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2" yWindow="108" windowWidth="19332" windowHeight="9948" tabRatio="525"/>
  </bookViews>
  <sheets>
    <sheet name="One row per snippet" sheetId="1" r:id="rId1"/>
    <sheet name="Snippet measures" sheetId="2" r:id="rId2"/>
  </sheets>
  <calcPr calcId="152511"/>
</workbook>
</file>

<file path=xl/calcChain.xml><?xml version="1.0" encoding="utf-8"?>
<calcChain xmlns="http://schemas.openxmlformats.org/spreadsheetml/2006/main">
  <c r="T187" i="1" l="1"/>
  <c r="U187" i="1"/>
  <c r="V187" i="1"/>
  <c r="T210" i="1"/>
  <c r="U210" i="1"/>
  <c r="V210" i="1"/>
  <c r="T344" i="1"/>
  <c r="U344" i="1"/>
  <c r="V344" i="1"/>
  <c r="T469" i="1"/>
  <c r="U469" i="1"/>
  <c r="V469" i="1"/>
  <c r="T55" i="1"/>
  <c r="U55" i="1"/>
  <c r="V55" i="1"/>
  <c r="T121" i="1"/>
  <c r="U121" i="1"/>
  <c r="V121" i="1"/>
  <c r="T299" i="1"/>
  <c r="U299" i="1"/>
  <c r="V299" i="1"/>
  <c r="T382" i="1"/>
  <c r="U382" i="1"/>
  <c r="V382" i="1"/>
  <c r="T454" i="1"/>
  <c r="U454" i="1"/>
  <c r="V454" i="1"/>
  <c r="T41" i="1"/>
  <c r="U41" i="1"/>
  <c r="V41" i="1"/>
  <c r="T157" i="1"/>
  <c r="U157" i="1"/>
  <c r="V157" i="1"/>
  <c r="T233" i="1"/>
  <c r="U233" i="1"/>
  <c r="V233" i="1"/>
  <c r="T314" i="1"/>
  <c r="U314" i="1"/>
  <c r="V314" i="1"/>
  <c r="T492" i="1"/>
  <c r="U492" i="1"/>
  <c r="V492" i="1"/>
  <c r="T70" i="1"/>
  <c r="U70" i="1"/>
  <c r="V70" i="1"/>
  <c r="T136" i="1"/>
  <c r="U136" i="1"/>
  <c r="V136" i="1"/>
  <c r="T263" i="1"/>
  <c r="U263" i="1"/>
  <c r="V263" i="1"/>
  <c r="T397" i="1"/>
  <c r="U397" i="1"/>
  <c r="V397" i="1"/>
  <c r="T418" i="1"/>
  <c r="U418" i="1"/>
  <c r="V418" i="1"/>
  <c r="T56" i="1"/>
  <c r="U56" i="1"/>
  <c r="V56" i="1"/>
  <c r="T122" i="1"/>
  <c r="U122" i="1"/>
  <c r="V122" i="1"/>
  <c r="T300" i="1"/>
  <c r="U300" i="1"/>
  <c r="V300" i="1"/>
  <c r="T383" i="1"/>
  <c r="U383" i="1"/>
  <c r="V383" i="1"/>
  <c r="T455" i="1"/>
  <c r="U455" i="1"/>
  <c r="V455" i="1"/>
  <c r="T71" i="1"/>
  <c r="U71" i="1"/>
  <c r="V71" i="1"/>
  <c r="T137" i="1"/>
  <c r="U137" i="1"/>
  <c r="V137" i="1"/>
  <c r="T264" i="1"/>
  <c r="U264" i="1"/>
  <c r="V264" i="1"/>
  <c r="T398" i="1"/>
  <c r="U398" i="1"/>
  <c r="V398" i="1"/>
  <c r="T419" i="1"/>
  <c r="U419" i="1"/>
  <c r="V419" i="1"/>
  <c r="T72" i="1"/>
  <c r="U72" i="1"/>
  <c r="V72" i="1"/>
  <c r="T138" i="1"/>
  <c r="U138" i="1"/>
  <c r="V138" i="1"/>
  <c r="T265" i="1"/>
  <c r="U265" i="1"/>
  <c r="V265" i="1"/>
  <c r="T399" i="1"/>
  <c r="U399" i="1"/>
  <c r="V399" i="1"/>
  <c r="T420" i="1"/>
  <c r="U420" i="1"/>
  <c r="V420" i="1"/>
  <c r="T19" i="1"/>
  <c r="U19" i="1"/>
  <c r="V19" i="1"/>
  <c r="T188" i="1"/>
  <c r="U188" i="1"/>
  <c r="V188" i="1"/>
  <c r="T211" i="1"/>
  <c r="U211" i="1"/>
  <c r="V211" i="1"/>
  <c r="T345" i="1"/>
  <c r="U345" i="1"/>
  <c r="V345" i="1"/>
  <c r="T470" i="1"/>
  <c r="U470" i="1"/>
  <c r="V470" i="1"/>
  <c r="T73" i="1"/>
  <c r="U73" i="1"/>
  <c r="V73" i="1"/>
  <c r="T139" i="1"/>
  <c r="U139" i="1"/>
  <c r="V139" i="1"/>
  <c r="T266" i="1"/>
  <c r="U266" i="1"/>
  <c r="V266" i="1"/>
  <c r="T400" i="1"/>
  <c r="U400" i="1"/>
  <c r="V400" i="1"/>
  <c r="T421" i="1"/>
  <c r="U421" i="1"/>
  <c r="V421" i="1"/>
  <c r="T91" i="1"/>
  <c r="U91" i="1"/>
  <c r="V91" i="1"/>
  <c r="T106" i="1"/>
  <c r="U106" i="1"/>
  <c r="V106" i="1"/>
  <c r="T284" i="1"/>
  <c r="U284" i="1"/>
  <c r="V284" i="1"/>
  <c r="T367" i="1"/>
  <c r="U367" i="1"/>
  <c r="V367" i="1"/>
  <c r="T439" i="1"/>
  <c r="U439" i="1"/>
  <c r="V439" i="1"/>
  <c r="T92" i="1"/>
  <c r="U92" i="1"/>
  <c r="V92" i="1"/>
  <c r="T107" i="1"/>
  <c r="U107" i="1"/>
  <c r="V107" i="1"/>
  <c r="T285" i="1"/>
  <c r="U285" i="1"/>
  <c r="V285" i="1"/>
  <c r="T368" i="1"/>
  <c r="U368" i="1"/>
  <c r="V368" i="1"/>
  <c r="T440" i="1"/>
  <c r="U440" i="1"/>
  <c r="V440" i="1"/>
  <c r="T57" i="1"/>
  <c r="U57" i="1"/>
  <c r="V57" i="1"/>
  <c r="T123" i="1"/>
  <c r="U123" i="1"/>
  <c r="V123" i="1"/>
  <c r="T301" i="1"/>
  <c r="U301" i="1"/>
  <c r="V301" i="1"/>
  <c r="T384" i="1"/>
  <c r="U384" i="1"/>
  <c r="V384" i="1"/>
  <c r="T456" i="1"/>
  <c r="U456" i="1"/>
  <c r="V456" i="1"/>
  <c r="T74" i="1"/>
  <c r="U74" i="1"/>
  <c r="V74" i="1"/>
  <c r="T140" i="1"/>
  <c r="U140" i="1"/>
  <c r="V140" i="1"/>
  <c r="T267" i="1"/>
  <c r="U267" i="1"/>
  <c r="V267" i="1"/>
  <c r="T401" i="1"/>
  <c r="U401" i="1"/>
  <c r="V401" i="1"/>
  <c r="T422" i="1"/>
  <c r="U422" i="1"/>
  <c r="V422" i="1"/>
  <c r="T2" i="1"/>
  <c r="U2" i="1"/>
  <c r="V2" i="1"/>
  <c r="T171" i="1"/>
  <c r="U171" i="1"/>
  <c r="V171" i="1"/>
  <c r="T247" i="1"/>
  <c r="U247" i="1"/>
  <c r="V247" i="1"/>
  <c r="T328" i="1"/>
  <c r="U328" i="1"/>
  <c r="V328" i="1"/>
  <c r="T506" i="1"/>
  <c r="U506" i="1"/>
  <c r="V506" i="1"/>
  <c r="T75" i="1"/>
  <c r="U75" i="1"/>
  <c r="V75" i="1"/>
  <c r="T141" i="1"/>
  <c r="U141" i="1"/>
  <c r="V141" i="1"/>
  <c r="T268" i="1"/>
  <c r="U268" i="1"/>
  <c r="V268" i="1"/>
  <c r="T402" i="1"/>
  <c r="U402" i="1"/>
  <c r="V402" i="1"/>
  <c r="T423" i="1"/>
  <c r="U423" i="1"/>
  <c r="V423" i="1"/>
  <c r="T93" i="1"/>
  <c r="U93" i="1"/>
  <c r="V93" i="1"/>
  <c r="T108" i="1"/>
  <c r="U108" i="1"/>
  <c r="V108" i="1"/>
  <c r="T286" i="1"/>
  <c r="U286" i="1"/>
  <c r="V286" i="1"/>
  <c r="T369" i="1"/>
  <c r="U369" i="1"/>
  <c r="V369" i="1"/>
  <c r="T441" i="1"/>
  <c r="U441" i="1"/>
  <c r="V441" i="1"/>
  <c r="T94" i="1"/>
  <c r="U94" i="1"/>
  <c r="V94" i="1"/>
  <c r="T109" i="1"/>
  <c r="U109" i="1"/>
  <c r="V109" i="1"/>
  <c r="T287" i="1"/>
  <c r="U287" i="1"/>
  <c r="V287" i="1"/>
  <c r="T370" i="1"/>
  <c r="U370" i="1"/>
  <c r="V370" i="1"/>
  <c r="T442" i="1"/>
  <c r="U442" i="1"/>
  <c r="V442" i="1"/>
  <c r="T3" i="1"/>
  <c r="U3" i="1"/>
  <c r="V3" i="1"/>
  <c r="T172" i="1"/>
  <c r="U172" i="1"/>
  <c r="V172" i="1"/>
  <c r="T248" i="1"/>
  <c r="U248" i="1"/>
  <c r="V248" i="1"/>
  <c r="T329" i="1"/>
  <c r="U329" i="1"/>
  <c r="V329" i="1"/>
  <c r="T507" i="1"/>
  <c r="U507" i="1"/>
  <c r="V507" i="1"/>
  <c r="T20" i="1"/>
  <c r="U20" i="1"/>
  <c r="V20" i="1"/>
  <c r="T189" i="1"/>
  <c r="U189" i="1"/>
  <c r="V189" i="1"/>
  <c r="T212" i="1"/>
  <c r="U212" i="1"/>
  <c r="V212" i="1"/>
  <c r="T346" i="1"/>
  <c r="U346" i="1"/>
  <c r="V346" i="1"/>
  <c r="T471" i="1"/>
  <c r="U471" i="1"/>
  <c r="V471" i="1"/>
  <c r="T95" i="1"/>
  <c r="U95" i="1"/>
  <c r="V95" i="1"/>
  <c r="T110" i="1"/>
  <c r="U110" i="1"/>
  <c r="V110" i="1"/>
  <c r="T288" i="1"/>
  <c r="U288" i="1"/>
  <c r="V288" i="1"/>
  <c r="T371" i="1"/>
  <c r="U371" i="1"/>
  <c r="V371" i="1"/>
  <c r="T443" i="1"/>
  <c r="U443" i="1"/>
  <c r="V443" i="1"/>
  <c r="T4" i="1"/>
  <c r="U4" i="1"/>
  <c r="V4" i="1"/>
  <c r="T173" i="1"/>
  <c r="U173" i="1"/>
  <c r="V173" i="1"/>
  <c r="T249" i="1"/>
  <c r="U249" i="1"/>
  <c r="V249" i="1"/>
  <c r="T330" i="1"/>
  <c r="U330" i="1"/>
  <c r="V330" i="1"/>
  <c r="T508" i="1"/>
  <c r="U508" i="1"/>
  <c r="V508" i="1"/>
  <c r="T76" i="1"/>
  <c r="U76" i="1"/>
  <c r="V76" i="1"/>
  <c r="T142" i="1"/>
  <c r="U142" i="1"/>
  <c r="V142" i="1"/>
  <c r="T269" i="1"/>
  <c r="U269" i="1"/>
  <c r="V269" i="1"/>
  <c r="T403" i="1"/>
  <c r="U403" i="1"/>
  <c r="V403" i="1"/>
  <c r="T424" i="1"/>
  <c r="U424" i="1"/>
  <c r="V424" i="1"/>
  <c r="T58" i="1"/>
  <c r="U58" i="1"/>
  <c r="V58" i="1"/>
  <c r="T124" i="1"/>
  <c r="U124" i="1"/>
  <c r="V124" i="1"/>
  <c r="T302" i="1"/>
  <c r="U302" i="1"/>
  <c r="V302" i="1"/>
  <c r="T385" i="1"/>
  <c r="U385" i="1"/>
  <c r="V385" i="1"/>
  <c r="T457" i="1"/>
  <c r="U457" i="1"/>
  <c r="V457" i="1"/>
  <c r="T42" i="1"/>
  <c r="U42" i="1"/>
  <c r="V42" i="1"/>
  <c r="T158" i="1"/>
  <c r="U158" i="1"/>
  <c r="V158" i="1"/>
  <c r="T234" i="1"/>
  <c r="U234" i="1"/>
  <c r="V234" i="1"/>
  <c r="T315" i="1"/>
  <c r="U315" i="1"/>
  <c r="V315" i="1"/>
  <c r="T493" i="1"/>
  <c r="U493" i="1"/>
  <c r="V493" i="1"/>
  <c r="T5" i="1"/>
  <c r="U5" i="1"/>
  <c r="V5" i="1"/>
  <c r="T174" i="1"/>
  <c r="U174" i="1"/>
  <c r="V174" i="1"/>
  <c r="T250" i="1"/>
  <c r="U250" i="1"/>
  <c r="V250" i="1"/>
  <c r="T331" i="1"/>
  <c r="U331" i="1"/>
  <c r="V331" i="1"/>
  <c r="T509" i="1"/>
  <c r="U509" i="1"/>
  <c r="V509" i="1"/>
  <c r="T6" i="1"/>
  <c r="U6" i="1"/>
  <c r="V6" i="1"/>
  <c r="T175" i="1"/>
  <c r="U175" i="1"/>
  <c r="V175" i="1"/>
  <c r="T251" i="1"/>
  <c r="U251" i="1"/>
  <c r="V251" i="1"/>
  <c r="T332" i="1"/>
  <c r="U332" i="1"/>
  <c r="V332" i="1"/>
  <c r="T510" i="1"/>
  <c r="U510" i="1"/>
  <c r="V510" i="1"/>
  <c r="T59" i="1"/>
  <c r="U59" i="1"/>
  <c r="V59" i="1"/>
  <c r="T125" i="1"/>
  <c r="U125" i="1"/>
  <c r="V125" i="1"/>
  <c r="T303" i="1"/>
  <c r="U303" i="1"/>
  <c r="V303" i="1"/>
  <c r="T386" i="1"/>
  <c r="U386" i="1"/>
  <c r="V386" i="1"/>
  <c r="T458" i="1"/>
  <c r="U458" i="1"/>
  <c r="V458" i="1"/>
  <c r="T21" i="1"/>
  <c r="U21" i="1"/>
  <c r="V21" i="1"/>
  <c r="T190" i="1"/>
  <c r="U190" i="1"/>
  <c r="V190" i="1"/>
  <c r="T213" i="1"/>
  <c r="U213" i="1"/>
  <c r="V213" i="1"/>
  <c r="T347" i="1"/>
  <c r="U347" i="1"/>
  <c r="V347" i="1"/>
  <c r="T472" i="1"/>
  <c r="U472" i="1"/>
  <c r="V472" i="1"/>
  <c r="T77" i="1"/>
  <c r="U77" i="1"/>
  <c r="V77" i="1"/>
  <c r="T143" i="1"/>
  <c r="U143" i="1"/>
  <c r="V143" i="1"/>
  <c r="T270" i="1"/>
  <c r="U270" i="1"/>
  <c r="V270" i="1"/>
  <c r="T404" i="1"/>
  <c r="U404" i="1"/>
  <c r="V404" i="1"/>
  <c r="T425" i="1"/>
  <c r="U425" i="1"/>
  <c r="V425" i="1"/>
  <c r="T22" i="1"/>
  <c r="U22" i="1"/>
  <c r="V22" i="1"/>
  <c r="T191" i="1"/>
  <c r="U191" i="1"/>
  <c r="V191" i="1"/>
  <c r="T214" i="1"/>
  <c r="U214" i="1"/>
  <c r="V214" i="1"/>
  <c r="T348" i="1"/>
  <c r="U348" i="1"/>
  <c r="V348" i="1"/>
  <c r="T473" i="1"/>
  <c r="U473" i="1"/>
  <c r="V473" i="1"/>
  <c r="T43" i="1"/>
  <c r="U43" i="1"/>
  <c r="V43" i="1"/>
  <c r="T159" i="1"/>
  <c r="U159" i="1"/>
  <c r="V159" i="1"/>
  <c r="T235" i="1"/>
  <c r="U235" i="1"/>
  <c r="V235" i="1"/>
  <c r="T316" i="1"/>
  <c r="U316" i="1"/>
  <c r="V316" i="1"/>
  <c r="T494" i="1"/>
  <c r="U494" i="1"/>
  <c r="V494" i="1"/>
  <c r="T60" i="1"/>
  <c r="U60" i="1"/>
  <c r="V60" i="1"/>
  <c r="T126" i="1"/>
  <c r="U126" i="1"/>
  <c r="V126" i="1"/>
  <c r="T304" i="1"/>
  <c r="U304" i="1"/>
  <c r="V304" i="1"/>
  <c r="T387" i="1"/>
  <c r="U387" i="1"/>
  <c r="V387" i="1"/>
  <c r="T459" i="1"/>
  <c r="U459" i="1"/>
  <c r="V459" i="1"/>
  <c r="T61" i="1"/>
  <c r="U61" i="1"/>
  <c r="V61" i="1"/>
  <c r="T127" i="1"/>
  <c r="U127" i="1"/>
  <c r="V127" i="1"/>
  <c r="T305" i="1"/>
  <c r="U305" i="1"/>
  <c r="V305" i="1"/>
  <c r="T388" i="1"/>
  <c r="U388" i="1"/>
  <c r="V388" i="1"/>
  <c r="T460" i="1"/>
  <c r="U460" i="1"/>
  <c r="V460" i="1"/>
  <c r="T78" i="1"/>
  <c r="U78" i="1"/>
  <c r="V78" i="1"/>
  <c r="T144" i="1"/>
  <c r="U144" i="1"/>
  <c r="V144" i="1"/>
  <c r="T271" i="1"/>
  <c r="U271" i="1"/>
  <c r="V271" i="1"/>
  <c r="T405" i="1"/>
  <c r="U405" i="1"/>
  <c r="V405" i="1"/>
  <c r="T426" i="1"/>
  <c r="U426" i="1"/>
  <c r="V426" i="1"/>
  <c r="T96" i="1"/>
  <c r="U96" i="1"/>
  <c r="V96" i="1"/>
  <c r="T111" i="1"/>
  <c r="U111" i="1"/>
  <c r="V111" i="1"/>
  <c r="T289" i="1"/>
  <c r="U289" i="1"/>
  <c r="V289" i="1"/>
  <c r="T372" i="1"/>
  <c r="U372" i="1"/>
  <c r="V372" i="1"/>
  <c r="T444" i="1"/>
  <c r="U444" i="1"/>
  <c r="V444" i="1"/>
  <c r="T97" i="1"/>
  <c r="U97" i="1"/>
  <c r="V97" i="1"/>
  <c r="T112" i="1"/>
  <c r="U112" i="1"/>
  <c r="V112" i="1"/>
  <c r="T290" i="1"/>
  <c r="U290" i="1"/>
  <c r="V290" i="1"/>
  <c r="T373" i="1"/>
  <c r="U373" i="1"/>
  <c r="V373" i="1"/>
  <c r="T445" i="1"/>
  <c r="U445" i="1"/>
  <c r="V445" i="1"/>
  <c r="T79" i="1"/>
  <c r="U79" i="1"/>
  <c r="V79" i="1"/>
  <c r="T145" i="1"/>
  <c r="U145" i="1"/>
  <c r="V145" i="1"/>
  <c r="T272" i="1"/>
  <c r="U272" i="1"/>
  <c r="V272" i="1"/>
  <c r="T406" i="1"/>
  <c r="U406" i="1"/>
  <c r="V406" i="1"/>
  <c r="T427" i="1"/>
  <c r="U427" i="1"/>
  <c r="V427" i="1"/>
  <c r="T7" i="1"/>
  <c r="U7" i="1"/>
  <c r="V7" i="1"/>
  <c r="T176" i="1"/>
  <c r="U176" i="1"/>
  <c r="V176" i="1"/>
  <c r="T252" i="1"/>
  <c r="U252" i="1"/>
  <c r="V252" i="1"/>
  <c r="T333" i="1"/>
  <c r="U333" i="1"/>
  <c r="V333" i="1"/>
  <c r="T511" i="1"/>
  <c r="U511" i="1"/>
  <c r="V511" i="1"/>
  <c r="T23" i="1"/>
  <c r="U23" i="1"/>
  <c r="V23" i="1"/>
  <c r="T192" i="1"/>
  <c r="U192" i="1"/>
  <c r="V192" i="1"/>
  <c r="T215" i="1"/>
  <c r="U215" i="1"/>
  <c r="V215" i="1"/>
  <c r="T349" i="1"/>
  <c r="U349" i="1"/>
  <c r="V349" i="1"/>
  <c r="T474" i="1"/>
  <c r="U474" i="1"/>
  <c r="V474" i="1"/>
  <c r="T44" i="1"/>
  <c r="U44" i="1"/>
  <c r="V44" i="1"/>
  <c r="T160" i="1"/>
  <c r="U160" i="1"/>
  <c r="V160" i="1"/>
  <c r="T236" i="1"/>
  <c r="U236" i="1"/>
  <c r="V236" i="1"/>
  <c r="T317" i="1"/>
  <c r="U317" i="1"/>
  <c r="V317" i="1"/>
  <c r="T495" i="1"/>
  <c r="U495" i="1"/>
  <c r="V495" i="1"/>
  <c r="T24" i="1"/>
  <c r="U24" i="1"/>
  <c r="V24" i="1"/>
  <c r="T193" i="1"/>
  <c r="U193" i="1"/>
  <c r="V193" i="1"/>
  <c r="T216" i="1"/>
  <c r="U216" i="1"/>
  <c r="V216" i="1"/>
  <c r="T350" i="1"/>
  <c r="U350" i="1"/>
  <c r="V350" i="1"/>
  <c r="T475" i="1"/>
  <c r="U475" i="1"/>
  <c r="V475" i="1"/>
  <c r="T80" i="1"/>
  <c r="U80" i="1"/>
  <c r="V80" i="1"/>
  <c r="T146" i="1"/>
  <c r="U146" i="1"/>
  <c r="V146" i="1"/>
  <c r="T273" i="1"/>
  <c r="U273" i="1"/>
  <c r="V273" i="1"/>
  <c r="T407" i="1"/>
  <c r="U407" i="1"/>
  <c r="V407" i="1"/>
  <c r="T428" i="1"/>
  <c r="U428" i="1"/>
  <c r="V428" i="1"/>
  <c r="T45" i="1"/>
  <c r="U45" i="1"/>
  <c r="V45" i="1"/>
  <c r="T161" i="1"/>
  <c r="U161" i="1"/>
  <c r="V161" i="1"/>
  <c r="T237" i="1"/>
  <c r="U237" i="1"/>
  <c r="V237" i="1"/>
  <c r="T318" i="1"/>
  <c r="U318" i="1"/>
  <c r="V318" i="1"/>
  <c r="T496" i="1"/>
  <c r="U496" i="1"/>
  <c r="V496" i="1"/>
  <c r="T46" i="1"/>
  <c r="U46" i="1"/>
  <c r="V46" i="1"/>
  <c r="T162" i="1"/>
  <c r="U162" i="1"/>
  <c r="V162" i="1"/>
  <c r="T238" i="1"/>
  <c r="U238" i="1"/>
  <c r="V238" i="1"/>
  <c r="T319" i="1"/>
  <c r="U319" i="1"/>
  <c r="V319" i="1"/>
  <c r="T497" i="1"/>
  <c r="U497" i="1"/>
  <c r="V497" i="1"/>
  <c r="T25" i="1"/>
  <c r="U25" i="1"/>
  <c r="V25" i="1"/>
  <c r="T194" i="1"/>
  <c r="U194" i="1"/>
  <c r="V194" i="1"/>
  <c r="T217" i="1"/>
  <c r="U217" i="1"/>
  <c r="V217" i="1"/>
  <c r="T351" i="1"/>
  <c r="U351" i="1"/>
  <c r="V351" i="1"/>
  <c r="T476" i="1"/>
  <c r="U476" i="1"/>
  <c r="V476" i="1"/>
  <c r="T81" i="1"/>
  <c r="U81" i="1"/>
  <c r="V81" i="1"/>
  <c r="T147" i="1"/>
  <c r="U147" i="1"/>
  <c r="V147" i="1"/>
  <c r="T274" i="1"/>
  <c r="U274" i="1"/>
  <c r="V274" i="1"/>
  <c r="T408" i="1"/>
  <c r="U408" i="1"/>
  <c r="V408" i="1"/>
  <c r="T429" i="1"/>
  <c r="U429" i="1"/>
  <c r="V429" i="1"/>
  <c r="T47" i="1"/>
  <c r="U47" i="1"/>
  <c r="V47" i="1"/>
  <c r="T163" i="1"/>
  <c r="U163" i="1"/>
  <c r="V163" i="1"/>
  <c r="T239" i="1"/>
  <c r="U239" i="1"/>
  <c r="V239" i="1"/>
  <c r="T320" i="1"/>
  <c r="U320" i="1"/>
  <c r="V320" i="1"/>
  <c r="T498" i="1"/>
  <c r="U498" i="1"/>
  <c r="V498" i="1"/>
  <c r="T48" i="1"/>
  <c r="U48" i="1"/>
  <c r="V48" i="1"/>
  <c r="T164" i="1"/>
  <c r="U164" i="1"/>
  <c r="V164" i="1"/>
  <c r="T240" i="1"/>
  <c r="U240" i="1"/>
  <c r="V240" i="1"/>
  <c r="T321" i="1"/>
  <c r="U321" i="1"/>
  <c r="V321" i="1"/>
  <c r="T499" i="1"/>
  <c r="U499" i="1"/>
  <c r="V499" i="1"/>
  <c r="T62" i="1"/>
  <c r="U62" i="1"/>
  <c r="V62" i="1"/>
  <c r="T128" i="1"/>
  <c r="U128" i="1"/>
  <c r="V128" i="1"/>
  <c r="T306" i="1"/>
  <c r="U306" i="1"/>
  <c r="V306" i="1"/>
  <c r="T389" i="1"/>
  <c r="U389" i="1"/>
  <c r="V389" i="1"/>
  <c r="T461" i="1"/>
  <c r="U461" i="1"/>
  <c r="V461" i="1"/>
  <c r="T98" i="1"/>
  <c r="U98" i="1"/>
  <c r="V98" i="1"/>
  <c r="T113" i="1"/>
  <c r="U113" i="1"/>
  <c r="V113" i="1"/>
  <c r="T291" i="1"/>
  <c r="U291" i="1"/>
  <c r="V291" i="1"/>
  <c r="T374" i="1"/>
  <c r="U374" i="1"/>
  <c r="V374" i="1"/>
  <c r="T446" i="1"/>
  <c r="U446" i="1"/>
  <c r="V446" i="1"/>
  <c r="T8" i="1"/>
  <c r="U8" i="1"/>
  <c r="V8" i="1"/>
  <c r="T177" i="1"/>
  <c r="U177" i="1"/>
  <c r="V177" i="1"/>
  <c r="T253" i="1"/>
  <c r="U253" i="1"/>
  <c r="V253" i="1"/>
  <c r="T334" i="1"/>
  <c r="U334" i="1"/>
  <c r="V334" i="1"/>
  <c r="T512" i="1"/>
  <c r="U512" i="1"/>
  <c r="V512" i="1"/>
  <c r="T9" i="1"/>
  <c r="U9" i="1"/>
  <c r="V9" i="1"/>
  <c r="T178" i="1"/>
  <c r="U178" i="1"/>
  <c r="V178" i="1"/>
  <c r="T254" i="1"/>
  <c r="U254" i="1"/>
  <c r="V254" i="1"/>
  <c r="T335" i="1"/>
  <c r="U335" i="1"/>
  <c r="V335" i="1"/>
  <c r="T513" i="1"/>
  <c r="U513" i="1"/>
  <c r="V513" i="1"/>
  <c r="T10" i="1"/>
  <c r="U10" i="1"/>
  <c r="V10" i="1"/>
  <c r="T179" i="1"/>
  <c r="U179" i="1"/>
  <c r="V179" i="1"/>
  <c r="T255" i="1"/>
  <c r="U255" i="1"/>
  <c r="V255" i="1"/>
  <c r="T336" i="1"/>
  <c r="U336" i="1"/>
  <c r="V336" i="1"/>
  <c r="T514" i="1"/>
  <c r="U514" i="1"/>
  <c r="V514" i="1"/>
  <c r="T82" i="1"/>
  <c r="U82" i="1"/>
  <c r="V82" i="1"/>
  <c r="T148" i="1"/>
  <c r="U148" i="1"/>
  <c r="V148" i="1"/>
  <c r="T275" i="1"/>
  <c r="U275" i="1"/>
  <c r="V275" i="1"/>
  <c r="T409" i="1"/>
  <c r="U409" i="1"/>
  <c r="V409" i="1"/>
  <c r="T430" i="1"/>
  <c r="U430" i="1"/>
  <c r="V430" i="1"/>
  <c r="T11" i="1"/>
  <c r="U11" i="1"/>
  <c r="V11" i="1"/>
  <c r="T180" i="1"/>
  <c r="U180" i="1"/>
  <c r="V180" i="1"/>
  <c r="T256" i="1"/>
  <c r="U256" i="1"/>
  <c r="V256" i="1"/>
  <c r="T337" i="1"/>
  <c r="U337" i="1"/>
  <c r="V337" i="1"/>
  <c r="T515" i="1"/>
  <c r="U515" i="1"/>
  <c r="V515" i="1"/>
  <c r="T49" i="1"/>
  <c r="U49" i="1"/>
  <c r="V49" i="1"/>
  <c r="T165" i="1"/>
  <c r="U165" i="1"/>
  <c r="V165" i="1"/>
  <c r="T241" i="1"/>
  <c r="U241" i="1"/>
  <c r="V241" i="1"/>
  <c r="T322" i="1"/>
  <c r="U322" i="1"/>
  <c r="V322" i="1"/>
  <c r="T500" i="1"/>
  <c r="U500" i="1"/>
  <c r="V500" i="1"/>
  <c r="T99" i="1"/>
  <c r="U99" i="1"/>
  <c r="V99" i="1"/>
  <c r="T114" i="1"/>
  <c r="U114" i="1"/>
  <c r="V114" i="1"/>
  <c r="T292" i="1"/>
  <c r="U292" i="1"/>
  <c r="V292" i="1"/>
  <c r="T375" i="1"/>
  <c r="U375" i="1"/>
  <c r="V375" i="1"/>
  <c r="T447" i="1"/>
  <c r="U447" i="1"/>
  <c r="V447" i="1"/>
  <c r="T100" i="1"/>
  <c r="U100" i="1"/>
  <c r="V100" i="1"/>
  <c r="T115" i="1"/>
  <c r="U115" i="1"/>
  <c r="V115" i="1"/>
  <c r="T293" i="1"/>
  <c r="U293" i="1"/>
  <c r="V293" i="1"/>
  <c r="T376" i="1"/>
  <c r="U376" i="1"/>
  <c r="V376" i="1"/>
  <c r="T448" i="1"/>
  <c r="U448" i="1"/>
  <c r="V448" i="1"/>
  <c r="T101" i="1"/>
  <c r="U101" i="1"/>
  <c r="V101" i="1"/>
  <c r="T116" i="1"/>
  <c r="U116" i="1"/>
  <c r="V116" i="1"/>
  <c r="T294" i="1"/>
  <c r="U294" i="1"/>
  <c r="V294" i="1"/>
  <c r="T377" i="1"/>
  <c r="U377" i="1"/>
  <c r="V377" i="1"/>
  <c r="T449" i="1"/>
  <c r="U449" i="1"/>
  <c r="V449" i="1"/>
  <c r="T12" i="1"/>
  <c r="U12" i="1"/>
  <c r="V12" i="1"/>
  <c r="T181" i="1"/>
  <c r="U181" i="1"/>
  <c r="V181" i="1"/>
  <c r="T257" i="1"/>
  <c r="U257" i="1"/>
  <c r="V257" i="1"/>
  <c r="T338" i="1"/>
  <c r="U338" i="1"/>
  <c r="V338" i="1"/>
  <c r="T516" i="1"/>
  <c r="U516" i="1"/>
  <c r="V516" i="1"/>
  <c r="T83" i="1"/>
  <c r="U83" i="1"/>
  <c r="V83" i="1"/>
  <c r="T149" i="1"/>
  <c r="U149" i="1"/>
  <c r="V149" i="1"/>
  <c r="T276" i="1"/>
  <c r="U276" i="1"/>
  <c r="V276" i="1"/>
  <c r="T410" i="1"/>
  <c r="U410" i="1"/>
  <c r="V410" i="1"/>
  <c r="T431" i="1"/>
  <c r="U431" i="1"/>
  <c r="V431" i="1"/>
  <c r="T13" i="1"/>
  <c r="U13" i="1"/>
  <c r="V13" i="1"/>
  <c r="T182" i="1"/>
  <c r="U182" i="1"/>
  <c r="V182" i="1"/>
  <c r="T258" i="1"/>
  <c r="U258" i="1"/>
  <c r="V258" i="1"/>
  <c r="T339" i="1"/>
  <c r="U339" i="1"/>
  <c r="V339" i="1"/>
  <c r="T517" i="1"/>
  <c r="U517" i="1"/>
  <c r="V517" i="1"/>
  <c r="T26" i="1"/>
  <c r="U26" i="1"/>
  <c r="V26" i="1"/>
  <c r="T195" i="1"/>
  <c r="U195" i="1"/>
  <c r="V195" i="1"/>
  <c r="T218" i="1"/>
  <c r="U218" i="1"/>
  <c r="V218" i="1"/>
  <c r="T352" i="1"/>
  <c r="U352" i="1"/>
  <c r="V352" i="1"/>
  <c r="T477" i="1"/>
  <c r="U477" i="1"/>
  <c r="V477" i="1"/>
  <c r="T50" i="1"/>
  <c r="U50" i="1"/>
  <c r="V50" i="1"/>
  <c r="T166" i="1"/>
  <c r="U166" i="1"/>
  <c r="V166" i="1"/>
  <c r="T242" i="1"/>
  <c r="U242" i="1"/>
  <c r="V242" i="1"/>
  <c r="T323" i="1"/>
  <c r="U323" i="1"/>
  <c r="V323" i="1"/>
  <c r="T501" i="1"/>
  <c r="U501" i="1"/>
  <c r="V501" i="1"/>
  <c r="T63" i="1"/>
  <c r="U63" i="1"/>
  <c r="V63" i="1"/>
  <c r="T129" i="1"/>
  <c r="U129" i="1"/>
  <c r="V129" i="1"/>
  <c r="T307" i="1"/>
  <c r="U307" i="1"/>
  <c r="V307" i="1"/>
  <c r="T390" i="1"/>
  <c r="U390" i="1"/>
  <c r="V390" i="1"/>
  <c r="T462" i="1"/>
  <c r="U462" i="1"/>
  <c r="V462" i="1"/>
  <c r="T14" i="1"/>
  <c r="U14" i="1"/>
  <c r="V14" i="1"/>
  <c r="T183" i="1"/>
  <c r="U183" i="1"/>
  <c r="V183" i="1"/>
  <c r="T259" i="1"/>
  <c r="U259" i="1"/>
  <c r="V259" i="1"/>
  <c r="T340" i="1"/>
  <c r="U340" i="1"/>
  <c r="V340" i="1"/>
  <c r="T518" i="1"/>
  <c r="U518" i="1"/>
  <c r="V518" i="1"/>
  <c r="T27" i="1"/>
  <c r="U27" i="1"/>
  <c r="V27" i="1"/>
  <c r="T196" i="1"/>
  <c r="U196" i="1"/>
  <c r="V196" i="1"/>
  <c r="T219" i="1"/>
  <c r="U219" i="1"/>
  <c r="V219" i="1"/>
  <c r="T353" i="1"/>
  <c r="U353" i="1"/>
  <c r="V353" i="1"/>
  <c r="T478" i="1"/>
  <c r="U478" i="1"/>
  <c r="V478" i="1"/>
  <c r="T51" i="1"/>
  <c r="U51" i="1"/>
  <c r="V51" i="1"/>
  <c r="T167" i="1"/>
  <c r="U167" i="1"/>
  <c r="V167" i="1"/>
  <c r="T243" i="1"/>
  <c r="U243" i="1"/>
  <c r="V243" i="1"/>
  <c r="T324" i="1"/>
  <c r="U324" i="1"/>
  <c r="V324" i="1"/>
  <c r="T502" i="1"/>
  <c r="U502" i="1"/>
  <c r="V502" i="1"/>
  <c r="T102" i="1"/>
  <c r="U102" i="1"/>
  <c r="V102" i="1"/>
  <c r="T117" i="1"/>
  <c r="U117" i="1"/>
  <c r="V117" i="1"/>
  <c r="T295" i="1"/>
  <c r="U295" i="1"/>
  <c r="V295" i="1"/>
  <c r="T378" i="1"/>
  <c r="U378" i="1"/>
  <c r="V378" i="1"/>
  <c r="T450" i="1"/>
  <c r="U450" i="1"/>
  <c r="V450" i="1"/>
  <c r="T28" i="1"/>
  <c r="U28" i="1"/>
  <c r="V28" i="1"/>
  <c r="T197" i="1"/>
  <c r="U197" i="1"/>
  <c r="V197" i="1"/>
  <c r="T220" i="1"/>
  <c r="U220" i="1"/>
  <c r="V220" i="1"/>
  <c r="T354" i="1"/>
  <c r="U354" i="1"/>
  <c r="V354" i="1"/>
  <c r="T479" i="1"/>
  <c r="U479" i="1"/>
  <c r="V479" i="1"/>
  <c r="T84" i="1"/>
  <c r="U84" i="1"/>
  <c r="V84" i="1"/>
  <c r="T150" i="1"/>
  <c r="U150" i="1"/>
  <c r="V150" i="1"/>
  <c r="T277" i="1"/>
  <c r="U277" i="1"/>
  <c r="V277" i="1"/>
  <c r="T411" i="1"/>
  <c r="U411" i="1"/>
  <c r="V411" i="1"/>
  <c r="T432" i="1"/>
  <c r="U432" i="1"/>
  <c r="V432" i="1"/>
  <c r="T64" i="1"/>
  <c r="U64" i="1"/>
  <c r="V64" i="1"/>
  <c r="T130" i="1"/>
  <c r="U130" i="1"/>
  <c r="V130" i="1"/>
  <c r="T308" i="1"/>
  <c r="U308" i="1"/>
  <c r="V308" i="1"/>
  <c r="T391" i="1"/>
  <c r="U391" i="1"/>
  <c r="V391" i="1"/>
  <c r="T463" i="1"/>
  <c r="U463" i="1"/>
  <c r="V463" i="1"/>
  <c r="T29" i="1"/>
  <c r="U29" i="1"/>
  <c r="V29" i="1"/>
  <c r="T198" i="1"/>
  <c r="U198" i="1"/>
  <c r="V198" i="1"/>
  <c r="T221" i="1"/>
  <c r="U221" i="1"/>
  <c r="V221" i="1"/>
  <c r="T355" i="1"/>
  <c r="U355" i="1"/>
  <c r="V355" i="1"/>
  <c r="T480" i="1"/>
  <c r="U480" i="1"/>
  <c r="V480" i="1"/>
  <c r="T65" i="1"/>
  <c r="U65" i="1"/>
  <c r="V65" i="1"/>
  <c r="T131" i="1"/>
  <c r="U131" i="1"/>
  <c r="V131" i="1"/>
  <c r="T309" i="1"/>
  <c r="U309" i="1"/>
  <c r="V309" i="1"/>
  <c r="T392" i="1"/>
  <c r="U392" i="1"/>
  <c r="V392" i="1"/>
  <c r="T464" i="1"/>
  <c r="U464" i="1"/>
  <c r="V464" i="1"/>
  <c r="T30" i="1"/>
  <c r="U30" i="1"/>
  <c r="V30" i="1"/>
  <c r="T199" i="1"/>
  <c r="U199" i="1"/>
  <c r="V199" i="1"/>
  <c r="T222" i="1"/>
  <c r="U222" i="1"/>
  <c r="V222" i="1"/>
  <c r="T356" i="1"/>
  <c r="U356" i="1"/>
  <c r="V356" i="1"/>
  <c r="T481" i="1"/>
  <c r="U481" i="1"/>
  <c r="V481" i="1"/>
  <c r="T15" i="1"/>
  <c r="U15" i="1"/>
  <c r="V15" i="1"/>
  <c r="T184" i="1"/>
  <c r="U184" i="1"/>
  <c r="V184" i="1"/>
  <c r="T260" i="1"/>
  <c r="U260" i="1"/>
  <c r="V260" i="1"/>
  <c r="T341" i="1"/>
  <c r="U341" i="1"/>
  <c r="V341" i="1"/>
  <c r="T519" i="1"/>
  <c r="U519" i="1"/>
  <c r="V519" i="1"/>
  <c r="T16" i="1"/>
  <c r="U16" i="1"/>
  <c r="V16" i="1"/>
  <c r="T185" i="1"/>
  <c r="U185" i="1"/>
  <c r="V185" i="1"/>
  <c r="T261" i="1"/>
  <c r="U261" i="1"/>
  <c r="V261" i="1"/>
  <c r="T342" i="1"/>
  <c r="U342" i="1"/>
  <c r="V342" i="1"/>
  <c r="T520" i="1"/>
  <c r="U520" i="1"/>
  <c r="V520" i="1"/>
  <c r="T85" i="1"/>
  <c r="U85" i="1"/>
  <c r="V85" i="1"/>
  <c r="T151" i="1"/>
  <c r="U151" i="1"/>
  <c r="V151" i="1"/>
  <c r="T278" i="1"/>
  <c r="U278" i="1"/>
  <c r="V278" i="1"/>
  <c r="T412" i="1"/>
  <c r="U412" i="1"/>
  <c r="V412" i="1"/>
  <c r="T433" i="1"/>
  <c r="U433" i="1"/>
  <c r="V433" i="1"/>
  <c r="T86" i="1"/>
  <c r="U86" i="1"/>
  <c r="V86" i="1"/>
  <c r="T152" i="1"/>
  <c r="U152" i="1"/>
  <c r="V152" i="1"/>
  <c r="T279" i="1"/>
  <c r="U279" i="1"/>
  <c r="V279" i="1"/>
  <c r="T413" i="1"/>
  <c r="U413" i="1"/>
  <c r="V413" i="1"/>
  <c r="T434" i="1"/>
  <c r="U434" i="1"/>
  <c r="V434" i="1"/>
  <c r="T31" i="1"/>
  <c r="U31" i="1"/>
  <c r="V31" i="1"/>
  <c r="T200" i="1"/>
  <c r="U200" i="1"/>
  <c r="V200" i="1"/>
  <c r="T223" i="1"/>
  <c r="U223" i="1"/>
  <c r="V223" i="1"/>
  <c r="T357" i="1"/>
  <c r="U357" i="1"/>
  <c r="V357" i="1"/>
  <c r="T482" i="1"/>
  <c r="U482" i="1"/>
  <c r="V482" i="1"/>
  <c r="T66" i="1"/>
  <c r="U66" i="1"/>
  <c r="V66" i="1"/>
  <c r="T132" i="1"/>
  <c r="U132" i="1"/>
  <c r="V132" i="1"/>
  <c r="T310" i="1"/>
  <c r="U310" i="1"/>
  <c r="V310" i="1"/>
  <c r="T393" i="1"/>
  <c r="U393" i="1"/>
  <c r="V393" i="1"/>
  <c r="T465" i="1"/>
  <c r="U465" i="1"/>
  <c r="V465" i="1"/>
  <c r="T87" i="1"/>
  <c r="U87" i="1"/>
  <c r="V87" i="1"/>
  <c r="T153" i="1"/>
  <c r="U153" i="1"/>
  <c r="V153" i="1"/>
  <c r="T280" i="1"/>
  <c r="U280" i="1"/>
  <c r="V280" i="1"/>
  <c r="T414" i="1"/>
  <c r="U414" i="1"/>
  <c r="V414" i="1"/>
  <c r="T435" i="1"/>
  <c r="U435" i="1"/>
  <c r="V435" i="1"/>
  <c r="T88" i="1"/>
  <c r="U88" i="1"/>
  <c r="V88" i="1"/>
  <c r="T154" i="1"/>
  <c r="U154" i="1"/>
  <c r="V154" i="1"/>
  <c r="W154" i="1"/>
  <c r="T281" i="1"/>
  <c r="U281" i="1"/>
  <c r="V281" i="1"/>
  <c r="T415" i="1"/>
  <c r="U415" i="1"/>
  <c r="V415" i="1"/>
  <c r="T436" i="1"/>
  <c r="U436" i="1"/>
  <c r="V436" i="1"/>
  <c r="T32" i="1"/>
  <c r="U32" i="1"/>
  <c r="V32" i="1"/>
  <c r="T201" i="1"/>
  <c r="U201" i="1"/>
  <c r="V201" i="1"/>
  <c r="T224" i="1"/>
  <c r="U224" i="1"/>
  <c r="V224" i="1"/>
  <c r="T358" i="1"/>
  <c r="U358" i="1"/>
  <c r="V358" i="1"/>
  <c r="T483" i="1"/>
  <c r="U483" i="1"/>
  <c r="V483" i="1"/>
  <c r="W483" i="1"/>
  <c r="T89" i="1"/>
  <c r="U89" i="1"/>
  <c r="V89" i="1"/>
  <c r="T155" i="1"/>
  <c r="U155" i="1"/>
  <c r="V155" i="1"/>
  <c r="T282" i="1"/>
  <c r="U282" i="1"/>
  <c r="V282" i="1"/>
  <c r="T416" i="1"/>
  <c r="U416" i="1"/>
  <c r="V416" i="1"/>
  <c r="W416" i="1"/>
  <c r="T437" i="1"/>
  <c r="U437" i="1"/>
  <c r="V437" i="1"/>
  <c r="T67" i="1"/>
  <c r="U67" i="1"/>
  <c r="V67" i="1"/>
  <c r="T133" i="1"/>
  <c r="U133" i="1"/>
  <c r="V133" i="1"/>
  <c r="T311" i="1"/>
  <c r="U311" i="1"/>
  <c r="V311" i="1"/>
  <c r="T394" i="1"/>
  <c r="U394" i="1"/>
  <c r="V394" i="1"/>
  <c r="T466" i="1"/>
  <c r="U466" i="1"/>
  <c r="V466" i="1"/>
  <c r="T52" i="1"/>
  <c r="U52" i="1"/>
  <c r="V52" i="1"/>
  <c r="T168" i="1"/>
  <c r="U168" i="1"/>
  <c r="V168" i="1"/>
  <c r="T244" i="1"/>
  <c r="U244" i="1"/>
  <c r="V244" i="1"/>
  <c r="T325" i="1"/>
  <c r="U325" i="1"/>
  <c r="V325" i="1"/>
  <c r="T503" i="1"/>
  <c r="U503" i="1"/>
  <c r="V503" i="1"/>
  <c r="W503" i="1"/>
  <c r="T90" i="1"/>
  <c r="U90" i="1"/>
  <c r="V90" i="1"/>
  <c r="W90" i="1"/>
  <c r="T156" i="1"/>
  <c r="U156" i="1"/>
  <c r="V156" i="1"/>
  <c r="T283" i="1"/>
  <c r="U283" i="1"/>
  <c r="V283" i="1"/>
  <c r="T417" i="1"/>
  <c r="U417" i="1"/>
  <c r="V417" i="1"/>
  <c r="W417" i="1"/>
  <c r="T438" i="1"/>
  <c r="U438" i="1"/>
  <c r="V438" i="1"/>
  <c r="W438" i="1"/>
  <c r="T68" i="1"/>
  <c r="U68" i="1"/>
  <c r="V68" i="1"/>
  <c r="T134" i="1"/>
  <c r="U134" i="1"/>
  <c r="V134" i="1"/>
  <c r="T312" i="1"/>
  <c r="U312" i="1"/>
  <c r="V312" i="1"/>
  <c r="T395" i="1"/>
  <c r="U395" i="1"/>
  <c r="V395" i="1"/>
  <c r="T467" i="1"/>
  <c r="U467" i="1"/>
  <c r="V467" i="1"/>
  <c r="T33" i="1"/>
  <c r="U33" i="1"/>
  <c r="V33" i="1"/>
  <c r="T202" i="1"/>
  <c r="U202" i="1"/>
  <c r="V202" i="1"/>
  <c r="W202" i="1"/>
  <c r="T225" i="1"/>
  <c r="U225" i="1"/>
  <c r="V225" i="1"/>
  <c r="W225" i="1"/>
  <c r="T359" i="1"/>
  <c r="U359" i="1"/>
  <c r="V359" i="1"/>
  <c r="T484" i="1"/>
  <c r="U484" i="1"/>
  <c r="V484" i="1"/>
  <c r="T103" i="1"/>
  <c r="U103" i="1"/>
  <c r="V103" i="1"/>
  <c r="T118" i="1"/>
  <c r="U118" i="1"/>
  <c r="V118" i="1"/>
  <c r="T296" i="1"/>
  <c r="U296" i="1"/>
  <c r="V296" i="1"/>
  <c r="T379" i="1"/>
  <c r="U379" i="1"/>
  <c r="V379" i="1"/>
  <c r="T451" i="1"/>
  <c r="U451" i="1"/>
  <c r="V451" i="1"/>
  <c r="T34" i="1"/>
  <c r="U34" i="1"/>
  <c r="V34" i="1"/>
  <c r="W34" i="1"/>
  <c r="T203" i="1"/>
  <c r="U203" i="1"/>
  <c r="V203" i="1"/>
  <c r="T226" i="1"/>
  <c r="U226" i="1"/>
  <c r="V226" i="1"/>
  <c r="T360" i="1"/>
  <c r="U360" i="1"/>
  <c r="V360" i="1"/>
  <c r="W360" i="1"/>
  <c r="T485" i="1"/>
  <c r="U485" i="1"/>
  <c r="V485" i="1"/>
  <c r="W485" i="1"/>
  <c r="T35" i="1"/>
  <c r="U35" i="1"/>
  <c r="V35" i="1"/>
  <c r="T204" i="1"/>
  <c r="U204" i="1"/>
  <c r="V204" i="1"/>
  <c r="T227" i="1"/>
  <c r="U227" i="1"/>
  <c r="V227" i="1"/>
  <c r="W227" i="1"/>
  <c r="T361" i="1"/>
  <c r="U361" i="1"/>
  <c r="V361" i="1"/>
  <c r="W361" i="1"/>
  <c r="T486" i="1"/>
  <c r="U486" i="1"/>
  <c r="V486" i="1"/>
  <c r="T17" i="1"/>
  <c r="U17" i="1"/>
  <c r="V17" i="1"/>
  <c r="T186" i="1"/>
  <c r="U186" i="1"/>
  <c r="V186" i="1"/>
  <c r="T262" i="1"/>
  <c r="U262" i="1"/>
  <c r="V262" i="1"/>
  <c r="T343" i="1"/>
  <c r="U343" i="1"/>
  <c r="V343" i="1"/>
  <c r="T521" i="1"/>
  <c r="U521" i="1"/>
  <c r="V521" i="1"/>
  <c r="T53" i="1"/>
  <c r="U53" i="1"/>
  <c r="V53" i="1"/>
  <c r="T169" i="1"/>
  <c r="U169" i="1"/>
  <c r="V169" i="1"/>
  <c r="W169" i="1"/>
  <c r="T245" i="1"/>
  <c r="U245" i="1"/>
  <c r="V245" i="1"/>
  <c r="T326" i="1"/>
  <c r="U326" i="1"/>
  <c r="V326" i="1"/>
  <c r="T504" i="1"/>
  <c r="U504" i="1"/>
  <c r="V504" i="1"/>
  <c r="W504" i="1"/>
  <c r="T104" i="1"/>
  <c r="U104" i="1"/>
  <c r="V104" i="1"/>
  <c r="W104" i="1"/>
  <c r="T119" i="1"/>
  <c r="U119" i="1"/>
  <c r="V119" i="1"/>
  <c r="T297" i="1"/>
  <c r="U297" i="1"/>
  <c r="V297" i="1"/>
  <c r="T380" i="1"/>
  <c r="U380" i="1"/>
  <c r="V380" i="1"/>
  <c r="T452" i="1"/>
  <c r="U452" i="1"/>
  <c r="V452" i="1"/>
  <c r="W452" i="1"/>
  <c r="T36" i="1"/>
  <c r="U36" i="1"/>
  <c r="V36" i="1"/>
  <c r="T205" i="1"/>
  <c r="U205" i="1"/>
  <c r="V205" i="1"/>
  <c r="T228" i="1"/>
  <c r="U228" i="1"/>
  <c r="V228" i="1"/>
  <c r="W228" i="1"/>
  <c r="T362" i="1"/>
  <c r="U362" i="1"/>
  <c r="V362" i="1"/>
  <c r="W362" i="1"/>
  <c r="T487" i="1"/>
  <c r="U487" i="1"/>
  <c r="V487" i="1"/>
  <c r="T37" i="1"/>
  <c r="U37" i="1"/>
  <c r="V37" i="1"/>
  <c r="T206" i="1"/>
  <c r="U206" i="1"/>
  <c r="V206" i="1"/>
  <c r="W206" i="1"/>
  <c r="T229" i="1"/>
  <c r="U229" i="1"/>
  <c r="V229" i="1"/>
  <c r="W229" i="1"/>
  <c r="T363" i="1"/>
  <c r="U363" i="1"/>
  <c r="V363" i="1"/>
  <c r="T488" i="1"/>
  <c r="U488" i="1"/>
  <c r="V488" i="1"/>
  <c r="T69" i="1"/>
  <c r="U69" i="1"/>
  <c r="V69" i="1"/>
  <c r="W69" i="1"/>
  <c r="T135" i="1"/>
  <c r="U135" i="1"/>
  <c r="V135" i="1"/>
  <c r="W135" i="1"/>
  <c r="T313" i="1"/>
  <c r="U313" i="1"/>
  <c r="V313" i="1"/>
  <c r="T396" i="1"/>
  <c r="U396" i="1"/>
  <c r="V396" i="1"/>
  <c r="T468" i="1"/>
  <c r="U468" i="1"/>
  <c r="V468" i="1"/>
  <c r="T38" i="1"/>
  <c r="U38" i="1"/>
  <c r="V38" i="1"/>
  <c r="W38" i="1"/>
  <c r="T207" i="1"/>
  <c r="U207" i="1"/>
  <c r="V207" i="1"/>
  <c r="T230" i="1"/>
  <c r="U230" i="1"/>
  <c r="V230" i="1"/>
  <c r="T364" i="1"/>
  <c r="U364" i="1"/>
  <c r="V364" i="1"/>
  <c r="W364" i="1"/>
  <c r="T489" i="1"/>
  <c r="U489" i="1"/>
  <c r="V489" i="1"/>
  <c r="W489" i="1"/>
  <c r="T39" i="1"/>
  <c r="U39" i="1"/>
  <c r="V39" i="1"/>
  <c r="T208" i="1"/>
  <c r="U208" i="1"/>
  <c r="V208" i="1"/>
  <c r="T231" i="1"/>
  <c r="U231" i="1"/>
  <c r="V231" i="1"/>
  <c r="W231" i="1"/>
  <c r="T365" i="1"/>
  <c r="U365" i="1"/>
  <c r="V365" i="1"/>
  <c r="W365" i="1"/>
  <c r="T490" i="1"/>
  <c r="U490" i="1"/>
  <c r="V490" i="1"/>
  <c r="T105" i="1"/>
  <c r="U105" i="1"/>
  <c r="V105" i="1"/>
  <c r="T120" i="1"/>
  <c r="U120" i="1"/>
  <c r="V120" i="1"/>
  <c r="T298" i="1"/>
  <c r="U298" i="1"/>
  <c r="V298" i="1"/>
  <c r="W298" i="1"/>
  <c r="T381" i="1"/>
  <c r="U381" i="1"/>
  <c r="V381" i="1"/>
  <c r="T453" i="1"/>
  <c r="U453" i="1"/>
  <c r="V453" i="1"/>
  <c r="T40" i="1"/>
  <c r="U40" i="1"/>
  <c r="V40" i="1"/>
  <c r="T209" i="1"/>
  <c r="U209" i="1"/>
  <c r="V209" i="1"/>
  <c r="W209" i="1"/>
  <c r="T232" i="1"/>
  <c r="U232" i="1"/>
  <c r="V232" i="1"/>
  <c r="T366" i="1"/>
  <c r="U366" i="1"/>
  <c r="V366" i="1"/>
  <c r="T491" i="1"/>
  <c r="U491" i="1"/>
  <c r="V491" i="1"/>
  <c r="W491" i="1"/>
  <c r="T54" i="1"/>
  <c r="U54" i="1"/>
  <c r="V54" i="1"/>
  <c r="T170" i="1"/>
  <c r="U170" i="1"/>
  <c r="V170" i="1"/>
  <c r="T246" i="1"/>
  <c r="U246" i="1"/>
  <c r="V246" i="1"/>
  <c r="T327" i="1"/>
  <c r="U327" i="1"/>
  <c r="V327" i="1"/>
  <c r="T505" i="1"/>
  <c r="U505" i="1"/>
  <c r="V505" i="1"/>
  <c r="W505" i="1"/>
  <c r="T526" i="1"/>
  <c r="U526" i="1"/>
  <c r="V526" i="1"/>
  <c r="T527" i="1"/>
  <c r="U527" i="1"/>
  <c r="V527" i="1"/>
  <c r="T528" i="1"/>
  <c r="U528" i="1"/>
  <c r="V528" i="1"/>
  <c r="T529" i="1"/>
  <c r="U529" i="1"/>
  <c r="V529" i="1"/>
  <c r="T530" i="1"/>
  <c r="U530" i="1"/>
  <c r="V530" i="1"/>
  <c r="T531" i="1"/>
  <c r="U531" i="1"/>
  <c r="V531" i="1"/>
  <c r="T532" i="1"/>
  <c r="U532" i="1"/>
  <c r="V532" i="1"/>
  <c r="T533" i="1"/>
  <c r="U533" i="1"/>
  <c r="V533" i="1"/>
  <c r="W533" i="1"/>
  <c r="T534" i="1"/>
  <c r="U534" i="1"/>
  <c r="V534" i="1"/>
  <c r="T535" i="1"/>
  <c r="U535" i="1"/>
  <c r="V535" i="1"/>
  <c r="T536" i="1"/>
  <c r="U536" i="1"/>
  <c r="V536" i="1"/>
  <c r="T537" i="1"/>
  <c r="U537" i="1"/>
  <c r="V537" i="1"/>
  <c r="W537" i="1"/>
  <c r="T538" i="1"/>
  <c r="U538" i="1"/>
  <c r="V538" i="1"/>
  <c r="T539" i="1"/>
  <c r="U539" i="1"/>
  <c r="V539" i="1"/>
  <c r="T540" i="1"/>
  <c r="U540" i="1"/>
  <c r="V540" i="1"/>
  <c r="W540" i="1"/>
  <c r="T541" i="1"/>
  <c r="U541" i="1"/>
  <c r="V541" i="1"/>
  <c r="W541" i="1"/>
  <c r="T542" i="1"/>
  <c r="U542" i="1"/>
  <c r="V542" i="1"/>
  <c r="T543" i="1"/>
  <c r="U543" i="1"/>
  <c r="V543" i="1"/>
  <c r="T544" i="1"/>
  <c r="U544" i="1"/>
  <c r="V544" i="1"/>
  <c r="T545" i="1"/>
  <c r="U545" i="1"/>
  <c r="V545" i="1"/>
  <c r="T546" i="1"/>
  <c r="U546" i="1"/>
  <c r="V546" i="1"/>
  <c r="T547" i="1"/>
  <c r="U547" i="1"/>
  <c r="V547" i="1"/>
  <c r="T548" i="1"/>
  <c r="U548" i="1"/>
  <c r="V548" i="1"/>
  <c r="W548" i="1"/>
  <c r="T549" i="1"/>
  <c r="U549" i="1"/>
  <c r="V549" i="1"/>
  <c r="W549" i="1"/>
  <c r="T550" i="1"/>
  <c r="U550" i="1"/>
  <c r="V550" i="1"/>
  <c r="T551" i="1"/>
  <c r="U551" i="1"/>
  <c r="V551" i="1"/>
  <c r="T552" i="1"/>
  <c r="U552" i="1"/>
  <c r="V552" i="1"/>
  <c r="T553" i="1"/>
  <c r="U553" i="1"/>
  <c r="V553" i="1"/>
  <c r="T554" i="1"/>
  <c r="U554" i="1"/>
  <c r="V554" i="1"/>
  <c r="T555" i="1"/>
  <c r="U555" i="1"/>
  <c r="V555" i="1"/>
  <c r="V18" i="1"/>
  <c r="U18" i="1"/>
  <c r="T18" i="1"/>
  <c r="U5" i="2"/>
  <c r="W28" i="1" s="1"/>
  <c r="U6" i="2"/>
  <c r="W531" i="1" s="1"/>
  <c r="U7" i="2"/>
  <c r="W64" i="1" s="1"/>
  <c r="U8" i="2"/>
  <c r="W88" i="1" s="1"/>
  <c r="U9" i="2"/>
  <c r="U10" i="2"/>
  <c r="W111" i="1" s="1"/>
  <c r="U11" i="2"/>
  <c r="W132" i="1" s="1"/>
  <c r="U12" i="2"/>
  <c r="W141" i="1" s="1"/>
  <c r="U13" i="2"/>
  <c r="W157" i="1" s="1"/>
  <c r="U14" i="2"/>
  <c r="W177" i="1" s="1"/>
  <c r="U15" i="2"/>
  <c r="W198" i="1" s="1"/>
  <c r="U16" i="2"/>
  <c r="W214" i="1" s="1"/>
  <c r="U17" i="2"/>
  <c r="W246" i="1" s="1"/>
  <c r="U18" i="2"/>
  <c r="W260" i="1" s="1"/>
  <c r="U19" i="2"/>
  <c r="W265" i="1" s="1"/>
  <c r="U20" i="2"/>
  <c r="W291" i="1" s="1"/>
  <c r="U21" i="2"/>
  <c r="W543" i="1" s="1"/>
  <c r="U22" i="2"/>
  <c r="U23" i="2"/>
  <c r="W330" i="1" s="1"/>
  <c r="U24" i="2"/>
  <c r="W350" i="1" s="1"/>
  <c r="U25" i="2"/>
  <c r="W367" i="1" s="1"/>
  <c r="U26" i="2"/>
  <c r="W388" i="1" s="1"/>
  <c r="U27" i="2"/>
  <c r="W411" i="1" s="1"/>
  <c r="U28" i="2"/>
  <c r="W434" i="1" s="1"/>
  <c r="U29" i="2"/>
  <c r="W453" i="1" s="1"/>
  <c r="U30" i="2"/>
  <c r="W464" i="1" s="1"/>
  <c r="U31" i="2"/>
  <c r="W484" i="1" s="1"/>
  <c r="U32" i="2"/>
  <c r="W493" i="1" s="1"/>
  <c r="U33" i="2"/>
  <c r="W519" i="1" s="1"/>
  <c r="U4" i="2"/>
  <c r="W9" i="1" s="1"/>
  <c r="W262" i="1" l="1"/>
  <c r="W91" i="1"/>
  <c r="W98" i="1"/>
  <c r="W100" i="1"/>
  <c r="W92" i="1"/>
  <c r="W96" i="1"/>
  <c r="W101" i="1"/>
  <c r="W552" i="1"/>
  <c r="W536" i="1"/>
  <c r="W53" i="1"/>
  <c r="W186" i="1"/>
  <c r="W312" i="1"/>
  <c r="W52" i="1"/>
  <c r="W133" i="1"/>
  <c r="W282" i="1"/>
  <c r="W358" i="1"/>
  <c r="W436" i="1"/>
  <c r="W153" i="1"/>
  <c r="W310" i="1"/>
  <c r="W357" i="1"/>
  <c r="W412" i="1"/>
  <c r="W16" i="1"/>
  <c r="W222" i="1"/>
  <c r="W480" i="1"/>
  <c r="W130" i="1"/>
  <c r="W354" i="1"/>
  <c r="W502" i="1"/>
  <c r="W51" i="1"/>
  <c r="W196" i="1"/>
  <c r="W259" i="1"/>
  <c r="W390" i="1"/>
  <c r="W501" i="1"/>
  <c r="W50" i="1"/>
  <c r="W195" i="1"/>
  <c r="W258" i="1"/>
  <c r="W410" i="1"/>
  <c r="W516" i="1"/>
  <c r="W12" i="1"/>
  <c r="W116" i="1"/>
  <c r="W293" i="1"/>
  <c r="W375" i="1"/>
  <c r="W500" i="1"/>
  <c r="W49" i="1"/>
  <c r="W180" i="1"/>
  <c r="W275" i="1"/>
  <c r="W336" i="1"/>
  <c r="W513" i="1"/>
  <c r="W389" i="1"/>
  <c r="W499" i="1"/>
  <c r="W48" i="1"/>
  <c r="W163" i="1"/>
  <c r="W274" i="1"/>
  <c r="W351" i="1"/>
  <c r="W497" i="1"/>
  <c r="W46" i="1"/>
  <c r="W161" i="1"/>
  <c r="W273" i="1"/>
  <c r="W495" i="1"/>
  <c r="W44" i="1"/>
  <c r="W192" i="1"/>
  <c r="W252" i="1"/>
  <c r="W406" i="1"/>
  <c r="W445" i="1"/>
  <c r="W97" i="1"/>
  <c r="W271" i="1"/>
  <c r="W459" i="1"/>
  <c r="W60" i="1"/>
  <c r="W159" i="1"/>
  <c r="W404" i="1"/>
  <c r="W472" i="1"/>
  <c r="W21" i="1"/>
  <c r="W125" i="1"/>
  <c r="W251" i="1"/>
  <c r="W331" i="1"/>
  <c r="W42" i="1"/>
  <c r="W124" i="1"/>
  <c r="W269" i="1"/>
  <c r="W443" i="1"/>
  <c r="W95" i="1"/>
  <c r="W189" i="1"/>
  <c r="W248" i="1"/>
  <c r="W370" i="1"/>
  <c r="W441" i="1"/>
  <c r="W93" i="1"/>
  <c r="W247" i="1"/>
  <c r="W401" i="1"/>
  <c r="W456" i="1"/>
  <c r="W57" i="1"/>
  <c r="W2" i="1"/>
  <c r="W3" i="1"/>
  <c r="W6" i="1"/>
  <c r="W7" i="1"/>
  <c r="W13" i="1"/>
  <c r="W14" i="1"/>
  <c r="W8" i="1"/>
  <c r="W11" i="1"/>
  <c r="W385" i="1"/>
  <c r="W386" i="1"/>
  <c r="W384" i="1"/>
  <c r="W387" i="1"/>
  <c r="W391" i="1"/>
  <c r="W383" i="1"/>
  <c r="W382" i="1"/>
  <c r="W314" i="1"/>
  <c r="W316" i="1"/>
  <c r="W318" i="1"/>
  <c r="W320" i="1"/>
  <c r="W315" i="1"/>
  <c r="W317" i="1"/>
  <c r="W319" i="1"/>
  <c r="W321" i="1"/>
  <c r="W322" i="1"/>
  <c r="W323" i="1"/>
  <c r="W324" i="1"/>
  <c r="W109" i="1"/>
  <c r="W114" i="1"/>
  <c r="W106" i="1"/>
  <c r="W113" i="1"/>
  <c r="W115" i="1"/>
  <c r="W107" i="1"/>
  <c r="W545" i="1"/>
  <c r="W54" i="1"/>
  <c r="W528" i="1"/>
  <c r="W451" i="1"/>
  <c r="W492" i="1"/>
  <c r="W494" i="1"/>
  <c r="W496" i="1"/>
  <c r="W498" i="1"/>
  <c r="W419" i="1"/>
  <c r="W424" i="1"/>
  <c r="W426" i="1"/>
  <c r="W428" i="1"/>
  <c r="W429" i="1"/>
  <c r="W430" i="1"/>
  <c r="W420" i="1"/>
  <c r="W423" i="1"/>
  <c r="W432" i="1"/>
  <c r="W418" i="1"/>
  <c r="W346" i="1"/>
  <c r="W349" i="1"/>
  <c r="W352" i="1"/>
  <c r="W353" i="1"/>
  <c r="W345" i="1"/>
  <c r="W347" i="1"/>
  <c r="W344" i="1"/>
  <c r="W286" i="1"/>
  <c r="W288" i="1"/>
  <c r="W290" i="1"/>
  <c r="W287" i="1"/>
  <c r="W292" i="1"/>
  <c r="W295" i="1"/>
  <c r="W284" i="1"/>
  <c r="W211" i="1"/>
  <c r="W213" i="1"/>
  <c r="W210" i="1"/>
  <c r="W216" i="1"/>
  <c r="W217" i="1"/>
  <c r="W221" i="1"/>
  <c r="W139" i="1"/>
  <c r="W140" i="1"/>
  <c r="W143" i="1"/>
  <c r="W145" i="1"/>
  <c r="W149" i="1"/>
  <c r="W137" i="1"/>
  <c r="W142" i="1"/>
  <c r="W144" i="1"/>
  <c r="W146" i="1"/>
  <c r="W147" i="1"/>
  <c r="W148" i="1"/>
  <c r="W151" i="1"/>
  <c r="W138" i="1"/>
  <c r="W136" i="1"/>
  <c r="W71" i="1"/>
  <c r="W76" i="1"/>
  <c r="W78" i="1"/>
  <c r="W80" i="1"/>
  <c r="W81" i="1"/>
  <c r="W82" i="1"/>
  <c r="W72" i="1"/>
  <c r="W75" i="1"/>
  <c r="W84" i="1"/>
  <c r="W86" i="1"/>
  <c r="W70" i="1"/>
  <c r="W555" i="1"/>
  <c r="W551" i="1"/>
  <c r="W547" i="1"/>
  <c r="W539" i="1"/>
  <c r="W535" i="1"/>
  <c r="W527" i="1"/>
  <c r="W366" i="1"/>
  <c r="W105" i="1"/>
  <c r="W208" i="1"/>
  <c r="W230" i="1"/>
  <c r="W396" i="1"/>
  <c r="W488" i="1"/>
  <c r="W37" i="1"/>
  <c r="W205" i="1"/>
  <c r="W297" i="1"/>
  <c r="W326" i="1"/>
  <c r="W521" i="1"/>
  <c r="W17" i="1"/>
  <c r="W204" i="1"/>
  <c r="W226" i="1"/>
  <c r="W379" i="1"/>
  <c r="W33" i="1"/>
  <c r="W134" i="1"/>
  <c r="W283" i="1"/>
  <c r="W325" i="1"/>
  <c r="W466" i="1"/>
  <c r="W67" i="1"/>
  <c r="W155" i="1"/>
  <c r="W224" i="1"/>
  <c r="W415" i="1"/>
  <c r="W435" i="1"/>
  <c r="W87" i="1"/>
  <c r="W223" i="1"/>
  <c r="W413" i="1"/>
  <c r="W278" i="1"/>
  <c r="W85" i="1"/>
  <c r="W199" i="1"/>
  <c r="W355" i="1"/>
  <c r="W220" i="1"/>
  <c r="W73" i="1"/>
  <c r="W454" i="1"/>
  <c r="W457" i="1"/>
  <c r="W458" i="1"/>
  <c r="W455" i="1"/>
  <c r="W254" i="1"/>
  <c r="W257" i="1"/>
  <c r="W249" i="1"/>
  <c r="W250" i="1"/>
  <c r="W255" i="1"/>
  <c r="W261" i="1"/>
  <c r="W173" i="1"/>
  <c r="W174" i="1"/>
  <c r="W179" i="1"/>
  <c r="W171" i="1"/>
  <c r="W172" i="1"/>
  <c r="W175" i="1"/>
  <c r="W176" i="1"/>
  <c r="W182" i="1"/>
  <c r="W183" i="1"/>
  <c r="W41" i="1"/>
  <c r="W43" i="1"/>
  <c r="W45" i="1"/>
  <c r="W47" i="1"/>
  <c r="W529" i="1"/>
  <c r="W506" i="1"/>
  <c r="W507" i="1"/>
  <c r="W510" i="1"/>
  <c r="W511" i="1"/>
  <c r="W517" i="1"/>
  <c r="W518" i="1"/>
  <c r="W512" i="1"/>
  <c r="W515" i="1"/>
  <c r="W439" i="1"/>
  <c r="W446" i="1"/>
  <c r="W448" i="1"/>
  <c r="W440" i="1"/>
  <c r="W444" i="1"/>
  <c r="W449" i="1"/>
  <c r="W368" i="1"/>
  <c r="W372" i="1"/>
  <c r="W377" i="1"/>
  <c r="W369" i="1"/>
  <c r="W371" i="1"/>
  <c r="W373" i="1"/>
  <c r="W301" i="1"/>
  <c r="W304" i="1"/>
  <c r="W300" i="1"/>
  <c r="W305" i="1"/>
  <c r="W306" i="1"/>
  <c r="W307" i="1"/>
  <c r="W299" i="1"/>
  <c r="W234" i="1"/>
  <c r="W236" i="1"/>
  <c r="W238" i="1"/>
  <c r="W240" i="1"/>
  <c r="W241" i="1"/>
  <c r="W242" i="1"/>
  <c r="W243" i="1"/>
  <c r="W233" i="1"/>
  <c r="W22" i="1"/>
  <c r="W20" i="1"/>
  <c r="W23" i="1"/>
  <c r="W26" i="1"/>
  <c r="W27" i="1"/>
  <c r="W30" i="1"/>
  <c r="W19" i="1"/>
  <c r="W544" i="1"/>
  <c r="W532" i="1"/>
  <c r="W327" i="1"/>
  <c r="W40" i="1"/>
  <c r="W120" i="1"/>
  <c r="W468" i="1"/>
  <c r="W380" i="1"/>
  <c r="W103" i="1"/>
  <c r="W473" i="1"/>
  <c r="W471" i="1"/>
  <c r="W474" i="1"/>
  <c r="W477" i="1"/>
  <c r="W478" i="1"/>
  <c r="W481" i="1"/>
  <c r="W470" i="1"/>
  <c r="W469" i="1"/>
  <c r="W399" i="1"/>
  <c r="W402" i="1"/>
  <c r="W397" i="1"/>
  <c r="W400" i="1"/>
  <c r="W398" i="1"/>
  <c r="W334" i="1"/>
  <c r="W337" i="1"/>
  <c r="W335" i="1"/>
  <c r="W338" i="1"/>
  <c r="W341" i="1"/>
  <c r="W263" i="1"/>
  <c r="W266" i="1"/>
  <c r="W267" i="1"/>
  <c r="W270" i="1"/>
  <c r="W272" i="1"/>
  <c r="W276" i="1"/>
  <c r="W264" i="1"/>
  <c r="W187" i="1"/>
  <c r="W193" i="1"/>
  <c r="W194" i="1"/>
  <c r="W191" i="1"/>
  <c r="W197" i="1"/>
  <c r="W122" i="1"/>
  <c r="W127" i="1"/>
  <c r="W128" i="1"/>
  <c r="W129" i="1"/>
  <c r="W121" i="1"/>
  <c r="W131" i="1"/>
  <c r="W55" i="1"/>
  <c r="W58" i="1"/>
  <c r="W59" i="1"/>
  <c r="W56" i="1"/>
  <c r="W18" i="1"/>
  <c r="W554" i="1"/>
  <c r="W550" i="1"/>
  <c r="W546" i="1"/>
  <c r="W542" i="1"/>
  <c r="W538" i="1"/>
  <c r="W534" i="1"/>
  <c r="W530" i="1"/>
  <c r="W526" i="1"/>
  <c r="W170" i="1"/>
  <c r="W232" i="1"/>
  <c r="W381" i="1"/>
  <c r="W490" i="1"/>
  <c r="W39" i="1"/>
  <c r="W207" i="1"/>
  <c r="W313" i="1"/>
  <c r="W363" i="1"/>
  <c r="W487" i="1"/>
  <c r="W36" i="1"/>
  <c r="W119" i="1"/>
  <c r="W245" i="1"/>
  <c r="W343" i="1"/>
  <c r="W486" i="1"/>
  <c r="W35" i="1"/>
  <c r="W203" i="1"/>
  <c r="W296" i="1"/>
  <c r="W359" i="1"/>
  <c r="W467" i="1"/>
  <c r="W68" i="1"/>
  <c r="W156" i="1"/>
  <c r="W244" i="1"/>
  <c r="W394" i="1"/>
  <c r="W437" i="1"/>
  <c r="W89" i="1"/>
  <c r="W201" i="1"/>
  <c r="W281" i="1"/>
  <c r="W414" i="1"/>
  <c r="W465" i="1"/>
  <c r="W66" i="1"/>
  <c r="W200" i="1"/>
  <c r="W279" i="1"/>
  <c r="W520" i="1"/>
  <c r="W184" i="1"/>
  <c r="W392" i="1"/>
  <c r="W29" i="1"/>
  <c r="W277" i="1"/>
  <c r="W450" i="1"/>
  <c r="W553" i="1"/>
  <c r="W118" i="1"/>
  <c r="W395" i="1"/>
  <c r="W168" i="1"/>
  <c r="W311" i="1"/>
  <c r="W32" i="1"/>
  <c r="W280" i="1"/>
  <c r="W393" i="1"/>
  <c r="W482" i="1"/>
  <c r="W31" i="1"/>
  <c r="W152" i="1"/>
  <c r="W433" i="1"/>
  <c r="W342" i="1"/>
  <c r="W185" i="1"/>
  <c r="W15" i="1"/>
  <c r="W356" i="1"/>
  <c r="W309" i="1"/>
  <c r="W65" i="1"/>
  <c r="W463" i="1"/>
  <c r="W308" i="1"/>
  <c r="W150" i="1"/>
  <c r="W479" i="1"/>
  <c r="W378" i="1"/>
  <c r="W117" i="1"/>
  <c r="W102" i="1"/>
  <c r="W167" i="1"/>
  <c r="W219" i="1"/>
  <c r="W340" i="1"/>
  <c r="W462" i="1"/>
  <c r="W63" i="1"/>
  <c r="W166" i="1"/>
  <c r="W218" i="1"/>
  <c r="W339" i="1"/>
  <c r="W431" i="1"/>
  <c r="W83" i="1"/>
  <c r="W181" i="1"/>
  <c r="W294" i="1"/>
  <c r="W376" i="1"/>
  <c r="W447" i="1"/>
  <c r="W99" i="1"/>
  <c r="W165" i="1"/>
  <c r="W256" i="1"/>
  <c r="W409" i="1"/>
  <c r="W514" i="1"/>
  <c r="W10" i="1"/>
  <c r="W178" i="1"/>
  <c r="W253" i="1"/>
  <c r="W374" i="1"/>
  <c r="W461" i="1"/>
  <c r="W62" i="1"/>
  <c r="W164" i="1"/>
  <c r="W239" i="1"/>
  <c r="W408" i="1"/>
  <c r="W476" i="1"/>
  <c r="W25" i="1"/>
  <c r="W162" i="1"/>
  <c r="W237" i="1"/>
  <c r="W407" i="1"/>
  <c r="W475" i="1"/>
  <c r="W24" i="1"/>
  <c r="W160" i="1"/>
  <c r="W215" i="1"/>
  <c r="W333" i="1"/>
  <c r="W427" i="1"/>
  <c r="W79" i="1"/>
  <c r="W112" i="1"/>
  <c r="W289" i="1"/>
  <c r="W405" i="1"/>
  <c r="W460" i="1"/>
  <c r="W61" i="1"/>
  <c r="W126" i="1"/>
  <c r="W235" i="1"/>
  <c r="W348" i="1"/>
  <c r="W425" i="1"/>
  <c r="W77" i="1"/>
  <c r="W190" i="1"/>
  <c r="W303" i="1"/>
  <c r="W332" i="1"/>
  <c r="W509" i="1"/>
  <c r="W5" i="1"/>
  <c r="W158" i="1"/>
  <c r="W302" i="1"/>
  <c r="W403" i="1"/>
  <c r="W508" i="1"/>
  <c r="W4" i="1"/>
  <c r="W110" i="1"/>
  <c r="W212" i="1"/>
  <c r="W329" i="1"/>
  <c r="W442" i="1"/>
  <c r="W94" i="1"/>
  <c r="W108" i="1"/>
  <c r="W268" i="1"/>
  <c r="W328" i="1"/>
  <c r="W422" i="1"/>
  <c r="W74" i="1"/>
  <c r="W123" i="1"/>
  <c r="W285" i="1"/>
  <c r="W421" i="1"/>
  <c r="W188" i="1"/>
  <c r="CI541" i="1"/>
  <c r="CJ541" i="1"/>
  <c r="CI169" i="1"/>
  <c r="CJ169" i="1"/>
  <c r="CI225" i="1"/>
  <c r="CJ225" i="1"/>
  <c r="CI395" i="1"/>
  <c r="CJ395" i="1"/>
  <c r="CJ90" i="1"/>
  <c r="CI90" i="1"/>
  <c r="CI483" i="1"/>
  <c r="CJ483" i="1"/>
  <c r="CJ482" i="1"/>
  <c r="CI482" i="1"/>
  <c r="CJ342" i="1"/>
  <c r="CI342" i="1"/>
  <c r="CI309" i="1"/>
  <c r="CJ309" i="1"/>
  <c r="CI355" i="1"/>
  <c r="CJ355" i="1"/>
  <c r="CI463" i="1"/>
  <c r="CJ463" i="1"/>
  <c r="CJ64" i="1"/>
  <c r="CI64" i="1"/>
  <c r="CJ150" i="1"/>
  <c r="CI150" i="1"/>
  <c r="CJ220" i="1"/>
  <c r="CI220" i="1"/>
  <c r="CJ378" i="1"/>
  <c r="CI378" i="1"/>
  <c r="CJ502" i="1"/>
  <c r="CI502" i="1"/>
  <c r="CI51" i="1"/>
  <c r="CJ51" i="1"/>
  <c r="CI196" i="1"/>
  <c r="CJ196" i="1"/>
  <c r="CI259" i="1"/>
  <c r="CJ259" i="1"/>
  <c r="CJ390" i="1"/>
  <c r="CI390" i="1"/>
  <c r="CI501" i="1"/>
  <c r="CJ501" i="1"/>
  <c r="CJ50" i="1"/>
  <c r="CI50" i="1"/>
  <c r="CI195" i="1"/>
  <c r="CJ195" i="1"/>
  <c r="CI258" i="1"/>
  <c r="CJ258" i="1"/>
  <c r="CJ410" i="1"/>
  <c r="CI410" i="1"/>
  <c r="CJ516" i="1"/>
  <c r="CI516" i="1"/>
  <c r="CJ12" i="1"/>
  <c r="CI12" i="1"/>
  <c r="CJ116" i="1"/>
  <c r="CI116" i="1"/>
  <c r="CI293" i="1"/>
  <c r="CJ293" i="1"/>
  <c r="CJ375" i="1"/>
  <c r="CI375" i="1"/>
  <c r="CJ500" i="1"/>
  <c r="CI500" i="1"/>
  <c r="CI49" i="1"/>
  <c r="CJ49" i="1"/>
  <c r="CI180" i="1"/>
  <c r="CJ180" i="1"/>
  <c r="CI275" i="1"/>
  <c r="CJ275" i="1"/>
  <c r="CJ336" i="1"/>
  <c r="CI336" i="1"/>
  <c r="CI513" i="1"/>
  <c r="CJ513" i="1"/>
  <c r="CI9" i="1"/>
  <c r="CJ9" i="1"/>
  <c r="CI177" i="1"/>
  <c r="CJ177" i="1"/>
  <c r="CJ291" i="1"/>
  <c r="CI291" i="1"/>
  <c r="CI389" i="1"/>
  <c r="CJ389" i="1"/>
  <c r="CI499" i="1"/>
  <c r="CJ499" i="1"/>
  <c r="CJ48" i="1"/>
  <c r="CI48" i="1"/>
  <c r="CJ163" i="1"/>
  <c r="CI163" i="1"/>
  <c r="CI274" i="1"/>
  <c r="CJ274" i="1"/>
  <c r="CJ351" i="1"/>
  <c r="CI351" i="1"/>
  <c r="CI497" i="1"/>
  <c r="CJ497" i="1"/>
  <c r="CJ46" i="1"/>
  <c r="CI46" i="1"/>
  <c r="CI161" i="1"/>
  <c r="CJ161" i="1"/>
  <c r="CI273" i="1"/>
  <c r="CJ273" i="1"/>
  <c r="CJ350" i="1"/>
  <c r="CI350" i="1"/>
  <c r="CI495" i="1"/>
  <c r="CJ495" i="1"/>
  <c r="CJ44" i="1"/>
  <c r="CI44" i="1"/>
  <c r="CI192" i="1"/>
  <c r="CJ192" i="1"/>
  <c r="CI252" i="1"/>
  <c r="CJ252" i="1"/>
  <c r="CJ406" i="1"/>
  <c r="CI406" i="1"/>
  <c r="CI445" i="1"/>
  <c r="CJ445" i="1"/>
  <c r="CI97" i="1"/>
  <c r="CJ97" i="1"/>
  <c r="CI111" i="1"/>
  <c r="CJ111" i="1"/>
  <c r="CI271" i="1"/>
  <c r="CJ271" i="1"/>
  <c r="CJ388" i="1"/>
  <c r="CI388" i="1"/>
  <c r="CI459" i="1"/>
  <c r="CJ459" i="1"/>
  <c r="CJ60" i="1"/>
  <c r="CI60" i="1"/>
  <c r="CI159" i="1"/>
  <c r="CJ159" i="1"/>
  <c r="CI214" i="1"/>
  <c r="CJ214" i="1"/>
  <c r="CJ404" i="1"/>
  <c r="CI404" i="1"/>
  <c r="CJ472" i="1"/>
  <c r="CI472" i="1"/>
  <c r="CI21" i="1"/>
  <c r="CJ21" i="1"/>
  <c r="CI125" i="1"/>
  <c r="CJ125" i="1"/>
  <c r="CI251" i="1"/>
  <c r="CJ251" i="1"/>
  <c r="CI331" i="1"/>
  <c r="CJ331" i="1"/>
  <c r="CI493" i="1"/>
  <c r="CJ493" i="1"/>
  <c r="CJ42" i="1"/>
  <c r="CI42" i="1"/>
  <c r="CJ124" i="1"/>
  <c r="CI124" i="1"/>
  <c r="CI269" i="1"/>
  <c r="CJ269" i="1"/>
  <c r="CJ330" i="1"/>
  <c r="CI330" i="1"/>
  <c r="CI443" i="1"/>
  <c r="CJ443" i="1"/>
  <c r="CI95" i="1"/>
  <c r="CJ95" i="1"/>
  <c r="CI189" i="1"/>
  <c r="CJ189" i="1"/>
  <c r="CI248" i="1"/>
  <c r="CJ248" i="1"/>
  <c r="CJ370" i="1"/>
  <c r="CI370" i="1"/>
  <c r="CJ441" i="1"/>
  <c r="CI441" i="1"/>
  <c r="CI93" i="1"/>
  <c r="CJ93" i="1"/>
  <c r="CI141" i="1"/>
  <c r="CJ141" i="1"/>
  <c r="CI247" i="1"/>
  <c r="CJ247" i="1"/>
  <c r="CI401" i="1"/>
  <c r="CJ401" i="1"/>
  <c r="CJ456" i="1"/>
  <c r="CI456" i="1"/>
  <c r="CI57" i="1"/>
  <c r="CJ57" i="1"/>
  <c r="CI107" i="1"/>
  <c r="CJ107" i="1"/>
  <c r="CI284" i="1"/>
  <c r="CJ284" i="1"/>
  <c r="CJ400" i="1"/>
  <c r="CI400" i="1"/>
  <c r="CJ470" i="1"/>
  <c r="CI470" i="1"/>
  <c r="CI19" i="1"/>
  <c r="CJ19" i="1"/>
  <c r="CJ138" i="1"/>
  <c r="CI138" i="1"/>
  <c r="CI264" i="1"/>
  <c r="CJ264" i="1"/>
  <c r="CJ383" i="1"/>
  <c r="CI383" i="1"/>
  <c r="CJ418" i="1"/>
  <c r="CI418" i="1"/>
  <c r="CJ70" i="1"/>
  <c r="CI70" i="1"/>
  <c r="CI157" i="1"/>
  <c r="CJ157" i="1"/>
  <c r="CJ299" i="1"/>
  <c r="CI299" i="1"/>
  <c r="CJ344" i="1"/>
  <c r="CI344" i="1"/>
  <c r="CJ18" i="1"/>
  <c r="CI18" i="1"/>
  <c r="CI552" i="1"/>
  <c r="CJ552" i="1"/>
  <c r="CJ548" i="1"/>
  <c r="CI548" i="1"/>
  <c r="CI544" i="1"/>
  <c r="CJ544" i="1"/>
  <c r="CJ540" i="1"/>
  <c r="CI540" i="1"/>
  <c r="CJ536" i="1"/>
  <c r="CI536" i="1"/>
  <c r="CJ532" i="1"/>
  <c r="CI532" i="1"/>
  <c r="CJ528" i="1"/>
  <c r="CI528" i="1"/>
  <c r="CJ327" i="1"/>
  <c r="CI327" i="1"/>
  <c r="CI491" i="1"/>
  <c r="CJ491" i="1"/>
  <c r="CJ40" i="1"/>
  <c r="CI40" i="1"/>
  <c r="CJ120" i="1"/>
  <c r="CI120" i="1"/>
  <c r="CI231" i="1"/>
  <c r="CJ231" i="1"/>
  <c r="CJ364" i="1"/>
  <c r="CI364" i="1"/>
  <c r="CJ468" i="1"/>
  <c r="CI468" i="1"/>
  <c r="CI69" i="1"/>
  <c r="CJ69" i="1"/>
  <c r="CI206" i="1"/>
  <c r="CJ206" i="1"/>
  <c r="CJ228" i="1"/>
  <c r="CI228" i="1"/>
  <c r="CJ380" i="1"/>
  <c r="CI380" i="1"/>
  <c r="CJ504" i="1"/>
  <c r="CI504" i="1"/>
  <c r="CI53" i="1"/>
  <c r="CJ53" i="1"/>
  <c r="CI186" i="1"/>
  <c r="CJ186" i="1"/>
  <c r="CI227" i="1"/>
  <c r="CJ227" i="1"/>
  <c r="CJ360" i="1"/>
  <c r="CI360" i="1"/>
  <c r="CI451" i="1"/>
  <c r="CJ451" i="1"/>
  <c r="CI103" i="1"/>
  <c r="CJ103" i="1"/>
  <c r="CI202" i="1"/>
  <c r="CJ202" i="1"/>
  <c r="CI312" i="1"/>
  <c r="CJ312" i="1"/>
  <c r="CI417" i="1"/>
  <c r="CJ417" i="1"/>
  <c r="CI503" i="1"/>
  <c r="CJ503" i="1"/>
  <c r="CJ52" i="1"/>
  <c r="CI52" i="1"/>
  <c r="CI133" i="1"/>
  <c r="CJ133" i="1"/>
  <c r="CI282" i="1"/>
  <c r="CJ282" i="1"/>
  <c r="CJ358" i="1"/>
  <c r="CI358" i="1"/>
  <c r="CJ436" i="1"/>
  <c r="CI436" i="1"/>
  <c r="CJ88" i="1"/>
  <c r="CI88" i="1"/>
  <c r="CI153" i="1"/>
  <c r="CJ153" i="1"/>
  <c r="CI310" i="1"/>
  <c r="CJ310" i="1"/>
  <c r="CI357" i="1"/>
  <c r="CJ357" i="1"/>
  <c r="CJ434" i="1"/>
  <c r="CI434" i="1"/>
  <c r="CJ86" i="1"/>
  <c r="CI86" i="1"/>
  <c r="CI151" i="1"/>
  <c r="CJ151" i="1"/>
  <c r="CI261" i="1"/>
  <c r="CJ261" i="1"/>
  <c r="CI341" i="1"/>
  <c r="CJ341" i="1"/>
  <c r="CI481" i="1"/>
  <c r="CJ481" i="1"/>
  <c r="CJ30" i="1"/>
  <c r="CI30" i="1"/>
  <c r="CI131" i="1"/>
  <c r="CJ131" i="1"/>
  <c r="CJ221" i="1"/>
  <c r="CI221" i="1"/>
  <c r="CJ391" i="1"/>
  <c r="CI391" i="1"/>
  <c r="CJ432" i="1"/>
  <c r="CI432" i="1"/>
  <c r="CJ84" i="1"/>
  <c r="CI84" i="1"/>
  <c r="CI197" i="1"/>
  <c r="CJ197" i="1"/>
  <c r="CI295" i="1"/>
  <c r="CJ295" i="1"/>
  <c r="CI324" i="1"/>
  <c r="CJ324" i="1"/>
  <c r="CJ478" i="1"/>
  <c r="CI478" i="1"/>
  <c r="CI27" i="1"/>
  <c r="CJ27" i="1"/>
  <c r="CI183" i="1"/>
  <c r="CJ183" i="1"/>
  <c r="CJ307" i="1"/>
  <c r="CI307" i="1"/>
  <c r="CJ323" i="1"/>
  <c r="CI323" i="1"/>
  <c r="CI477" i="1"/>
  <c r="CJ477" i="1"/>
  <c r="CJ26" i="1"/>
  <c r="CI26" i="1"/>
  <c r="CI182" i="1"/>
  <c r="CJ182" i="1"/>
  <c r="CI276" i="1"/>
  <c r="CJ276" i="1"/>
  <c r="CJ338" i="1"/>
  <c r="CI338" i="1"/>
  <c r="CI449" i="1"/>
  <c r="CJ449" i="1"/>
  <c r="CI101" i="1"/>
  <c r="CJ101" i="1"/>
  <c r="CI115" i="1"/>
  <c r="CJ115" i="1"/>
  <c r="CI292" i="1"/>
  <c r="CJ292" i="1"/>
  <c r="CI322" i="1"/>
  <c r="CJ322" i="1"/>
  <c r="CI515" i="1"/>
  <c r="CJ515" i="1"/>
  <c r="CI11" i="1"/>
  <c r="CJ11" i="1"/>
  <c r="CJ148" i="1"/>
  <c r="CI148" i="1"/>
  <c r="CI255" i="1"/>
  <c r="CJ255" i="1"/>
  <c r="CJ335" i="1"/>
  <c r="CI335" i="1"/>
  <c r="CJ512" i="1"/>
  <c r="CI512" i="1"/>
  <c r="CJ8" i="1"/>
  <c r="CI8" i="1"/>
  <c r="CI113" i="1"/>
  <c r="CJ113" i="1"/>
  <c r="CI306" i="1"/>
  <c r="CJ306" i="1"/>
  <c r="CI321" i="1"/>
  <c r="CJ321" i="1"/>
  <c r="CJ498" i="1"/>
  <c r="CI498" i="1"/>
  <c r="CI47" i="1"/>
  <c r="CJ47" i="1"/>
  <c r="CJ147" i="1"/>
  <c r="CI147" i="1"/>
  <c r="CI217" i="1"/>
  <c r="CJ217" i="1"/>
  <c r="CI319" i="1"/>
  <c r="CJ319" i="1"/>
  <c r="CJ496" i="1"/>
  <c r="CI496" i="1"/>
  <c r="CI45" i="1"/>
  <c r="CJ45" i="1"/>
  <c r="CJ146" i="1"/>
  <c r="CI146" i="1"/>
  <c r="CI216" i="1"/>
  <c r="CJ216" i="1"/>
  <c r="CI317" i="1"/>
  <c r="CJ317" i="1"/>
  <c r="CJ474" i="1"/>
  <c r="CI474" i="1"/>
  <c r="CI23" i="1"/>
  <c r="CJ23" i="1"/>
  <c r="CI176" i="1"/>
  <c r="CJ176" i="1"/>
  <c r="CI272" i="1"/>
  <c r="CJ272" i="1"/>
  <c r="CI373" i="1"/>
  <c r="CJ373" i="1"/>
  <c r="CJ444" i="1"/>
  <c r="CI444" i="1"/>
  <c r="CJ96" i="1"/>
  <c r="CI96" i="1"/>
  <c r="CJ144" i="1"/>
  <c r="CI144" i="1"/>
  <c r="CI305" i="1"/>
  <c r="CJ305" i="1"/>
  <c r="CI387" i="1"/>
  <c r="CJ387" i="1"/>
  <c r="CJ494" i="1"/>
  <c r="CI494" i="1"/>
  <c r="CI43" i="1"/>
  <c r="CJ43" i="1"/>
  <c r="CI191" i="1"/>
  <c r="CJ191" i="1"/>
  <c r="CI270" i="1"/>
  <c r="CJ270" i="1"/>
  <c r="CI347" i="1"/>
  <c r="CJ347" i="1"/>
  <c r="CJ458" i="1"/>
  <c r="CI458" i="1"/>
  <c r="CI59" i="1"/>
  <c r="CJ59" i="1"/>
  <c r="CI175" i="1"/>
  <c r="CJ175" i="1"/>
  <c r="CI250" i="1"/>
  <c r="CJ250" i="1"/>
  <c r="CJ315" i="1"/>
  <c r="CI315" i="1"/>
  <c r="CJ457" i="1"/>
  <c r="CI457" i="1"/>
  <c r="CJ58" i="1"/>
  <c r="CI58" i="1"/>
  <c r="CJ142" i="1"/>
  <c r="CI142" i="1"/>
  <c r="CI249" i="1"/>
  <c r="CJ249" i="1"/>
  <c r="CI371" i="1"/>
  <c r="CJ371" i="1"/>
  <c r="CI471" i="1"/>
  <c r="CJ471" i="1"/>
  <c r="CJ20" i="1"/>
  <c r="CI20" i="1"/>
  <c r="CJ172" i="1"/>
  <c r="CI172" i="1"/>
  <c r="CI287" i="1"/>
  <c r="CJ287" i="1"/>
  <c r="CI369" i="1"/>
  <c r="CJ369" i="1"/>
  <c r="CJ423" i="1"/>
  <c r="CI423" i="1"/>
  <c r="CI75" i="1"/>
  <c r="CJ75" i="1"/>
  <c r="CJ171" i="1"/>
  <c r="CI171" i="1"/>
  <c r="CI267" i="1"/>
  <c r="CJ267" i="1"/>
  <c r="CJ384" i="1"/>
  <c r="CI384" i="1"/>
  <c r="CJ440" i="1"/>
  <c r="CI440" i="1"/>
  <c r="CJ92" i="1"/>
  <c r="CI92" i="1"/>
  <c r="CJ106" i="1"/>
  <c r="CI106" i="1"/>
  <c r="CI266" i="1"/>
  <c r="CJ266" i="1"/>
  <c r="CJ345" i="1"/>
  <c r="CI345" i="1"/>
  <c r="CJ420" i="1"/>
  <c r="CI420" i="1"/>
  <c r="CJ72" i="1"/>
  <c r="CI72" i="1"/>
  <c r="CI137" i="1"/>
  <c r="CJ137" i="1"/>
  <c r="CI300" i="1"/>
  <c r="CJ300" i="1"/>
  <c r="CI397" i="1"/>
  <c r="CJ397" i="1"/>
  <c r="CJ492" i="1"/>
  <c r="CI492" i="1"/>
  <c r="CI41" i="1"/>
  <c r="CJ41" i="1"/>
  <c r="CI121" i="1"/>
  <c r="CJ121" i="1"/>
  <c r="CI210" i="1"/>
  <c r="CJ210" i="1"/>
  <c r="CI533" i="1"/>
  <c r="CJ533" i="1"/>
  <c r="CI485" i="1"/>
  <c r="CJ485" i="1"/>
  <c r="CJ34" i="1"/>
  <c r="CI34" i="1"/>
  <c r="CI31" i="1"/>
  <c r="CJ31" i="1"/>
  <c r="CI519" i="1"/>
  <c r="CJ519" i="1"/>
  <c r="CI15" i="1"/>
  <c r="CJ15" i="1"/>
  <c r="CI199" i="1"/>
  <c r="CJ199" i="1"/>
  <c r="CI555" i="1"/>
  <c r="CJ555" i="1"/>
  <c r="CI543" i="1"/>
  <c r="CJ543" i="1"/>
  <c r="CI539" i="1"/>
  <c r="CJ539" i="1"/>
  <c r="CI535" i="1"/>
  <c r="CJ535" i="1"/>
  <c r="CI453" i="1"/>
  <c r="CJ453" i="1"/>
  <c r="CJ230" i="1"/>
  <c r="CI230" i="1"/>
  <c r="CJ396" i="1"/>
  <c r="CI396" i="1"/>
  <c r="CJ488" i="1"/>
  <c r="CI488" i="1"/>
  <c r="CI37" i="1"/>
  <c r="CJ37" i="1"/>
  <c r="CI205" i="1"/>
  <c r="CJ205" i="1"/>
  <c r="CI297" i="1"/>
  <c r="CJ297" i="1"/>
  <c r="CJ326" i="1"/>
  <c r="CI326" i="1"/>
  <c r="CI521" i="1"/>
  <c r="CJ521" i="1"/>
  <c r="CI17" i="1"/>
  <c r="CJ17" i="1"/>
  <c r="CI204" i="1"/>
  <c r="CJ204" i="1"/>
  <c r="CJ226" i="1"/>
  <c r="CI226" i="1"/>
  <c r="CI379" i="1"/>
  <c r="CJ379" i="1"/>
  <c r="CJ484" i="1"/>
  <c r="CI484" i="1"/>
  <c r="CI33" i="1"/>
  <c r="CJ33" i="1"/>
  <c r="CJ134" i="1"/>
  <c r="CI134" i="1"/>
  <c r="CJ283" i="1"/>
  <c r="CI283" i="1"/>
  <c r="CI325" i="1"/>
  <c r="CJ325" i="1"/>
  <c r="CJ466" i="1"/>
  <c r="CI466" i="1"/>
  <c r="CI67" i="1"/>
  <c r="CJ67" i="1"/>
  <c r="CJ155" i="1"/>
  <c r="CI155" i="1"/>
  <c r="CJ224" i="1"/>
  <c r="CI224" i="1"/>
  <c r="CJ415" i="1"/>
  <c r="CI415" i="1"/>
  <c r="CI435" i="1"/>
  <c r="CJ435" i="1"/>
  <c r="CI87" i="1"/>
  <c r="CJ87" i="1"/>
  <c r="CJ132" i="1"/>
  <c r="CI132" i="1"/>
  <c r="CI223" i="1"/>
  <c r="CJ223" i="1"/>
  <c r="CI413" i="1"/>
  <c r="CJ413" i="1"/>
  <c r="CI433" i="1"/>
  <c r="CJ433" i="1"/>
  <c r="CI85" i="1"/>
  <c r="CJ85" i="1"/>
  <c r="CI185" i="1"/>
  <c r="CJ185" i="1"/>
  <c r="CI260" i="1"/>
  <c r="CJ260" i="1"/>
  <c r="CJ356" i="1"/>
  <c r="CI356" i="1"/>
  <c r="CJ464" i="1"/>
  <c r="CI464" i="1"/>
  <c r="CI65" i="1"/>
  <c r="CJ65" i="1"/>
  <c r="CI198" i="1"/>
  <c r="CJ198" i="1"/>
  <c r="CI308" i="1"/>
  <c r="CJ308" i="1"/>
  <c r="CI411" i="1"/>
  <c r="CJ411" i="1"/>
  <c r="CI479" i="1"/>
  <c r="CJ479" i="1"/>
  <c r="CJ28" i="1"/>
  <c r="CI28" i="1"/>
  <c r="CI117" i="1"/>
  <c r="CJ117" i="1"/>
  <c r="CI243" i="1"/>
  <c r="CJ243" i="1"/>
  <c r="CI353" i="1"/>
  <c r="CJ353" i="1"/>
  <c r="CJ518" i="1"/>
  <c r="CI518" i="1"/>
  <c r="CJ14" i="1"/>
  <c r="CI14" i="1"/>
  <c r="CI129" i="1"/>
  <c r="CJ129" i="1"/>
  <c r="CJ242" i="1"/>
  <c r="CI242" i="1"/>
  <c r="CJ352" i="1"/>
  <c r="CI352" i="1"/>
  <c r="CI517" i="1"/>
  <c r="CJ517" i="1"/>
  <c r="CI13" i="1"/>
  <c r="CJ13" i="1"/>
  <c r="CI149" i="1"/>
  <c r="CJ149" i="1"/>
  <c r="CI257" i="1"/>
  <c r="CJ257" i="1"/>
  <c r="CJ377" i="1"/>
  <c r="CI377" i="1"/>
  <c r="CJ448" i="1"/>
  <c r="CI448" i="1"/>
  <c r="CJ100" i="1"/>
  <c r="CI100" i="1"/>
  <c r="CJ114" i="1"/>
  <c r="CI114" i="1"/>
  <c r="CI241" i="1"/>
  <c r="CJ241" i="1"/>
  <c r="CI337" i="1"/>
  <c r="CJ337" i="1"/>
  <c r="CJ430" i="1"/>
  <c r="CI430" i="1"/>
  <c r="CJ82" i="1"/>
  <c r="CI82" i="1"/>
  <c r="CI179" i="1"/>
  <c r="CJ179" i="1"/>
  <c r="CI254" i="1"/>
  <c r="CJ254" i="1"/>
  <c r="CJ334" i="1"/>
  <c r="CI334" i="1"/>
  <c r="CJ446" i="1"/>
  <c r="CI446" i="1"/>
  <c r="CJ98" i="1"/>
  <c r="CI98" i="1"/>
  <c r="CJ128" i="1"/>
  <c r="CI128" i="1"/>
  <c r="CJ240" i="1"/>
  <c r="CI240" i="1"/>
  <c r="CI320" i="1"/>
  <c r="CJ320" i="1"/>
  <c r="CI429" i="1"/>
  <c r="CJ429" i="1"/>
  <c r="CI81" i="1"/>
  <c r="CJ81" i="1"/>
  <c r="CI194" i="1"/>
  <c r="CJ194" i="1"/>
  <c r="CJ238" i="1"/>
  <c r="CI238" i="1"/>
  <c r="CI318" i="1"/>
  <c r="CJ318" i="1"/>
  <c r="CJ428" i="1"/>
  <c r="CI428" i="1"/>
  <c r="CJ80" i="1"/>
  <c r="CI80" i="1"/>
  <c r="CI193" i="1"/>
  <c r="CJ193" i="1"/>
  <c r="CJ236" i="1"/>
  <c r="CI236" i="1"/>
  <c r="CI349" i="1"/>
  <c r="CJ349" i="1"/>
  <c r="CI511" i="1"/>
  <c r="CJ511" i="1"/>
  <c r="CI7" i="1"/>
  <c r="CJ7" i="1"/>
  <c r="CI145" i="1"/>
  <c r="CJ145" i="1"/>
  <c r="CI290" i="1"/>
  <c r="CJ290" i="1"/>
  <c r="CJ372" i="1"/>
  <c r="CI372" i="1"/>
  <c r="CJ426" i="1"/>
  <c r="CI426" i="1"/>
  <c r="CJ78" i="1"/>
  <c r="CI78" i="1"/>
  <c r="CI127" i="1"/>
  <c r="CJ127" i="1"/>
  <c r="CI304" i="1"/>
  <c r="CJ304" i="1"/>
  <c r="CI316" i="1"/>
  <c r="CJ316" i="1"/>
  <c r="CI473" i="1"/>
  <c r="CJ473" i="1"/>
  <c r="CJ22" i="1"/>
  <c r="CI22" i="1"/>
  <c r="CI143" i="1"/>
  <c r="CJ143" i="1"/>
  <c r="CI213" i="1"/>
  <c r="CJ213" i="1"/>
  <c r="CJ386" i="1"/>
  <c r="CI386" i="1"/>
  <c r="CJ510" i="1"/>
  <c r="CI510" i="1"/>
  <c r="CJ6" i="1"/>
  <c r="CI6" i="1"/>
  <c r="CI174" i="1"/>
  <c r="CJ174" i="1"/>
  <c r="CJ234" i="1"/>
  <c r="CI234" i="1"/>
  <c r="CI385" i="1"/>
  <c r="CJ385" i="1"/>
  <c r="CJ424" i="1"/>
  <c r="CI424" i="1"/>
  <c r="CJ76" i="1"/>
  <c r="CI76" i="1"/>
  <c r="CI173" i="1"/>
  <c r="CJ173" i="1"/>
  <c r="CI288" i="1"/>
  <c r="CJ288" i="1"/>
  <c r="CJ346" i="1"/>
  <c r="CI346" i="1"/>
  <c r="CI507" i="1"/>
  <c r="CJ507" i="1"/>
  <c r="CI3" i="1"/>
  <c r="CJ3" i="1"/>
  <c r="CI109" i="1"/>
  <c r="CJ109" i="1"/>
  <c r="CI286" i="1"/>
  <c r="CJ286" i="1"/>
  <c r="CJ402" i="1"/>
  <c r="CI402" i="1"/>
  <c r="CJ506" i="1"/>
  <c r="CI506" i="1"/>
  <c r="CI2" i="1"/>
  <c r="CJ2" i="1"/>
  <c r="CJ140" i="1"/>
  <c r="CI140" i="1"/>
  <c r="CI301" i="1"/>
  <c r="CJ301" i="1"/>
  <c r="CJ368" i="1"/>
  <c r="CI368" i="1"/>
  <c r="CJ439" i="1"/>
  <c r="CI439" i="1"/>
  <c r="CI91" i="1"/>
  <c r="CJ91" i="1"/>
  <c r="CJ139" i="1"/>
  <c r="CI139" i="1"/>
  <c r="CI211" i="1"/>
  <c r="CJ211" i="1"/>
  <c r="CJ399" i="1"/>
  <c r="CI399" i="1"/>
  <c r="CI419" i="1"/>
  <c r="CJ419" i="1"/>
  <c r="CI71" i="1"/>
  <c r="CJ71" i="1"/>
  <c r="CJ122" i="1"/>
  <c r="CI122" i="1"/>
  <c r="CI263" i="1"/>
  <c r="CJ263" i="1"/>
  <c r="CI314" i="1"/>
  <c r="CJ314" i="1"/>
  <c r="CJ454" i="1"/>
  <c r="CI454" i="1"/>
  <c r="CI55" i="1"/>
  <c r="CJ55" i="1"/>
  <c r="CI187" i="1"/>
  <c r="CJ187" i="1"/>
  <c r="CI553" i="1"/>
  <c r="CJ553" i="1"/>
  <c r="CI549" i="1"/>
  <c r="CJ549" i="1"/>
  <c r="CI545" i="1"/>
  <c r="CJ545" i="1"/>
  <c r="CI537" i="1"/>
  <c r="CJ537" i="1"/>
  <c r="CI529" i="1"/>
  <c r="CJ529" i="1"/>
  <c r="CI505" i="1"/>
  <c r="CJ505" i="1"/>
  <c r="CJ54" i="1"/>
  <c r="CI54" i="1"/>
  <c r="CI209" i="1"/>
  <c r="CJ209" i="1"/>
  <c r="CI298" i="1"/>
  <c r="CJ298" i="1"/>
  <c r="CI365" i="1"/>
  <c r="CJ365" i="1"/>
  <c r="CI489" i="1"/>
  <c r="CJ489" i="1"/>
  <c r="CJ38" i="1"/>
  <c r="CI38" i="1"/>
  <c r="CI135" i="1"/>
  <c r="CJ135" i="1"/>
  <c r="CJ229" i="1"/>
  <c r="CI229" i="1"/>
  <c r="CJ362" i="1"/>
  <c r="CI362" i="1"/>
  <c r="CJ452" i="1"/>
  <c r="CI452" i="1"/>
  <c r="CJ104" i="1"/>
  <c r="CI104" i="1"/>
  <c r="CI262" i="1"/>
  <c r="CJ262" i="1"/>
  <c r="CJ361" i="1"/>
  <c r="CI361" i="1"/>
  <c r="CJ118" i="1"/>
  <c r="CI118" i="1"/>
  <c r="CJ438" i="1"/>
  <c r="CI438" i="1"/>
  <c r="CJ168" i="1"/>
  <c r="CI168" i="1"/>
  <c r="CI311" i="1"/>
  <c r="CJ311" i="1"/>
  <c r="CJ416" i="1"/>
  <c r="CI416" i="1"/>
  <c r="CJ32" i="1"/>
  <c r="CI32" i="1"/>
  <c r="CJ154" i="1"/>
  <c r="CI154" i="1"/>
  <c r="CI280" i="1"/>
  <c r="CJ280" i="1"/>
  <c r="CJ393" i="1"/>
  <c r="CI393" i="1"/>
  <c r="CJ152" i="1"/>
  <c r="CI152" i="1"/>
  <c r="CI278" i="1"/>
  <c r="CJ278" i="1"/>
  <c r="CI551" i="1"/>
  <c r="CJ551" i="1"/>
  <c r="CI547" i="1"/>
  <c r="CJ547" i="1"/>
  <c r="CI531" i="1"/>
  <c r="CJ531" i="1"/>
  <c r="CI527" i="1"/>
  <c r="CJ527" i="1"/>
  <c r="CJ246" i="1"/>
  <c r="CI246" i="1"/>
  <c r="CJ366" i="1"/>
  <c r="CI366" i="1"/>
  <c r="CI105" i="1"/>
  <c r="CJ105" i="1"/>
  <c r="CI208" i="1"/>
  <c r="CJ208" i="1"/>
  <c r="CI554" i="1"/>
  <c r="CJ554" i="1"/>
  <c r="CI550" i="1"/>
  <c r="CJ550" i="1"/>
  <c r="CI546" i="1"/>
  <c r="CJ546" i="1"/>
  <c r="CI542" i="1"/>
  <c r="CJ542" i="1"/>
  <c r="CI538" i="1"/>
  <c r="CJ538" i="1"/>
  <c r="CJ534" i="1"/>
  <c r="CI534" i="1"/>
  <c r="CJ530" i="1"/>
  <c r="CI530" i="1"/>
  <c r="CJ526" i="1"/>
  <c r="CI526" i="1"/>
  <c r="CJ170" i="1"/>
  <c r="CI170" i="1"/>
  <c r="CJ232" i="1"/>
  <c r="CI232" i="1"/>
  <c r="CI381" i="1"/>
  <c r="CJ381" i="1"/>
  <c r="CJ490" i="1"/>
  <c r="CI490" i="1"/>
  <c r="CI39" i="1"/>
  <c r="CJ39" i="1"/>
  <c r="CI207" i="1"/>
  <c r="CJ207" i="1"/>
  <c r="CI313" i="1"/>
  <c r="CJ313" i="1"/>
  <c r="CI363" i="1"/>
  <c r="CJ363" i="1"/>
  <c r="CI487" i="1"/>
  <c r="CJ487" i="1"/>
  <c r="CJ36" i="1"/>
  <c r="CI36" i="1"/>
  <c r="CI119" i="1"/>
  <c r="CJ119" i="1"/>
  <c r="CJ245" i="1"/>
  <c r="CI245" i="1"/>
  <c r="CJ343" i="1"/>
  <c r="CI343" i="1"/>
  <c r="CJ486" i="1"/>
  <c r="CI486" i="1"/>
  <c r="CI35" i="1"/>
  <c r="CJ35" i="1"/>
  <c r="CI203" i="1"/>
  <c r="CJ203" i="1"/>
  <c r="CI296" i="1"/>
  <c r="CJ296" i="1"/>
  <c r="CJ359" i="1"/>
  <c r="CI359" i="1"/>
  <c r="CI467" i="1"/>
  <c r="CJ467" i="1"/>
  <c r="CJ68" i="1"/>
  <c r="CI68" i="1"/>
  <c r="CJ156" i="1"/>
  <c r="CI156" i="1"/>
  <c r="CJ244" i="1"/>
  <c r="CI244" i="1"/>
  <c r="CJ394" i="1"/>
  <c r="CI394" i="1"/>
  <c r="CI437" i="1"/>
  <c r="CJ437" i="1"/>
  <c r="CI89" i="1"/>
  <c r="CJ89" i="1"/>
  <c r="CI201" i="1"/>
  <c r="CJ201" i="1"/>
  <c r="CI281" i="1"/>
  <c r="CJ281" i="1"/>
  <c r="CJ414" i="1"/>
  <c r="CI414" i="1"/>
  <c r="CI465" i="1"/>
  <c r="CJ465" i="1"/>
  <c r="CJ66" i="1"/>
  <c r="CI66" i="1"/>
  <c r="CI200" i="1"/>
  <c r="CJ200" i="1"/>
  <c r="CI279" i="1"/>
  <c r="CJ279" i="1"/>
  <c r="CJ412" i="1"/>
  <c r="CI412" i="1"/>
  <c r="CJ520" i="1"/>
  <c r="CI520" i="1"/>
  <c r="CJ16" i="1"/>
  <c r="CI16" i="1"/>
  <c r="CI184" i="1"/>
  <c r="CJ184" i="1"/>
  <c r="CJ222" i="1"/>
  <c r="CI222" i="1"/>
  <c r="CJ392" i="1"/>
  <c r="CI392" i="1"/>
  <c r="CJ480" i="1"/>
  <c r="CI480" i="1"/>
  <c r="CI29" i="1"/>
  <c r="CJ29" i="1"/>
  <c r="CJ130" i="1"/>
  <c r="CI130" i="1"/>
  <c r="CI277" i="1"/>
  <c r="CJ277" i="1"/>
  <c r="CJ354" i="1"/>
  <c r="CI354" i="1"/>
  <c r="CJ450" i="1"/>
  <c r="CI450" i="1"/>
  <c r="CJ102" i="1"/>
  <c r="CI102" i="1"/>
  <c r="CI167" i="1"/>
  <c r="CJ167" i="1"/>
  <c r="CI219" i="1"/>
  <c r="CJ219" i="1"/>
  <c r="CJ340" i="1"/>
  <c r="CI340" i="1"/>
  <c r="CJ462" i="1"/>
  <c r="CI462" i="1"/>
  <c r="CI63" i="1"/>
  <c r="CJ63" i="1"/>
  <c r="CJ166" i="1"/>
  <c r="CI166" i="1"/>
  <c r="CI218" i="1"/>
  <c r="CJ218" i="1"/>
  <c r="CI339" i="1"/>
  <c r="CJ339" i="1"/>
  <c r="CJ431" i="1"/>
  <c r="CI431" i="1"/>
  <c r="CI83" i="1"/>
  <c r="CJ83" i="1"/>
  <c r="CI181" i="1"/>
  <c r="CJ181" i="1"/>
  <c r="CI294" i="1"/>
  <c r="CJ294" i="1"/>
  <c r="CJ376" i="1"/>
  <c r="CI376" i="1"/>
  <c r="CJ447" i="1"/>
  <c r="CI447" i="1"/>
  <c r="CI99" i="1"/>
  <c r="CJ99" i="1"/>
  <c r="CI165" i="1"/>
  <c r="CJ165" i="1"/>
  <c r="CI256" i="1"/>
  <c r="CJ256" i="1"/>
  <c r="CJ409" i="1"/>
  <c r="CI409" i="1"/>
  <c r="CJ514" i="1"/>
  <c r="CI514" i="1"/>
  <c r="CJ10" i="1"/>
  <c r="CI10" i="1"/>
  <c r="CI178" i="1"/>
  <c r="CJ178" i="1"/>
  <c r="CI253" i="1"/>
  <c r="CJ253" i="1"/>
  <c r="CJ374" i="1"/>
  <c r="CI374" i="1"/>
  <c r="CI461" i="1"/>
  <c r="CJ461" i="1"/>
  <c r="CJ62" i="1"/>
  <c r="CI62" i="1"/>
  <c r="CJ164" i="1"/>
  <c r="CI164" i="1"/>
  <c r="CI239" i="1"/>
  <c r="CJ239" i="1"/>
  <c r="CJ408" i="1"/>
  <c r="CI408" i="1"/>
  <c r="CJ476" i="1"/>
  <c r="CI476" i="1"/>
  <c r="CI25" i="1"/>
  <c r="CJ25" i="1"/>
  <c r="CJ162" i="1"/>
  <c r="CI162" i="1"/>
  <c r="CJ237" i="1"/>
  <c r="CI237" i="1"/>
  <c r="CJ407" i="1"/>
  <c r="CI407" i="1"/>
  <c r="CI475" i="1"/>
  <c r="CJ475" i="1"/>
  <c r="CJ24" i="1"/>
  <c r="CI24" i="1"/>
  <c r="CJ160" i="1"/>
  <c r="CI160" i="1"/>
  <c r="CI215" i="1"/>
  <c r="CJ215" i="1"/>
  <c r="CI333" i="1"/>
  <c r="CJ333" i="1"/>
  <c r="CI427" i="1"/>
  <c r="CJ427" i="1"/>
  <c r="CI79" i="1"/>
  <c r="CJ79" i="1"/>
  <c r="CJ112" i="1"/>
  <c r="CI112" i="1"/>
  <c r="CI289" i="1"/>
  <c r="CJ289" i="1"/>
  <c r="CI405" i="1"/>
  <c r="CJ405" i="1"/>
  <c r="CJ460" i="1"/>
  <c r="CI460" i="1"/>
  <c r="CI61" i="1"/>
  <c r="CJ61" i="1"/>
  <c r="CJ126" i="1"/>
  <c r="CI126" i="1"/>
  <c r="CI235" i="1"/>
  <c r="CJ235" i="1"/>
  <c r="CJ348" i="1"/>
  <c r="CI348" i="1"/>
  <c r="CJ425" i="1"/>
  <c r="CI425" i="1"/>
  <c r="CI77" i="1"/>
  <c r="CJ77" i="1"/>
  <c r="CI190" i="1"/>
  <c r="CJ190" i="1"/>
  <c r="CI303" i="1"/>
  <c r="CJ303" i="1"/>
  <c r="CJ332" i="1"/>
  <c r="CI332" i="1"/>
  <c r="CI509" i="1"/>
  <c r="CJ509" i="1"/>
  <c r="CI5" i="1"/>
  <c r="CJ5" i="1"/>
  <c r="CJ158" i="1"/>
  <c r="CI158" i="1"/>
  <c r="CI302" i="1"/>
  <c r="CJ302" i="1"/>
  <c r="CI403" i="1"/>
  <c r="CJ403" i="1"/>
  <c r="CJ508" i="1"/>
  <c r="CI508" i="1"/>
  <c r="CJ4" i="1"/>
  <c r="CI4" i="1"/>
  <c r="CJ110" i="1"/>
  <c r="CI110" i="1"/>
  <c r="CI212" i="1"/>
  <c r="CJ212" i="1"/>
  <c r="CJ329" i="1"/>
  <c r="CI329" i="1"/>
  <c r="CJ442" i="1"/>
  <c r="CI442" i="1"/>
  <c r="CJ94" i="1"/>
  <c r="CI94" i="1"/>
  <c r="CJ108" i="1"/>
  <c r="CI108" i="1"/>
  <c r="CI268" i="1"/>
  <c r="CJ268" i="1"/>
  <c r="CJ328" i="1"/>
  <c r="CI328" i="1"/>
  <c r="CJ422" i="1"/>
  <c r="CI422" i="1"/>
  <c r="CJ74" i="1"/>
  <c r="CI74" i="1"/>
  <c r="CI123" i="1"/>
  <c r="CJ123" i="1"/>
  <c r="CI285" i="1"/>
  <c r="CJ285" i="1"/>
  <c r="CJ367" i="1"/>
  <c r="CI367" i="1"/>
  <c r="CI421" i="1"/>
  <c r="CJ421" i="1"/>
  <c r="CI73" i="1"/>
  <c r="CJ73" i="1"/>
  <c r="CI188" i="1"/>
  <c r="CJ188" i="1"/>
  <c r="CI265" i="1"/>
  <c r="CJ265" i="1"/>
  <c r="CJ398" i="1"/>
  <c r="CI398" i="1"/>
  <c r="CJ455" i="1"/>
  <c r="CI455" i="1"/>
  <c r="CJ56" i="1"/>
  <c r="CI56" i="1"/>
  <c r="CJ136" i="1"/>
  <c r="CI136" i="1"/>
  <c r="CI233" i="1"/>
  <c r="CJ233" i="1"/>
  <c r="CJ382" i="1"/>
  <c r="CI382" i="1"/>
  <c r="CI469" i="1"/>
  <c r="CJ469" i="1"/>
  <c r="N5" i="2"/>
  <c r="V5" i="2" s="1"/>
  <c r="N6" i="2"/>
  <c r="V6" i="2" s="1"/>
  <c r="N7" i="2"/>
  <c r="V7" i="2" s="1"/>
  <c r="N8" i="2"/>
  <c r="V8" i="2" s="1"/>
  <c r="N9" i="2"/>
  <c r="V9" i="2" s="1"/>
  <c r="N10" i="2"/>
  <c r="V10" i="2" s="1"/>
  <c r="N11" i="2"/>
  <c r="V11" i="2" s="1"/>
  <c r="N12" i="2"/>
  <c r="V12" i="2" s="1"/>
  <c r="N13" i="2"/>
  <c r="V13" i="2" s="1"/>
  <c r="N14" i="2"/>
  <c r="V14" i="2" s="1"/>
  <c r="N15" i="2"/>
  <c r="V15" i="2" s="1"/>
  <c r="N16" i="2"/>
  <c r="V16" i="2" s="1"/>
  <c r="N17" i="2"/>
  <c r="V17" i="2" s="1"/>
  <c r="N18" i="2"/>
  <c r="V18" i="2" s="1"/>
  <c r="N19" i="2"/>
  <c r="V19" i="2" s="1"/>
  <c r="N20" i="2"/>
  <c r="V20" i="2" s="1"/>
  <c r="N21" i="2"/>
  <c r="V21" i="2" s="1"/>
  <c r="N22" i="2"/>
  <c r="V22" i="2" s="1"/>
  <c r="N23" i="2"/>
  <c r="V23" i="2" s="1"/>
  <c r="N24" i="2"/>
  <c r="V24" i="2" s="1"/>
  <c r="N25" i="2"/>
  <c r="V25" i="2" s="1"/>
  <c r="N26" i="2"/>
  <c r="V26" i="2" s="1"/>
  <c r="N27" i="2"/>
  <c r="V27" i="2" s="1"/>
  <c r="N28" i="2"/>
  <c r="V28" i="2" s="1"/>
  <c r="N29" i="2"/>
  <c r="V29" i="2" s="1"/>
  <c r="N30" i="2"/>
  <c r="V30" i="2" s="1"/>
  <c r="N31" i="2"/>
  <c r="V31" i="2" s="1"/>
  <c r="N32" i="2"/>
  <c r="V32" i="2" s="1"/>
  <c r="N33" i="2"/>
  <c r="V33" i="2" s="1"/>
  <c r="N4" i="2"/>
  <c r="V4" i="2" s="1"/>
  <c r="X508" i="1" l="1"/>
  <c r="X509" i="1"/>
  <c r="X514" i="1"/>
  <c r="X506" i="1"/>
  <c r="X507" i="1"/>
  <c r="X510" i="1"/>
  <c r="X511" i="1"/>
  <c r="X517" i="1"/>
  <c r="X518" i="1"/>
  <c r="X513" i="1"/>
  <c r="X516" i="1"/>
  <c r="X521" i="1"/>
  <c r="X555" i="1"/>
  <c r="X520" i="1"/>
  <c r="X512" i="1"/>
  <c r="X515" i="1"/>
  <c r="X519" i="1"/>
  <c r="X442" i="1"/>
  <c r="X447" i="1"/>
  <c r="X439" i="1"/>
  <c r="X446" i="1"/>
  <c r="X448" i="1"/>
  <c r="X441" i="1"/>
  <c r="X443" i="1"/>
  <c r="X445" i="1"/>
  <c r="X452" i="1"/>
  <c r="X451" i="1"/>
  <c r="X450" i="1"/>
  <c r="X550" i="1"/>
  <c r="X440" i="1"/>
  <c r="X444" i="1"/>
  <c r="X449" i="1"/>
  <c r="X453" i="1"/>
  <c r="X367" i="1"/>
  <c r="X374" i="1"/>
  <c r="X376" i="1"/>
  <c r="X368" i="1"/>
  <c r="X372" i="1"/>
  <c r="X377" i="1"/>
  <c r="X370" i="1"/>
  <c r="X375" i="1"/>
  <c r="X380" i="1"/>
  <c r="X378" i="1"/>
  <c r="X549" i="1"/>
  <c r="X381" i="1"/>
  <c r="X369" i="1"/>
  <c r="X371" i="1"/>
  <c r="X373" i="1"/>
  <c r="X379" i="1"/>
  <c r="X302" i="1"/>
  <c r="X303" i="1"/>
  <c r="X301" i="1"/>
  <c r="X304" i="1"/>
  <c r="X308" i="1"/>
  <c r="X300" i="1"/>
  <c r="X299" i="1"/>
  <c r="X310" i="1"/>
  <c r="X312" i="1"/>
  <c r="X309" i="1"/>
  <c r="X311" i="1"/>
  <c r="X313" i="1"/>
  <c r="X305" i="1"/>
  <c r="X306" i="1"/>
  <c r="X307" i="1"/>
  <c r="X543" i="1"/>
  <c r="X233" i="1"/>
  <c r="X235" i="1"/>
  <c r="X237" i="1"/>
  <c r="X239" i="1"/>
  <c r="X234" i="1"/>
  <c r="X236" i="1"/>
  <c r="X238" i="1"/>
  <c r="X240" i="1"/>
  <c r="X241" i="1"/>
  <c r="X242" i="1"/>
  <c r="X243" i="1"/>
  <c r="X528" i="1"/>
  <c r="X533" i="1"/>
  <c r="X244" i="1"/>
  <c r="X245" i="1"/>
  <c r="X538" i="1"/>
  <c r="X246" i="1"/>
  <c r="X158" i="1"/>
  <c r="X160" i="1"/>
  <c r="X162" i="1"/>
  <c r="X164" i="1"/>
  <c r="X165" i="1"/>
  <c r="X166" i="1"/>
  <c r="X167" i="1"/>
  <c r="X157" i="1"/>
  <c r="X159" i="1"/>
  <c r="X161" i="1"/>
  <c r="X163" i="1"/>
  <c r="X168" i="1"/>
  <c r="X169" i="1"/>
  <c r="X537" i="1"/>
  <c r="X527" i="1"/>
  <c r="X532" i="1"/>
  <c r="X170" i="1"/>
  <c r="X94" i="1"/>
  <c r="X99" i="1"/>
  <c r="X102" i="1"/>
  <c r="X91" i="1"/>
  <c r="X98" i="1"/>
  <c r="X100" i="1"/>
  <c r="X92" i="1"/>
  <c r="X93" i="1"/>
  <c r="X95" i="1"/>
  <c r="X97" i="1"/>
  <c r="X103" i="1"/>
  <c r="X104" i="1"/>
  <c r="X546" i="1"/>
  <c r="X96" i="1"/>
  <c r="X101" i="1"/>
  <c r="X105" i="1"/>
  <c r="X24" i="1"/>
  <c r="X25" i="1"/>
  <c r="X22" i="1"/>
  <c r="X28" i="1"/>
  <c r="X19" i="1"/>
  <c r="X21" i="1"/>
  <c r="X31" i="1"/>
  <c r="X32" i="1"/>
  <c r="X34" i="1"/>
  <c r="X38" i="1"/>
  <c r="X18" i="1"/>
  <c r="X29" i="1"/>
  <c r="X30" i="1"/>
  <c r="X35" i="1"/>
  <c r="X36" i="1"/>
  <c r="X39" i="1"/>
  <c r="X40" i="1"/>
  <c r="X20" i="1"/>
  <c r="X23" i="1"/>
  <c r="X26" i="1"/>
  <c r="X27" i="1"/>
  <c r="X33" i="1"/>
  <c r="X37" i="1"/>
  <c r="X4" i="1"/>
  <c r="X5" i="1"/>
  <c r="X10" i="1"/>
  <c r="X2" i="1"/>
  <c r="X3" i="1"/>
  <c r="X6" i="1"/>
  <c r="X7" i="1"/>
  <c r="X13" i="1"/>
  <c r="X14" i="1"/>
  <c r="X9" i="1"/>
  <c r="X12" i="1"/>
  <c r="X16" i="1"/>
  <c r="X15" i="1"/>
  <c r="X551" i="1"/>
  <c r="X8" i="1"/>
  <c r="X11" i="1"/>
  <c r="X17" i="1"/>
  <c r="X455" i="1"/>
  <c r="X460" i="1"/>
  <c r="X461" i="1"/>
  <c r="X462" i="1"/>
  <c r="X454" i="1"/>
  <c r="X464" i="1"/>
  <c r="X456" i="1"/>
  <c r="X459" i="1"/>
  <c r="X463" i="1"/>
  <c r="X545" i="1"/>
  <c r="X465" i="1"/>
  <c r="X467" i="1"/>
  <c r="X466" i="1"/>
  <c r="X468" i="1"/>
  <c r="X457" i="1"/>
  <c r="X458" i="1"/>
  <c r="X382" i="1"/>
  <c r="X385" i="1"/>
  <c r="X386" i="1"/>
  <c r="X383" i="1"/>
  <c r="X388" i="1"/>
  <c r="X389" i="1"/>
  <c r="X390" i="1"/>
  <c r="X391" i="1"/>
  <c r="X393" i="1"/>
  <c r="X395" i="1"/>
  <c r="X544" i="1"/>
  <c r="X392" i="1"/>
  <c r="X394" i="1"/>
  <c r="X384" i="1"/>
  <c r="X387" i="1"/>
  <c r="X396" i="1"/>
  <c r="X314" i="1"/>
  <c r="X316" i="1"/>
  <c r="X318" i="1"/>
  <c r="X320" i="1"/>
  <c r="X327" i="1"/>
  <c r="X529" i="1"/>
  <c r="X325" i="1"/>
  <c r="X534" i="1"/>
  <c r="X315" i="1"/>
  <c r="X317" i="1"/>
  <c r="X319" i="1"/>
  <c r="X321" i="1"/>
  <c r="X322" i="1"/>
  <c r="X323" i="1"/>
  <c r="X324" i="1"/>
  <c r="X326" i="1"/>
  <c r="X539" i="1"/>
  <c r="X253" i="1"/>
  <c r="X256" i="1"/>
  <c r="X254" i="1"/>
  <c r="X257" i="1"/>
  <c r="X260" i="1"/>
  <c r="X247" i="1"/>
  <c r="X248" i="1"/>
  <c r="X251" i="1"/>
  <c r="X252" i="1"/>
  <c r="X258" i="1"/>
  <c r="X259" i="1"/>
  <c r="X261" i="1"/>
  <c r="X262" i="1"/>
  <c r="X553" i="1"/>
  <c r="X249" i="1"/>
  <c r="X250" i="1"/>
  <c r="X255" i="1"/>
  <c r="X178" i="1"/>
  <c r="X181" i="1"/>
  <c r="X173" i="1"/>
  <c r="X174" i="1"/>
  <c r="X179" i="1"/>
  <c r="X185" i="1"/>
  <c r="X177" i="1"/>
  <c r="X180" i="1"/>
  <c r="X186" i="1"/>
  <c r="X184" i="1"/>
  <c r="X171" i="1"/>
  <c r="X172" i="1"/>
  <c r="X175" i="1"/>
  <c r="X176" i="1"/>
  <c r="X182" i="1"/>
  <c r="X183" i="1"/>
  <c r="X552" i="1"/>
  <c r="X108" i="1"/>
  <c r="X110" i="1"/>
  <c r="X112" i="1"/>
  <c r="X109" i="1"/>
  <c r="X114" i="1"/>
  <c r="X117" i="1"/>
  <c r="X106" i="1"/>
  <c r="X107" i="1"/>
  <c r="X111" i="1"/>
  <c r="X116" i="1"/>
  <c r="X118" i="1"/>
  <c r="X120" i="1"/>
  <c r="X119" i="1"/>
  <c r="X113" i="1"/>
  <c r="X115" i="1"/>
  <c r="X547" i="1"/>
  <c r="X41" i="1"/>
  <c r="X42" i="1"/>
  <c r="X44" i="1"/>
  <c r="X46" i="1"/>
  <c r="X48" i="1"/>
  <c r="X49" i="1"/>
  <c r="X50" i="1"/>
  <c r="X51" i="1"/>
  <c r="X52" i="1"/>
  <c r="X54" i="1"/>
  <c r="X526" i="1"/>
  <c r="X531" i="1"/>
  <c r="X536" i="1"/>
  <c r="X43" i="1"/>
  <c r="X45" i="1"/>
  <c r="X47" i="1"/>
  <c r="X53" i="1"/>
  <c r="X492" i="1"/>
  <c r="X493" i="1"/>
  <c r="X495" i="1"/>
  <c r="X497" i="1"/>
  <c r="X499" i="1"/>
  <c r="X500" i="1"/>
  <c r="X501" i="1"/>
  <c r="X502" i="1"/>
  <c r="X503" i="1"/>
  <c r="X505" i="1"/>
  <c r="X530" i="1"/>
  <c r="X535" i="1"/>
  <c r="X540" i="1"/>
  <c r="X494" i="1"/>
  <c r="X496" i="1"/>
  <c r="X498" i="1"/>
  <c r="X504" i="1"/>
  <c r="X421" i="1"/>
  <c r="X422" i="1"/>
  <c r="X425" i="1"/>
  <c r="X427" i="1"/>
  <c r="X431" i="1"/>
  <c r="X419" i="1"/>
  <c r="X424" i="1"/>
  <c r="X426" i="1"/>
  <c r="X428" i="1"/>
  <c r="X429" i="1"/>
  <c r="X430" i="1"/>
  <c r="X433" i="1"/>
  <c r="X420" i="1"/>
  <c r="X418" i="1"/>
  <c r="X434" i="1"/>
  <c r="X436" i="1"/>
  <c r="X438" i="1"/>
  <c r="X432" i="1"/>
  <c r="X437" i="1"/>
  <c r="X423" i="1"/>
  <c r="X435" i="1"/>
  <c r="X348" i="1"/>
  <c r="X346" i="1"/>
  <c r="X349" i="1"/>
  <c r="X352" i="1"/>
  <c r="X353" i="1"/>
  <c r="X356" i="1"/>
  <c r="X345" i="1"/>
  <c r="X344" i="1"/>
  <c r="X350" i="1"/>
  <c r="X351" i="1"/>
  <c r="X354" i="1"/>
  <c r="X357" i="1"/>
  <c r="X358" i="1"/>
  <c r="X361" i="1"/>
  <c r="X362" i="1"/>
  <c r="X365" i="1"/>
  <c r="X366" i="1"/>
  <c r="X359" i="1"/>
  <c r="X363" i="1"/>
  <c r="X347" i="1"/>
  <c r="X355" i="1"/>
  <c r="X360" i="1"/>
  <c r="X364" i="1"/>
  <c r="X285" i="1"/>
  <c r="X289" i="1"/>
  <c r="X294" i="1"/>
  <c r="X286" i="1"/>
  <c r="X288" i="1"/>
  <c r="X290" i="1"/>
  <c r="X291" i="1"/>
  <c r="X293" i="1"/>
  <c r="X295" i="1"/>
  <c r="X298" i="1"/>
  <c r="X548" i="1"/>
  <c r="X284" i="1"/>
  <c r="X296" i="1"/>
  <c r="X287" i="1"/>
  <c r="X292" i="1"/>
  <c r="X297" i="1"/>
  <c r="X212" i="1"/>
  <c r="X215" i="1"/>
  <c r="X218" i="1"/>
  <c r="X219" i="1"/>
  <c r="X211" i="1"/>
  <c r="X213" i="1"/>
  <c r="X210" i="1"/>
  <c r="X214" i="1"/>
  <c r="X222" i="1"/>
  <c r="X228" i="1"/>
  <c r="X225" i="1"/>
  <c r="X229" i="1"/>
  <c r="X230" i="1"/>
  <c r="X221" i="1"/>
  <c r="X232" i="1"/>
  <c r="X216" i="1"/>
  <c r="X217" i="1"/>
  <c r="X220" i="1"/>
  <c r="X223" i="1"/>
  <c r="X224" i="1"/>
  <c r="X226" i="1"/>
  <c r="X227" i="1"/>
  <c r="X231" i="1"/>
  <c r="X136" i="1"/>
  <c r="X139" i="1"/>
  <c r="X140" i="1"/>
  <c r="X143" i="1"/>
  <c r="X145" i="1"/>
  <c r="X149" i="1"/>
  <c r="X137" i="1"/>
  <c r="X141" i="1"/>
  <c r="X153" i="1"/>
  <c r="X150" i="1"/>
  <c r="X152" i="1"/>
  <c r="X154" i="1"/>
  <c r="X138" i="1"/>
  <c r="X151" i="1"/>
  <c r="X156" i="1"/>
  <c r="X142" i="1"/>
  <c r="X144" i="1"/>
  <c r="X146" i="1"/>
  <c r="X147" i="1"/>
  <c r="X148" i="1"/>
  <c r="X155" i="1"/>
  <c r="X73" i="1"/>
  <c r="X74" i="1"/>
  <c r="X77" i="1"/>
  <c r="X79" i="1"/>
  <c r="X83" i="1"/>
  <c r="X71" i="1"/>
  <c r="X76" i="1"/>
  <c r="X78" i="1"/>
  <c r="X80" i="1"/>
  <c r="X81" i="1"/>
  <c r="X82" i="1"/>
  <c r="X85" i="1"/>
  <c r="X72" i="1"/>
  <c r="X70" i="1"/>
  <c r="X84" i="1"/>
  <c r="X86" i="1"/>
  <c r="X88" i="1"/>
  <c r="X90" i="1"/>
  <c r="X89" i="1"/>
  <c r="X75" i="1"/>
  <c r="X87" i="1"/>
  <c r="X469" i="1"/>
  <c r="X475" i="1"/>
  <c r="X476" i="1"/>
  <c r="X473" i="1"/>
  <c r="X479" i="1"/>
  <c r="X472" i="1"/>
  <c r="X480" i="1"/>
  <c r="X481" i="1"/>
  <c r="X491" i="1"/>
  <c r="X482" i="1"/>
  <c r="X483" i="1"/>
  <c r="X485" i="1"/>
  <c r="X489" i="1"/>
  <c r="X470" i="1"/>
  <c r="X486" i="1"/>
  <c r="X487" i="1"/>
  <c r="X490" i="1"/>
  <c r="X488" i="1"/>
  <c r="X471" i="1"/>
  <c r="X474" i="1"/>
  <c r="X477" i="1"/>
  <c r="X478" i="1"/>
  <c r="X484" i="1"/>
  <c r="X398" i="1"/>
  <c r="X403" i="1"/>
  <c r="X405" i="1"/>
  <c r="X407" i="1"/>
  <c r="X408" i="1"/>
  <c r="X409" i="1"/>
  <c r="X399" i="1"/>
  <c r="X402" i="1"/>
  <c r="X411" i="1"/>
  <c r="X397" i="1"/>
  <c r="X400" i="1"/>
  <c r="X401" i="1"/>
  <c r="X404" i="1"/>
  <c r="X406" i="1"/>
  <c r="X410" i="1"/>
  <c r="X412" i="1"/>
  <c r="X417" i="1"/>
  <c r="X416" i="1"/>
  <c r="X414" i="1"/>
  <c r="X413" i="1"/>
  <c r="X415" i="1"/>
  <c r="X328" i="1"/>
  <c r="X329" i="1"/>
  <c r="X332" i="1"/>
  <c r="X333" i="1"/>
  <c r="X339" i="1"/>
  <c r="X340" i="1"/>
  <c r="X334" i="1"/>
  <c r="X337" i="1"/>
  <c r="X330" i="1"/>
  <c r="X331" i="1"/>
  <c r="X336" i="1"/>
  <c r="X342" i="1"/>
  <c r="X341" i="1"/>
  <c r="X343" i="1"/>
  <c r="X554" i="1"/>
  <c r="X335" i="1"/>
  <c r="X338" i="1"/>
  <c r="X265" i="1"/>
  <c r="X268" i="1"/>
  <c r="X263" i="1"/>
  <c r="X266" i="1"/>
  <c r="X264" i="1"/>
  <c r="X269" i="1"/>
  <c r="X271" i="1"/>
  <c r="X273" i="1"/>
  <c r="X274" i="1"/>
  <c r="X275" i="1"/>
  <c r="X282" i="1"/>
  <c r="X280" i="1"/>
  <c r="X277" i="1"/>
  <c r="X279" i="1"/>
  <c r="X281" i="1"/>
  <c r="X283" i="1"/>
  <c r="X267" i="1"/>
  <c r="X270" i="1"/>
  <c r="X272" i="1"/>
  <c r="X276" i="1"/>
  <c r="X278" i="1"/>
  <c r="X188" i="1"/>
  <c r="X190" i="1"/>
  <c r="X187" i="1"/>
  <c r="X193" i="1"/>
  <c r="X194" i="1"/>
  <c r="X198" i="1"/>
  <c r="X189" i="1"/>
  <c r="X192" i="1"/>
  <c r="X195" i="1"/>
  <c r="X196" i="1"/>
  <c r="X202" i="1"/>
  <c r="X209" i="1"/>
  <c r="X205" i="1"/>
  <c r="X197" i="1"/>
  <c r="X200" i="1"/>
  <c r="X201" i="1"/>
  <c r="X203" i="1"/>
  <c r="X207" i="1"/>
  <c r="X204" i="1"/>
  <c r="X208" i="1"/>
  <c r="X206" i="1"/>
  <c r="X191" i="1"/>
  <c r="X199" i="1"/>
  <c r="X123" i="1"/>
  <c r="X126" i="1"/>
  <c r="X122" i="1"/>
  <c r="X127" i="1"/>
  <c r="X128" i="1"/>
  <c r="X129" i="1"/>
  <c r="X121" i="1"/>
  <c r="X124" i="1"/>
  <c r="X125" i="1"/>
  <c r="X130" i="1"/>
  <c r="X131" i="1"/>
  <c r="X133" i="1"/>
  <c r="X135" i="1"/>
  <c r="X134" i="1"/>
  <c r="X542" i="1"/>
  <c r="X132" i="1"/>
  <c r="X56" i="1"/>
  <c r="X61" i="1"/>
  <c r="X62" i="1"/>
  <c r="X63" i="1"/>
  <c r="X55" i="1"/>
  <c r="X65" i="1"/>
  <c r="X57" i="1"/>
  <c r="X60" i="1"/>
  <c r="X541" i="1"/>
  <c r="X66" i="1"/>
  <c r="X68" i="1"/>
  <c r="X58" i="1"/>
  <c r="X59" i="1"/>
  <c r="X64" i="1"/>
  <c r="X67" i="1"/>
  <c r="X69" i="1"/>
  <c r="BK187" i="1" l="1"/>
  <c r="BK210" i="1"/>
  <c r="BK344" i="1"/>
  <c r="BK469" i="1"/>
  <c r="BK55" i="1"/>
  <c r="BK121" i="1"/>
  <c r="BK299" i="1"/>
  <c r="BK382" i="1"/>
  <c r="BK454" i="1"/>
  <c r="BK41" i="1"/>
  <c r="BK157" i="1"/>
  <c r="BK233" i="1"/>
  <c r="BK314" i="1"/>
  <c r="BK492" i="1"/>
  <c r="BK70" i="1"/>
  <c r="BK136" i="1"/>
  <c r="BK263" i="1"/>
  <c r="BK397" i="1"/>
  <c r="BK418" i="1"/>
  <c r="BK56" i="1"/>
  <c r="BK122" i="1"/>
  <c r="BK300" i="1"/>
  <c r="BK383" i="1"/>
  <c r="BK455" i="1"/>
  <c r="BK71" i="1"/>
  <c r="BK137" i="1"/>
  <c r="BK264" i="1"/>
  <c r="BK398" i="1"/>
  <c r="BK419" i="1"/>
  <c r="BK72" i="1"/>
  <c r="BK138" i="1"/>
  <c r="BK265" i="1"/>
  <c r="BK399" i="1"/>
  <c r="BK420" i="1"/>
  <c r="BK19" i="1"/>
  <c r="BK188" i="1"/>
  <c r="BK211" i="1"/>
  <c r="BK345" i="1"/>
  <c r="BK470" i="1"/>
  <c r="BK73" i="1"/>
  <c r="BK139" i="1"/>
  <c r="BK266" i="1"/>
  <c r="BK400" i="1"/>
  <c r="BK421" i="1"/>
  <c r="BK91" i="1"/>
  <c r="BK106" i="1"/>
  <c r="BK284" i="1"/>
  <c r="BK367" i="1"/>
  <c r="BK439" i="1"/>
  <c r="BK92" i="1"/>
  <c r="BK107" i="1"/>
  <c r="BK285" i="1"/>
  <c r="BK368" i="1"/>
  <c r="BK440" i="1"/>
  <c r="BK57" i="1"/>
  <c r="BK123" i="1"/>
  <c r="BK301" i="1"/>
  <c r="BK384" i="1"/>
  <c r="BK456" i="1"/>
  <c r="BK74" i="1"/>
  <c r="BK140" i="1"/>
  <c r="BK267" i="1"/>
  <c r="BK401" i="1"/>
  <c r="BK422" i="1"/>
  <c r="BK2" i="1"/>
  <c r="BK171" i="1"/>
  <c r="BK247" i="1"/>
  <c r="BK328" i="1"/>
  <c r="BK506" i="1"/>
  <c r="BK75" i="1"/>
  <c r="BK141" i="1"/>
  <c r="BK268" i="1"/>
  <c r="BK402" i="1"/>
  <c r="BK423" i="1"/>
  <c r="BK93" i="1"/>
  <c r="BK108" i="1"/>
  <c r="BK286" i="1"/>
  <c r="BK369" i="1"/>
  <c r="BK441" i="1"/>
  <c r="BK94" i="1"/>
  <c r="BK109" i="1"/>
  <c r="BK287" i="1"/>
  <c r="BK370" i="1"/>
  <c r="BK442" i="1"/>
  <c r="BK3" i="1"/>
  <c r="BK172" i="1"/>
  <c r="BK248" i="1"/>
  <c r="BK329" i="1"/>
  <c r="BK507" i="1"/>
  <c r="BK20" i="1"/>
  <c r="BK189" i="1"/>
  <c r="BK212" i="1"/>
  <c r="BK346" i="1"/>
  <c r="BK471" i="1"/>
  <c r="BK95" i="1"/>
  <c r="BK110" i="1"/>
  <c r="BK288" i="1"/>
  <c r="BK371" i="1"/>
  <c r="BK443" i="1"/>
  <c r="BK4" i="1"/>
  <c r="BK173" i="1"/>
  <c r="BK249" i="1"/>
  <c r="BK330" i="1"/>
  <c r="BK508" i="1"/>
  <c r="BK76" i="1"/>
  <c r="BK142" i="1"/>
  <c r="BK269" i="1"/>
  <c r="BK403" i="1"/>
  <c r="BK424" i="1"/>
  <c r="BK58" i="1"/>
  <c r="BK124" i="1"/>
  <c r="BK302" i="1"/>
  <c r="BK385" i="1"/>
  <c r="BK457" i="1"/>
  <c r="BK42" i="1"/>
  <c r="BK158" i="1"/>
  <c r="BK234" i="1"/>
  <c r="BK315" i="1"/>
  <c r="BK493" i="1"/>
  <c r="BK5" i="1"/>
  <c r="BK174" i="1"/>
  <c r="BK250" i="1"/>
  <c r="BK331" i="1"/>
  <c r="BK509" i="1"/>
  <c r="BK6" i="1"/>
  <c r="BK175" i="1"/>
  <c r="BK251" i="1"/>
  <c r="BK332" i="1"/>
  <c r="BK510" i="1"/>
  <c r="BK59" i="1"/>
  <c r="BK125" i="1"/>
  <c r="BK303" i="1"/>
  <c r="BK386" i="1"/>
  <c r="BK458" i="1"/>
  <c r="BK21" i="1"/>
  <c r="BK190" i="1"/>
  <c r="BK213" i="1"/>
  <c r="BK347" i="1"/>
  <c r="BK472" i="1"/>
  <c r="BK77" i="1"/>
  <c r="BK143" i="1"/>
  <c r="BK270" i="1"/>
  <c r="BK404" i="1"/>
  <c r="BK425" i="1"/>
  <c r="BK22" i="1"/>
  <c r="BK191" i="1"/>
  <c r="BK214" i="1"/>
  <c r="BK348" i="1"/>
  <c r="BK473" i="1"/>
  <c r="BK43" i="1"/>
  <c r="BK159" i="1"/>
  <c r="BK235" i="1"/>
  <c r="BK316" i="1"/>
  <c r="BK494" i="1"/>
  <c r="BK60" i="1"/>
  <c r="BK126" i="1"/>
  <c r="BK304" i="1"/>
  <c r="BK387" i="1"/>
  <c r="BK459" i="1"/>
  <c r="BK61" i="1"/>
  <c r="BK127" i="1"/>
  <c r="BK305" i="1"/>
  <c r="BK388" i="1"/>
  <c r="BK460" i="1"/>
  <c r="BK78" i="1"/>
  <c r="BK144" i="1"/>
  <c r="BK271" i="1"/>
  <c r="BK405" i="1"/>
  <c r="BK426" i="1"/>
  <c r="BK96" i="1"/>
  <c r="BK111" i="1"/>
  <c r="BK289" i="1"/>
  <c r="BK372" i="1"/>
  <c r="BK444" i="1"/>
  <c r="BK97" i="1"/>
  <c r="BK112" i="1"/>
  <c r="BK290" i="1"/>
  <c r="BK373" i="1"/>
  <c r="BK445" i="1"/>
  <c r="BK79" i="1"/>
  <c r="BK145" i="1"/>
  <c r="BK272" i="1"/>
  <c r="BK406" i="1"/>
  <c r="BK427" i="1"/>
  <c r="BK7" i="1"/>
  <c r="BK176" i="1"/>
  <c r="BK252" i="1"/>
  <c r="BK333" i="1"/>
  <c r="BK511" i="1"/>
  <c r="BK23" i="1"/>
  <c r="BK192" i="1"/>
  <c r="BK215" i="1"/>
  <c r="BK349" i="1"/>
  <c r="BK474" i="1"/>
  <c r="BK44" i="1"/>
  <c r="BK160" i="1"/>
  <c r="BK236" i="1"/>
  <c r="BK317" i="1"/>
  <c r="BK495" i="1"/>
  <c r="BK24" i="1"/>
  <c r="BK193" i="1"/>
  <c r="BK216" i="1"/>
  <c r="BK350" i="1"/>
  <c r="BK475" i="1"/>
  <c r="BK80" i="1"/>
  <c r="BK146" i="1"/>
  <c r="BK273" i="1"/>
  <c r="BK407" i="1"/>
  <c r="BK428" i="1"/>
  <c r="BK45" i="1"/>
  <c r="BK161" i="1"/>
  <c r="BK237" i="1"/>
  <c r="BK318" i="1"/>
  <c r="BK496" i="1"/>
  <c r="BK46" i="1"/>
  <c r="BK162" i="1"/>
  <c r="BK238" i="1"/>
  <c r="BK319" i="1"/>
  <c r="BK497" i="1"/>
  <c r="BK25" i="1"/>
  <c r="BK194" i="1"/>
  <c r="BK217" i="1"/>
  <c r="BK351" i="1"/>
  <c r="BK476" i="1"/>
  <c r="BK81" i="1"/>
  <c r="BK147" i="1"/>
  <c r="BK274" i="1"/>
  <c r="BK408" i="1"/>
  <c r="BK429" i="1"/>
  <c r="BK47" i="1"/>
  <c r="BK163" i="1"/>
  <c r="BK239" i="1"/>
  <c r="BK320" i="1"/>
  <c r="BK498" i="1"/>
  <c r="BK48" i="1"/>
  <c r="BK164" i="1"/>
  <c r="BK240" i="1"/>
  <c r="BK321" i="1"/>
  <c r="BK499" i="1"/>
  <c r="BK62" i="1"/>
  <c r="BK128" i="1"/>
  <c r="BK306" i="1"/>
  <c r="BK389" i="1"/>
  <c r="BK461" i="1"/>
  <c r="BK98" i="1"/>
  <c r="BK113" i="1"/>
  <c r="BK291" i="1"/>
  <c r="BK374" i="1"/>
  <c r="BK446" i="1"/>
  <c r="BK8" i="1"/>
  <c r="BK177" i="1"/>
  <c r="BK253" i="1"/>
  <c r="BK334" i="1"/>
  <c r="BK512" i="1"/>
  <c r="BK9" i="1"/>
  <c r="BK178" i="1"/>
  <c r="BK254" i="1"/>
  <c r="BK335" i="1"/>
  <c r="BK513" i="1"/>
  <c r="BK10" i="1"/>
  <c r="BK179" i="1"/>
  <c r="BK255" i="1"/>
  <c r="BK336" i="1"/>
  <c r="BK514" i="1"/>
  <c r="BK82" i="1"/>
  <c r="BK148" i="1"/>
  <c r="BK275" i="1"/>
  <c r="BK409" i="1"/>
  <c r="BK430" i="1"/>
  <c r="BK11" i="1"/>
  <c r="BK180" i="1"/>
  <c r="BK256" i="1"/>
  <c r="BK337" i="1"/>
  <c r="BK515" i="1"/>
  <c r="BK49" i="1"/>
  <c r="BK165" i="1"/>
  <c r="BK241" i="1"/>
  <c r="BK322" i="1"/>
  <c r="BK500" i="1"/>
  <c r="BK99" i="1"/>
  <c r="BK114" i="1"/>
  <c r="BK292" i="1"/>
  <c r="BK375" i="1"/>
  <c r="BK447" i="1"/>
  <c r="BK100" i="1"/>
  <c r="BK115" i="1"/>
  <c r="BK293" i="1"/>
  <c r="BK376" i="1"/>
  <c r="BK448" i="1"/>
  <c r="BK101" i="1"/>
  <c r="BK116" i="1"/>
  <c r="BK294" i="1"/>
  <c r="BK377" i="1"/>
  <c r="BK449" i="1"/>
  <c r="BK12" i="1"/>
  <c r="BK181" i="1"/>
  <c r="BK257" i="1"/>
  <c r="BK338" i="1"/>
  <c r="BK516" i="1"/>
  <c r="BK83" i="1"/>
  <c r="BK149" i="1"/>
  <c r="BK276" i="1"/>
  <c r="BK410" i="1"/>
  <c r="BK431" i="1"/>
  <c r="BK13" i="1"/>
  <c r="BK182" i="1"/>
  <c r="BK258" i="1"/>
  <c r="BK339" i="1"/>
  <c r="BK517" i="1"/>
  <c r="BK26" i="1"/>
  <c r="BK195" i="1"/>
  <c r="BK218" i="1"/>
  <c r="BK352" i="1"/>
  <c r="BK477" i="1"/>
  <c r="BK50" i="1"/>
  <c r="BK166" i="1"/>
  <c r="BK242" i="1"/>
  <c r="BK323" i="1"/>
  <c r="BK501" i="1"/>
  <c r="BK63" i="1"/>
  <c r="BK129" i="1"/>
  <c r="BK307" i="1"/>
  <c r="BK390" i="1"/>
  <c r="BK462" i="1"/>
  <c r="BK14" i="1"/>
  <c r="BK183" i="1"/>
  <c r="BK259" i="1"/>
  <c r="BK340" i="1"/>
  <c r="BK518" i="1"/>
  <c r="BK27" i="1"/>
  <c r="BK196" i="1"/>
  <c r="BK219" i="1"/>
  <c r="BK353" i="1"/>
  <c r="BK478" i="1"/>
  <c r="BK51" i="1"/>
  <c r="BK167" i="1"/>
  <c r="BK243" i="1"/>
  <c r="BK324" i="1"/>
  <c r="BK502" i="1"/>
  <c r="BK102" i="1"/>
  <c r="BK117" i="1"/>
  <c r="BK295" i="1"/>
  <c r="BK378" i="1"/>
  <c r="BK450" i="1"/>
  <c r="BK28" i="1"/>
  <c r="BK197" i="1"/>
  <c r="BK220" i="1"/>
  <c r="BK354" i="1"/>
  <c r="BK479" i="1"/>
  <c r="BK84" i="1"/>
  <c r="BK150" i="1"/>
  <c r="BK277" i="1"/>
  <c r="BK411" i="1"/>
  <c r="BK432" i="1"/>
  <c r="BK64" i="1"/>
  <c r="BK130" i="1"/>
  <c r="BK308" i="1"/>
  <c r="BK391" i="1"/>
  <c r="BK463" i="1"/>
  <c r="BK29" i="1"/>
  <c r="BK198" i="1"/>
  <c r="BK221" i="1"/>
  <c r="BK355" i="1"/>
  <c r="BK480" i="1"/>
  <c r="BK65" i="1"/>
  <c r="BK131" i="1"/>
  <c r="BK309" i="1"/>
  <c r="BK392" i="1"/>
  <c r="BK464" i="1"/>
  <c r="BK30" i="1"/>
  <c r="BK199" i="1"/>
  <c r="BK222" i="1"/>
  <c r="BK356" i="1"/>
  <c r="BK481" i="1"/>
  <c r="BK15" i="1"/>
  <c r="BK184" i="1"/>
  <c r="BK260" i="1"/>
  <c r="BK341" i="1"/>
  <c r="BK519" i="1"/>
  <c r="BK16" i="1"/>
  <c r="BK185" i="1"/>
  <c r="BK261" i="1"/>
  <c r="BK342" i="1"/>
  <c r="BK520" i="1"/>
  <c r="BK85" i="1"/>
  <c r="BK151" i="1"/>
  <c r="BK278" i="1"/>
  <c r="BK412" i="1"/>
  <c r="BK433" i="1"/>
  <c r="BK86" i="1"/>
  <c r="BK152" i="1"/>
  <c r="BK279" i="1"/>
  <c r="BK413" i="1"/>
  <c r="BK434" i="1"/>
  <c r="BK31" i="1"/>
  <c r="BK200" i="1"/>
  <c r="BK223" i="1"/>
  <c r="BK357" i="1"/>
  <c r="BK482" i="1"/>
  <c r="BK66" i="1"/>
  <c r="BK132" i="1"/>
  <c r="BK310" i="1"/>
  <c r="BK393" i="1"/>
  <c r="BK465" i="1"/>
  <c r="BK87" i="1"/>
  <c r="BK153" i="1"/>
  <c r="BK280" i="1"/>
  <c r="BK414" i="1"/>
  <c r="BK435" i="1"/>
  <c r="BK88" i="1"/>
  <c r="BK154" i="1"/>
  <c r="BK281" i="1"/>
  <c r="BK415" i="1"/>
  <c r="BK436" i="1"/>
  <c r="BK32" i="1"/>
  <c r="BK201" i="1"/>
  <c r="BK224" i="1"/>
  <c r="BK358" i="1"/>
  <c r="BK483" i="1"/>
  <c r="BK89" i="1"/>
  <c r="BK155" i="1"/>
  <c r="BK282" i="1"/>
  <c r="BK416" i="1"/>
  <c r="BK437" i="1"/>
  <c r="BK67" i="1"/>
  <c r="BK133" i="1"/>
  <c r="BK311" i="1"/>
  <c r="BK394" i="1"/>
  <c r="BK466" i="1"/>
  <c r="BK52" i="1"/>
  <c r="BK168" i="1"/>
  <c r="BK244" i="1"/>
  <c r="BK325" i="1"/>
  <c r="BK503" i="1"/>
  <c r="BK90" i="1"/>
  <c r="BK156" i="1"/>
  <c r="BK283" i="1"/>
  <c r="BK417" i="1"/>
  <c r="BK438" i="1"/>
  <c r="BK68" i="1"/>
  <c r="BK134" i="1"/>
  <c r="BK312" i="1"/>
  <c r="BK395" i="1"/>
  <c r="BK467" i="1"/>
  <c r="BK33" i="1"/>
  <c r="BK202" i="1"/>
  <c r="BK225" i="1"/>
  <c r="BK359" i="1"/>
  <c r="BK484" i="1"/>
  <c r="BK103" i="1"/>
  <c r="BK118" i="1"/>
  <c r="BK296" i="1"/>
  <c r="BK379" i="1"/>
  <c r="BK451" i="1"/>
  <c r="BK34" i="1"/>
  <c r="BK203" i="1"/>
  <c r="BK226" i="1"/>
  <c r="BK360" i="1"/>
  <c r="BK485" i="1"/>
  <c r="BK35" i="1"/>
  <c r="BK204" i="1"/>
  <c r="BK227" i="1"/>
  <c r="BK361" i="1"/>
  <c r="BK486" i="1"/>
  <c r="BK17" i="1"/>
  <c r="BK186" i="1"/>
  <c r="BK262" i="1"/>
  <c r="BK343" i="1"/>
  <c r="BK521" i="1"/>
  <c r="BK53" i="1"/>
  <c r="BK169" i="1"/>
  <c r="BK245" i="1"/>
  <c r="BK326" i="1"/>
  <c r="BK504" i="1"/>
  <c r="BK104" i="1"/>
  <c r="BK119" i="1"/>
  <c r="BK297" i="1"/>
  <c r="BK380" i="1"/>
  <c r="BK452" i="1"/>
  <c r="BK36" i="1"/>
  <c r="BK205" i="1"/>
  <c r="BK228" i="1"/>
  <c r="BK362" i="1"/>
  <c r="BK487" i="1"/>
  <c r="BK37" i="1"/>
  <c r="BK206" i="1"/>
  <c r="BK229" i="1"/>
  <c r="BK363" i="1"/>
  <c r="BK488" i="1"/>
  <c r="BK69" i="1"/>
  <c r="BK135" i="1"/>
  <c r="BK313" i="1"/>
  <c r="BK396" i="1"/>
  <c r="BK468" i="1"/>
  <c r="BK38" i="1"/>
  <c r="BK207" i="1"/>
  <c r="BK230" i="1"/>
  <c r="BK364" i="1"/>
  <c r="BK489" i="1"/>
  <c r="BK39" i="1"/>
  <c r="BK208" i="1"/>
  <c r="BK231" i="1"/>
  <c r="BK365" i="1"/>
  <c r="BK490" i="1"/>
  <c r="BK105" i="1"/>
  <c r="BK120" i="1"/>
  <c r="BK298" i="1"/>
  <c r="BK381" i="1"/>
  <c r="BK453" i="1"/>
  <c r="BK40" i="1"/>
  <c r="BK209" i="1"/>
  <c r="BK232" i="1"/>
  <c r="BK366" i="1"/>
  <c r="BK491" i="1"/>
  <c r="BK54" i="1"/>
  <c r="BK170" i="1"/>
  <c r="BK246" i="1"/>
  <c r="BK327" i="1"/>
  <c r="BK505" i="1"/>
  <c r="BK526" i="1"/>
  <c r="BK527" i="1"/>
  <c r="BK528" i="1"/>
  <c r="BK529" i="1"/>
  <c r="BK530" i="1"/>
  <c r="BK531" i="1"/>
  <c r="BK532" i="1"/>
  <c r="BK533" i="1"/>
  <c r="BK534" i="1"/>
  <c r="BK535" i="1"/>
  <c r="BK536" i="1"/>
  <c r="BK537" i="1"/>
  <c r="BK538" i="1"/>
  <c r="BK539" i="1"/>
  <c r="BK540" i="1"/>
  <c r="BK541" i="1"/>
  <c r="BK542" i="1"/>
  <c r="BK543" i="1"/>
  <c r="BK544" i="1"/>
  <c r="BK545" i="1"/>
  <c r="BK546" i="1"/>
  <c r="BK547" i="1"/>
  <c r="BK548" i="1"/>
  <c r="BK549" i="1"/>
  <c r="BK550" i="1"/>
  <c r="BK551" i="1"/>
  <c r="BK552" i="1"/>
  <c r="BK553" i="1"/>
  <c r="BK554" i="1"/>
  <c r="BK555" i="1"/>
  <c r="BK18" i="1"/>
  <c r="BL187" i="1" l="1"/>
  <c r="BL210" i="1"/>
  <c r="BL344" i="1"/>
  <c r="BL469" i="1"/>
  <c r="BL55" i="1"/>
  <c r="BL121" i="1"/>
  <c r="BL299" i="1"/>
  <c r="BL382" i="1"/>
  <c r="BL454" i="1"/>
  <c r="BL41" i="1"/>
  <c r="BL157" i="1"/>
  <c r="BL233" i="1"/>
  <c r="BL314" i="1"/>
  <c r="BL492" i="1"/>
  <c r="BL70" i="1"/>
  <c r="BL136" i="1"/>
  <c r="BL263" i="1"/>
  <c r="BL397" i="1"/>
  <c r="BL418" i="1"/>
  <c r="BL56" i="1"/>
  <c r="BL122" i="1"/>
  <c r="BL300" i="1"/>
  <c r="BL383" i="1"/>
  <c r="BL455" i="1"/>
  <c r="BL71" i="1"/>
  <c r="BL137" i="1"/>
  <c r="BL264" i="1"/>
  <c r="BL398" i="1"/>
  <c r="BL419" i="1"/>
  <c r="BL72" i="1"/>
  <c r="BL138" i="1"/>
  <c r="BL265" i="1"/>
  <c r="BL399" i="1"/>
  <c r="BL420" i="1"/>
  <c r="BL19" i="1"/>
  <c r="BL188" i="1"/>
  <c r="BL211" i="1"/>
  <c r="BL345" i="1"/>
  <c r="BL470" i="1"/>
  <c r="BL73" i="1"/>
  <c r="BL139" i="1"/>
  <c r="BL266" i="1"/>
  <c r="BL400" i="1"/>
  <c r="BL421" i="1"/>
  <c r="BL91" i="1"/>
  <c r="BL106" i="1"/>
  <c r="BL284" i="1"/>
  <c r="BL367" i="1"/>
  <c r="BL439" i="1"/>
  <c r="BL92" i="1"/>
  <c r="BL107" i="1"/>
  <c r="BL285" i="1"/>
  <c r="BL368" i="1"/>
  <c r="BL440" i="1"/>
  <c r="BL57" i="1"/>
  <c r="BL123" i="1"/>
  <c r="BL301" i="1"/>
  <c r="BL384" i="1"/>
  <c r="BL456" i="1"/>
  <c r="BL74" i="1"/>
  <c r="BL140" i="1"/>
  <c r="BL267" i="1"/>
  <c r="BL401" i="1"/>
  <c r="BL422" i="1"/>
  <c r="BL2" i="1"/>
  <c r="BL171" i="1"/>
  <c r="BL247" i="1"/>
  <c r="BL328" i="1"/>
  <c r="BL506" i="1"/>
  <c r="BL75" i="1"/>
  <c r="BL141" i="1"/>
  <c r="BL268" i="1"/>
  <c r="BL402" i="1"/>
  <c r="BL423" i="1"/>
  <c r="BL93" i="1"/>
  <c r="BL108" i="1"/>
  <c r="BL286" i="1"/>
  <c r="BL369" i="1"/>
  <c r="BL441" i="1"/>
  <c r="BL94" i="1"/>
  <c r="BL109" i="1"/>
  <c r="BL287" i="1"/>
  <c r="BL370" i="1"/>
  <c r="BL442" i="1"/>
  <c r="BL3" i="1"/>
  <c r="BL172" i="1"/>
  <c r="BL248" i="1"/>
  <c r="BL329" i="1"/>
  <c r="BL507" i="1"/>
  <c r="BL20" i="1"/>
  <c r="BL189" i="1"/>
  <c r="BL212" i="1"/>
  <c r="BL346" i="1"/>
  <c r="BL471" i="1"/>
  <c r="BL95" i="1"/>
  <c r="BL110" i="1"/>
  <c r="BL288" i="1"/>
  <c r="BL371" i="1"/>
  <c r="BL443" i="1"/>
  <c r="BL4" i="1"/>
  <c r="BL173" i="1"/>
  <c r="BL249" i="1"/>
  <c r="BL330" i="1"/>
  <c r="BL508" i="1"/>
  <c r="BL76" i="1"/>
  <c r="BL142" i="1"/>
  <c r="BL269" i="1"/>
  <c r="BL403" i="1"/>
  <c r="BL424" i="1"/>
  <c r="BL58" i="1"/>
  <c r="BL124" i="1"/>
  <c r="BL302" i="1"/>
  <c r="BL385" i="1"/>
  <c r="BL457" i="1"/>
  <c r="BL42" i="1"/>
  <c r="BL158" i="1"/>
  <c r="BL234" i="1"/>
  <c r="BL315" i="1"/>
  <c r="BL493" i="1"/>
  <c r="BL5" i="1"/>
  <c r="BL174" i="1"/>
  <c r="BL250" i="1"/>
  <c r="BL331" i="1"/>
  <c r="BL509" i="1"/>
  <c r="BL6" i="1"/>
  <c r="BL175" i="1"/>
  <c r="BL251" i="1"/>
  <c r="BL332" i="1"/>
  <c r="BL510" i="1"/>
  <c r="BL59" i="1"/>
  <c r="BL125" i="1"/>
  <c r="BL303" i="1"/>
  <c r="BL386" i="1"/>
  <c r="BL458" i="1"/>
  <c r="BL21" i="1"/>
  <c r="BL190" i="1"/>
  <c r="BL213" i="1"/>
  <c r="BL347" i="1"/>
  <c r="BL472" i="1"/>
  <c r="BL77" i="1"/>
  <c r="BL143" i="1"/>
  <c r="BL270" i="1"/>
  <c r="BL404" i="1"/>
  <c r="BL425" i="1"/>
  <c r="BL22" i="1"/>
  <c r="BL191" i="1"/>
  <c r="BL214" i="1"/>
  <c r="BL348" i="1"/>
  <c r="BL473" i="1"/>
  <c r="BL43" i="1"/>
  <c r="BL159" i="1"/>
  <c r="BL235" i="1"/>
  <c r="BL316" i="1"/>
  <c r="BL494" i="1"/>
  <c r="BL60" i="1"/>
  <c r="BL126" i="1"/>
  <c r="BL304" i="1"/>
  <c r="BL387" i="1"/>
  <c r="BL459" i="1"/>
  <c r="BL61" i="1"/>
  <c r="BL127" i="1"/>
  <c r="BL305" i="1"/>
  <c r="BL388" i="1"/>
  <c r="BL460" i="1"/>
  <c r="BL78" i="1"/>
  <c r="BL144" i="1"/>
  <c r="BL271" i="1"/>
  <c r="BL405" i="1"/>
  <c r="BL426" i="1"/>
  <c r="BL96" i="1"/>
  <c r="BL111" i="1"/>
  <c r="BL289" i="1"/>
  <c r="BL372" i="1"/>
  <c r="BL444" i="1"/>
  <c r="BL97" i="1"/>
  <c r="BL112" i="1"/>
  <c r="BL290" i="1"/>
  <c r="BL373" i="1"/>
  <c r="BL445" i="1"/>
  <c r="BL79" i="1"/>
  <c r="BL145" i="1"/>
  <c r="BL272" i="1"/>
  <c r="BL406" i="1"/>
  <c r="BL427" i="1"/>
  <c r="BL7" i="1"/>
  <c r="BL176" i="1"/>
  <c r="BL252" i="1"/>
  <c r="BL333" i="1"/>
  <c r="BL511" i="1"/>
  <c r="BL23" i="1"/>
  <c r="BL192" i="1"/>
  <c r="BL215" i="1"/>
  <c r="BL349" i="1"/>
  <c r="BL474" i="1"/>
  <c r="BL44" i="1"/>
  <c r="BL160" i="1"/>
  <c r="BL236" i="1"/>
  <c r="BL317" i="1"/>
  <c r="BL495" i="1"/>
  <c r="BL24" i="1"/>
  <c r="BL193" i="1"/>
  <c r="BL216" i="1"/>
  <c r="BL350" i="1"/>
  <c r="BL475" i="1"/>
  <c r="BL80" i="1"/>
  <c r="BL146" i="1"/>
  <c r="BL273" i="1"/>
  <c r="BL407" i="1"/>
  <c r="BL428" i="1"/>
  <c r="BL45" i="1"/>
  <c r="BL161" i="1"/>
  <c r="BL237" i="1"/>
  <c r="BL318" i="1"/>
  <c r="BL496" i="1"/>
  <c r="BL46" i="1"/>
  <c r="BL162" i="1"/>
  <c r="BL238" i="1"/>
  <c r="BL319" i="1"/>
  <c r="BL497" i="1"/>
  <c r="BL25" i="1"/>
  <c r="BL194" i="1"/>
  <c r="BL217" i="1"/>
  <c r="BL351" i="1"/>
  <c r="BL476" i="1"/>
  <c r="BL81" i="1"/>
  <c r="BL147" i="1"/>
  <c r="BL274" i="1"/>
  <c r="BL408" i="1"/>
  <c r="BL429" i="1"/>
  <c r="BL47" i="1"/>
  <c r="BL163" i="1"/>
  <c r="BL239" i="1"/>
  <c r="BL320" i="1"/>
  <c r="BL498" i="1"/>
  <c r="BL48" i="1"/>
  <c r="BL164" i="1"/>
  <c r="BL240" i="1"/>
  <c r="BL321" i="1"/>
  <c r="BL499" i="1"/>
  <c r="BL62" i="1"/>
  <c r="BL128" i="1"/>
  <c r="BL306" i="1"/>
  <c r="BL389" i="1"/>
  <c r="BL461" i="1"/>
  <c r="BL98" i="1"/>
  <c r="BL113" i="1"/>
  <c r="BL291" i="1"/>
  <c r="BL374" i="1"/>
  <c r="BL446" i="1"/>
  <c r="BL8" i="1"/>
  <c r="BL177" i="1"/>
  <c r="BL253" i="1"/>
  <c r="BL334" i="1"/>
  <c r="BL512" i="1"/>
  <c r="BL9" i="1"/>
  <c r="BL178" i="1"/>
  <c r="BL254" i="1"/>
  <c r="BL335" i="1"/>
  <c r="BL513" i="1"/>
  <c r="BL10" i="1"/>
  <c r="BL179" i="1"/>
  <c r="BL255" i="1"/>
  <c r="BL336" i="1"/>
  <c r="BL514" i="1"/>
  <c r="BL82" i="1"/>
  <c r="BL148" i="1"/>
  <c r="BL275" i="1"/>
  <c r="BL409" i="1"/>
  <c r="BL430" i="1"/>
  <c r="BL11" i="1"/>
  <c r="BL180" i="1"/>
  <c r="BL256" i="1"/>
  <c r="BL337" i="1"/>
  <c r="BL515" i="1"/>
  <c r="BL49" i="1"/>
  <c r="BL165" i="1"/>
  <c r="BL241" i="1"/>
  <c r="BL322" i="1"/>
  <c r="BL500" i="1"/>
  <c r="BL99" i="1"/>
  <c r="BL114" i="1"/>
  <c r="BL292" i="1"/>
  <c r="BL375" i="1"/>
  <c r="BL447" i="1"/>
  <c r="BL100" i="1"/>
  <c r="BL115" i="1"/>
  <c r="BL293" i="1"/>
  <c r="BL376" i="1"/>
  <c r="BL448" i="1"/>
  <c r="BL101" i="1"/>
  <c r="BL116" i="1"/>
  <c r="BL294" i="1"/>
  <c r="BL377" i="1"/>
  <c r="BL449" i="1"/>
  <c r="BL12" i="1"/>
  <c r="BL181" i="1"/>
  <c r="BL257" i="1"/>
  <c r="BL338" i="1"/>
  <c r="BL516" i="1"/>
  <c r="BL83" i="1"/>
  <c r="BL149" i="1"/>
  <c r="BL276" i="1"/>
  <c r="BL410" i="1"/>
  <c r="BL431" i="1"/>
  <c r="BL13" i="1"/>
  <c r="BL182" i="1"/>
  <c r="BL258" i="1"/>
  <c r="BL339" i="1"/>
  <c r="BL517" i="1"/>
  <c r="BL26" i="1"/>
  <c r="BL195" i="1"/>
  <c r="BL218" i="1"/>
  <c r="BL352" i="1"/>
  <c r="BL477" i="1"/>
  <c r="BL50" i="1"/>
  <c r="BL166" i="1"/>
  <c r="BL242" i="1"/>
  <c r="BL323" i="1"/>
  <c r="BL501" i="1"/>
  <c r="BL63" i="1"/>
  <c r="BL129" i="1"/>
  <c r="BL307" i="1"/>
  <c r="BL390" i="1"/>
  <c r="BL462" i="1"/>
  <c r="BL14" i="1"/>
  <c r="BL183" i="1"/>
  <c r="BL259" i="1"/>
  <c r="BL340" i="1"/>
  <c r="BL518" i="1"/>
  <c r="BL27" i="1"/>
  <c r="BL196" i="1"/>
  <c r="BL219" i="1"/>
  <c r="BL353" i="1"/>
  <c r="BL478" i="1"/>
  <c r="BL51" i="1"/>
  <c r="BL167" i="1"/>
  <c r="BL243" i="1"/>
  <c r="BL324" i="1"/>
  <c r="BL502" i="1"/>
  <c r="BL102" i="1"/>
  <c r="BL117" i="1"/>
  <c r="BL295" i="1"/>
  <c r="BL378" i="1"/>
  <c r="BL450" i="1"/>
  <c r="BL28" i="1"/>
  <c r="BL197" i="1"/>
  <c r="BL220" i="1"/>
  <c r="BL354" i="1"/>
  <c r="BL479" i="1"/>
  <c r="BL84" i="1"/>
  <c r="BL150" i="1"/>
  <c r="BL277" i="1"/>
  <c r="BL411" i="1"/>
  <c r="BL432" i="1"/>
  <c r="BL64" i="1"/>
  <c r="BL130" i="1"/>
  <c r="BL308" i="1"/>
  <c r="BL391" i="1"/>
  <c r="BL463" i="1"/>
  <c r="BL29" i="1"/>
  <c r="BL198" i="1"/>
  <c r="BL221" i="1"/>
  <c r="BL355" i="1"/>
  <c r="BL480" i="1"/>
  <c r="BL65" i="1"/>
  <c r="BL131" i="1"/>
  <c r="BL309" i="1"/>
  <c r="BL392" i="1"/>
  <c r="BL464" i="1"/>
  <c r="BL30" i="1"/>
  <c r="BL199" i="1"/>
  <c r="BL222" i="1"/>
  <c r="BL356" i="1"/>
  <c r="BL481" i="1"/>
  <c r="BL15" i="1"/>
  <c r="BL184" i="1"/>
  <c r="BL260" i="1"/>
  <c r="BL341" i="1"/>
  <c r="BL519" i="1"/>
  <c r="BL16" i="1"/>
  <c r="BL185" i="1"/>
  <c r="BL261" i="1"/>
  <c r="BL342" i="1"/>
  <c r="BL520" i="1"/>
  <c r="BL85" i="1"/>
  <c r="BL151" i="1"/>
  <c r="BL278" i="1"/>
  <c r="BL412" i="1"/>
  <c r="BL433" i="1"/>
  <c r="BL86" i="1"/>
  <c r="BL152" i="1"/>
  <c r="BL279" i="1"/>
  <c r="BL413" i="1"/>
  <c r="BL434" i="1"/>
  <c r="BL31" i="1"/>
  <c r="BL200" i="1"/>
  <c r="BL223" i="1"/>
  <c r="BL357" i="1"/>
  <c r="BL482" i="1"/>
  <c r="BL66" i="1"/>
  <c r="BL132" i="1"/>
  <c r="BL310" i="1"/>
  <c r="BL393" i="1"/>
  <c r="BL465" i="1"/>
  <c r="BL87" i="1"/>
  <c r="BL153" i="1"/>
  <c r="BL280" i="1"/>
  <c r="BL414" i="1"/>
  <c r="BL435" i="1"/>
  <c r="BL88" i="1"/>
  <c r="BL154" i="1"/>
  <c r="BL281" i="1"/>
  <c r="BL415" i="1"/>
  <c r="BL436" i="1"/>
  <c r="BL32" i="1"/>
  <c r="BL201" i="1"/>
  <c r="BL224" i="1"/>
  <c r="BL358" i="1"/>
  <c r="BL483" i="1"/>
  <c r="BL89" i="1"/>
  <c r="BL155" i="1"/>
  <c r="BL282" i="1"/>
  <c r="BL416" i="1"/>
  <c r="BL437" i="1"/>
  <c r="BL67" i="1"/>
  <c r="BL133" i="1"/>
  <c r="BL311" i="1"/>
  <c r="BL394" i="1"/>
  <c r="BL466" i="1"/>
  <c r="BL52" i="1"/>
  <c r="BL168" i="1"/>
  <c r="BL244" i="1"/>
  <c r="BL325" i="1"/>
  <c r="BL503" i="1"/>
  <c r="BL90" i="1"/>
  <c r="BL156" i="1"/>
  <c r="BL283" i="1"/>
  <c r="BL417" i="1"/>
  <c r="BL438" i="1"/>
  <c r="BL68" i="1"/>
  <c r="BL134" i="1"/>
  <c r="BL312" i="1"/>
  <c r="BL395" i="1"/>
  <c r="BL467" i="1"/>
  <c r="BL33" i="1"/>
  <c r="BL202" i="1"/>
  <c r="BL225" i="1"/>
  <c r="BL359" i="1"/>
  <c r="BL484" i="1"/>
  <c r="BL103" i="1"/>
  <c r="BL118" i="1"/>
  <c r="BL296" i="1"/>
  <c r="BL379" i="1"/>
  <c r="BL451" i="1"/>
  <c r="BL34" i="1"/>
  <c r="BL203" i="1"/>
  <c r="BL226" i="1"/>
  <c r="BL360" i="1"/>
  <c r="BL485" i="1"/>
  <c r="BL35" i="1"/>
  <c r="BL204" i="1"/>
  <c r="BL227" i="1"/>
  <c r="BL361" i="1"/>
  <c r="BL486" i="1"/>
  <c r="BL17" i="1"/>
  <c r="BL186" i="1"/>
  <c r="BL262" i="1"/>
  <c r="BL343" i="1"/>
  <c r="BL521" i="1"/>
  <c r="BL53" i="1"/>
  <c r="BL169" i="1"/>
  <c r="BL245" i="1"/>
  <c r="BL326" i="1"/>
  <c r="BL504" i="1"/>
  <c r="BL104" i="1"/>
  <c r="BL119" i="1"/>
  <c r="BL297" i="1"/>
  <c r="BL380" i="1"/>
  <c r="BL452" i="1"/>
  <c r="BL36" i="1"/>
  <c r="BL205" i="1"/>
  <c r="BL228" i="1"/>
  <c r="BL362" i="1"/>
  <c r="BL487" i="1"/>
  <c r="BL37" i="1"/>
  <c r="BL206" i="1"/>
  <c r="BL229" i="1"/>
  <c r="BL363" i="1"/>
  <c r="BL488" i="1"/>
  <c r="BL69" i="1"/>
  <c r="BL135" i="1"/>
  <c r="BL313" i="1"/>
  <c r="BL396" i="1"/>
  <c r="BL468" i="1"/>
  <c r="BL38" i="1"/>
  <c r="BL207" i="1"/>
  <c r="BL230" i="1"/>
  <c r="BL364" i="1"/>
  <c r="BL489" i="1"/>
  <c r="BL39" i="1"/>
  <c r="BL208" i="1"/>
  <c r="BL231" i="1"/>
  <c r="BL365" i="1"/>
  <c r="BL490" i="1"/>
  <c r="BL105" i="1"/>
  <c r="BL120" i="1"/>
  <c r="BL298" i="1"/>
  <c r="BL381" i="1"/>
  <c r="BL453" i="1"/>
  <c r="BL40" i="1"/>
  <c r="BL209" i="1"/>
  <c r="BL232" i="1"/>
  <c r="BL366" i="1"/>
  <c r="BL491" i="1"/>
  <c r="BL54" i="1"/>
  <c r="BL170" i="1"/>
  <c r="BL246" i="1"/>
  <c r="BL327" i="1"/>
  <c r="BL505" i="1"/>
  <c r="BL526" i="1"/>
  <c r="BL527" i="1"/>
  <c r="BL528" i="1"/>
  <c r="BL529" i="1"/>
  <c r="BL530" i="1"/>
  <c r="BL531" i="1"/>
  <c r="BL532" i="1"/>
  <c r="BL533" i="1"/>
  <c r="BL534" i="1"/>
  <c r="BL535" i="1"/>
  <c r="BL536" i="1"/>
  <c r="BL537" i="1"/>
  <c r="BL538" i="1"/>
  <c r="BL539" i="1"/>
  <c r="BL540" i="1"/>
  <c r="BL541" i="1"/>
  <c r="BL542" i="1"/>
  <c r="BL543" i="1"/>
  <c r="BL544" i="1"/>
  <c r="BL545" i="1"/>
  <c r="BL546" i="1"/>
  <c r="BL547" i="1"/>
  <c r="BL548" i="1"/>
  <c r="BL549" i="1"/>
  <c r="BL550" i="1"/>
  <c r="BL551" i="1"/>
  <c r="BL552" i="1"/>
  <c r="BL553" i="1"/>
  <c r="BL554" i="1"/>
  <c r="BL555" i="1"/>
  <c r="BL18" i="1"/>
  <c r="C526" i="1"/>
  <c r="E526" i="1"/>
  <c r="G526" i="1"/>
  <c r="J526" i="1"/>
  <c r="L526" i="1"/>
  <c r="N526" i="1"/>
  <c r="AG526" i="1"/>
  <c r="AM526" i="1"/>
  <c r="AQ526" i="1"/>
  <c r="AR526" i="1"/>
  <c r="AW526" i="1"/>
  <c r="AX526" i="1"/>
  <c r="BB526" i="1"/>
  <c r="BC526" i="1"/>
  <c r="BG526" i="1"/>
  <c r="BH526" i="1"/>
  <c r="BR526" i="1"/>
  <c r="BT526" i="1"/>
  <c r="BV526" i="1"/>
  <c r="BX526" i="1"/>
  <c r="C527" i="1"/>
  <c r="E527" i="1"/>
  <c r="G527" i="1"/>
  <c r="J527" i="1"/>
  <c r="L527" i="1"/>
  <c r="N527" i="1"/>
  <c r="AG527" i="1"/>
  <c r="AM527" i="1"/>
  <c r="AS527" i="1"/>
  <c r="AY527" i="1"/>
  <c r="BB527" i="1"/>
  <c r="BC527" i="1"/>
  <c r="BG527" i="1"/>
  <c r="BH527" i="1"/>
  <c r="BR527" i="1"/>
  <c r="BT527" i="1"/>
  <c r="BV527" i="1"/>
  <c r="BX527" i="1"/>
  <c r="C528" i="1"/>
  <c r="E528" i="1"/>
  <c r="G528" i="1"/>
  <c r="J528" i="1"/>
  <c r="L528" i="1"/>
  <c r="N528" i="1"/>
  <c r="AG528" i="1"/>
  <c r="AM528" i="1"/>
  <c r="AS528" i="1"/>
  <c r="AW528" i="1"/>
  <c r="AX528" i="1"/>
  <c r="BB528" i="1"/>
  <c r="BC528" i="1"/>
  <c r="BG528" i="1"/>
  <c r="BH528" i="1"/>
  <c r="BR528" i="1"/>
  <c r="BT528" i="1"/>
  <c r="BV528" i="1"/>
  <c r="BX528" i="1"/>
  <c r="C529" i="1"/>
  <c r="E529" i="1"/>
  <c r="G529" i="1"/>
  <c r="J529" i="1"/>
  <c r="L529" i="1"/>
  <c r="N529" i="1"/>
  <c r="AG529" i="1"/>
  <c r="AM529" i="1"/>
  <c r="AQ529" i="1"/>
  <c r="AR529" i="1"/>
  <c r="AW529" i="1"/>
  <c r="AX529" i="1"/>
  <c r="BB529" i="1"/>
  <c r="BC529" i="1"/>
  <c r="BG529" i="1"/>
  <c r="BH529" i="1"/>
  <c r="BR529" i="1"/>
  <c r="BT529" i="1"/>
  <c r="BV529" i="1"/>
  <c r="BX529" i="1"/>
  <c r="C530" i="1"/>
  <c r="E530" i="1"/>
  <c r="G530" i="1"/>
  <c r="J530" i="1"/>
  <c r="L530" i="1"/>
  <c r="N530" i="1"/>
  <c r="AG530" i="1"/>
  <c r="AM530" i="1"/>
  <c r="AS530" i="1"/>
  <c r="AY530" i="1"/>
  <c r="BB530" i="1"/>
  <c r="BC530" i="1"/>
  <c r="BG530" i="1"/>
  <c r="BH530" i="1"/>
  <c r="BR530" i="1"/>
  <c r="BT530" i="1"/>
  <c r="BV530" i="1"/>
  <c r="BX530" i="1"/>
  <c r="C531" i="1"/>
  <c r="E531" i="1"/>
  <c r="G531" i="1"/>
  <c r="J531" i="1"/>
  <c r="L531" i="1"/>
  <c r="N531" i="1"/>
  <c r="AG531" i="1"/>
  <c r="AM531" i="1"/>
  <c r="AQ531" i="1"/>
  <c r="AR531" i="1"/>
  <c r="AW531" i="1"/>
  <c r="AX531" i="1"/>
  <c r="BB531" i="1"/>
  <c r="BC531" i="1"/>
  <c r="BG531" i="1"/>
  <c r="BH531" i="1"/>
  <c r="BR531" i="1"/>
  <c r="BT531" i="1"/>
  <c r="BV531" i="1"/>
  <c r="BX531" i="1"/>
  <c r="C532" i="1"/>
  <c r="E532" i="1"/>
  <c r="G532" i="1"/>
  <c r="J532" i="1"/>
  <c r="L532" i="1"/>
  <c r="N532" i="1"/>
  <c r="AG532" i="1"/>
  <c r="AM532" i="1"/>
  <c r="AS532" i="1"/>
  <c r="AY532" i="1"/>
  <c r="BB532" i="1"/>
  <c r="BC532" i="1"/>
  <c r="BG532" i="1"/>
  <c r="BH532" i="1"/>
  <c r="BR532" i="1"/>
  <c r="BT532" i="1"/>
  <c r="BV532" i="1"/>
  <c r="BX532" i="1"/>
  <c r="C533" i="1"/>
  <c r="E533" i="1"/>
  <c r="G533" i="1"/>
  <c r="J533" i="1"/>
  <c r="L533" i="1"/>
  <c r="N533" i="1"/>
  <c r="AG533" i="1"/>
  <c r="AM533" i="1"/>
  <c r="AS533" i="1"/>
  <c r="AW533" i="1"/>
  <c r="AX533" i="1"/>
  <c r="BB533" i="1"/>
  <c r="BC533" i="1"/>
  <c r="BG533" i="1"/>
  <c r="BH533" i="1"/>
  <c r="BR533" i="1"/>
  <c r="BT533" i="1"/>
  <c r="BV533" i="1"/>
  <c r="BX533" i="1"/>
  <c r="C534" i="1"/>
  <c r="E534" i="1"/>
  <c r="G534" i="1"/>
  <c r="J534" i="1"/>
  <c r="L534" i="1"/>
  <c r="N534" i="1"/>
  <c r="AG534" i="1"/>
  <c r="AM534" i="1"/>
  <c r="AQ534" i="1"/>
  <c r="AR534" i="1"/>
  <c r="AW534" i="1"/>
  <c r="AX534" i="1"/>
  <c r="BB534" i="1"/>
  <c r="BC534" i="1"/>
  <c r="BG534" i="1"/>
  <c r="BH534" i="1"/>
  <c r="BR534" i="1"/>
  <c r="BT534" i="1"/>
  <c r="BV534" i="1"/>
  <c r="BX534" i="1"/>
  <c r="C535" i="1"/>
  <c r="E535" i="1"/>
  <c r="G535" i="1"/>
  <c r="J535" i="1"/>
  <c r="L535" i="1"/>
  <c r="N535" i="1"/>
  <c r="AG535" i="1"/>
  <c r="AM535" i="1"/>
  <c r="AS535" i="1"/>
  <c r="AY535" i="1"/>
  <c r="BB535" i="1"/>
  <c r="BC535" i="1"/>
  <c r="BG535" i="1"/>
  <c r="BH535" i="1"/>
  <c r="BR535" i="1"/>
  <c r="BT535" i="1"/>
  <c r="BV535" i="1"/>
  <c r="BX535" i="1"/>
  <c r="C248" i="1"/>
  <c r="E248" i="1"/>
  <c r="G248" i="1"/>
  <c r="J248" i="1"/>
  <c r="L248" i="1"/>
  <c r="N248" i="1"/>
  <c r="AG248" i="1"/>
  <c r="AM248" i="1"/>
  <c r="AS248" i="1"/>
  <c r="AW248" i="1"/>
  <c r="AX248" i="1"/>
  <c r="BB248" i="1"/>
  <c r="BC248" i="1"/>
  <c r="BG248" i="1"/>
  <c r="BH248" i="1"/>
  <c r="BR248" i="1"/>
  <c r="BT248" i="1"/>
  <c r="BV248" i="1"/>
  <c r="BX248" i="1"/>
  <c r="O535" i="1" l="1"/>
  <c r="O527" i="1"/>
  <c r="O532" i="1"/>
  <c r="BY531" i="1"/>
  <c r="O531" i="1"/>
  <c r="BY530" i="1"/>
  <c r="O248" i="1"/>
  <c r="O528" i="1"/>
  <c r="BY527" i="1"/>
  <c r="BY534" i="1"/>
  <c r="O534" i="1"/>
  <c r="BY533" i="1"/>
  <c r="BY526" i="1"/>
  <c r="O526" i="1"/>
  <c r="BY535" i="1"/>
  <c r="BY248" i="1"/>
  <c r="O533" i="1"/>
  <c r="BY532" i="1"/>
  <c r="O530" i="1"/>
  <c r="BY529" i="1"/>
  <c r="O529" i="1"/>
  <c r="BY528" i="1"/>
  <c r="BI529" i="1"/>
  <c r="AY531" i="1"/>
  <c r="BI530" i="1"/>
  <c r="BD527" i="1"/>
  <c r="BD531" i="1"/>
  <c r="BI533" i="1"/>
  <c r="BD526" i="1"/>
  <c r="BI528" i="1"/>
  <c r="AY528" i="1"/>
  <c r="AS531" i="1"/>
  <c r="H531" i="1"/>
  <c r="BD529" i="1"/>
  <c r="AY526" i="1"/>
  <c r="BI527" i="1"/>
  <c r="BI535" i="1"/>
  <c r="AS534" i="1"/>
  <c r="BD532" i="1"/>
  <c r="BI531" i="1"/>
  <c r="AS529" i="1"/>
  <c r="AY534" i="1"/>
  <c r="H530" i="1"/>
  <c r="H527" i="1"/>
  <c r="BD535" i="1"/>
  <c r="BI534" i="1"/>
  <c r="BD533" i="1"/>
  <c r="BD530" i="1"/>
  <c r="H529" i="1"/>
  <c r="H528" i="1"/>
  <c r="AY529" i="1"/>
  <c r="BD528" i="1"/>
  <c r="BI526" i="1"/>
  <c r="AS526" i="1"/>
  <c r="H526" i="1"/>
  <c r="H535" i="1"/>
  <c r="BI532" i="1"/>
  <c r="H534" i="1"/>
  <c r="H533" i="1"/>
  <c r="BD534" i="1"/>
  <c r="AY533" i="1"/>
  <c r="H532" i="1"/>
  <c r="BI248" i="1"/>
  <c r="H248" i="1"/>
  <c r="BD248" i="1"/>
  <c r="AY248" i="1"/>
  <c r="BX453" i="1"/>
  <c r="BV453" i="1"/>
  <c r="BT453" i="1"/>
  <c r="BR453" i="1"/>
  <c r="BH453" i="1"/>
  <c r="BG453" i="1"/>
  <c r="BC453" i="1"/>
  <c r="BB453" i="1"/>
  <c r="AX453" i="1"/>
  <c r="AW453" i="1"/>
  <c r="AR453" i="1"/>
  <c r="AQ453" i="1"/>
  <c r="AM453" i="1"/>
  <c r="AG453" i="1"/>
  <c r="N453" i="1"/>
  <c r="L453" i="1"/>
  <c r="J453" i="1"/>
  <c r="G453" i="1"/>
  <c r="E453" i="1"/>
  <c r="C453" i="1"/>
  <c r="BX550" i="1"/>
  <c r="BV550" i="1"/>
  <c r="BT550" i="1"/>
  <c r="BR550" i="1"/>
  <c r="BH550" i="1"/>
  <c r="BG550" i="1"/>
  <c r="BC550" i="1"/>
  <c r="BB550" i="1"/>
  <c r="AX550" i="1"/>
  <c r="AW550" i="1"/>
  <c r="AR550" i="1"/>
  <c r="AQ550" i="1"/>
  <c r="AM550" i="1"/>
  <c r="AG550" i="1"/>
  <c r="N550" i="1"/>
  <c r="L550" i="1"/>
  <c r="J550" i="1"/>
  <c r="G550" i="1"/>
  <c r="E550" i="1"/>
  <c r="C550" i="1"/>
  <c r="BX452" i="1"/>
  <c r="BV452" i="1"/>
  <c r="BT452" i="1"/>
  <c r="BR452" i="1"/>
  <c r="BH452" i="1"/>
  <c r="BG452" i="1"/>
  <c r="BC452" i="1"/>
  <c r="BB452" i="1"/>
  <c r="AX452" i="1"/>
  <c r="AW452" i="1"/>
  <c r="AR452" i="1"/>
  <c r="AQ452" i="1"/>
  <c r="AG452" i="1"/>
  <c r="N452" i="1"/>
  <c r="L452" i="1"/>
  <c r="J452" i="1"/>
  <c r="G452" i="1"/>
  <c r="E452" i="1"/>
  <c r="C452" i="1"/>
  <c r="BX451" i="1"/>
  <c r="BV451" i="1"/>
  <c r="BT451" i="1"/>
  <c r="BR451" i="1"/>
  <c r="BH451" i="1"/>
  <c r="BG451" i="1"/>
  <c r="BC451" i="1"/>
  <c r="BB451" i="1"/>
  <c r="AX451" i="1"/>
  <c r="AW451" i="1"/>
  <c r="AR451" i="1"/>
  <c r="AQ451" i="1"/>
  <c r="AM451" i="1"/>
  <c r="N451" i="1"/>
  <c r="L451" i="1"/>
  <c r="J451" i="1"/>
  <c r="G451" i="1"/>
  <c r="E451" i="1"/>
  <c r="C451" i="1"/>
  <c r="BX450" i="1"/>
  <c r="BV450" i="1"/>
  <c r="BT450" i="1"/>
  <c r="BR450" i="1"/>
  <c r="BH450" i="1"/>
  <c r="BG450" i="1"/>
  <c r="BC450" i="1"/>
  <c r="BB450" i="1"/>
  <c r="AX450" i="1"/>
  <c r="AW450" i="1"/>
  <c r="AR450" i="1"/>
  <c r="AQ450" i="1"/>
  <c r="AM450" i="1"/>
  <c r="AG450" i="1"/>
  <c r="N450" i="1"/>
  <c r="L450" i="1"/>
  <c r="J450" i="1"/>
  <c r="G450" i="1"/>
  <c r="E450" i="1"/>
  <c r="C450" i="1"/>
  <c r="BX449" i="1"/>
  <c r="BV449" i="1"/>
  <c r="BT449" i="1"/>
  <c r="BR449" i="1"/>
  <c r="BH449" i="1"/>
  <c r="BG449" i="1"/>
  <c r="BC449" i="1"/>
  <c r="BB449" i="1"/>
  <c r="AX449" i="1"/>
  <c r="AW449" i="1"/>
  <c r="AR449" i="1"/>
  <c r="AQ449" i="1"/>
  <c r="AM449" i="1"/>
  <c r="AG449" i="1"/>
  <c r="N449" i="1"/>
  <c r="L449" i="1"/>
  <c r="J449" i="1"/>
  <c r="G449" i="1"/>
  <c r="E449" i="1"/>
  <c r="C449" i="1"/>
  <c r="BX448" i="1"/>
  <c r="BV448" i="1"/>
  <c r="BT448" i="1"/>
  <c r="BR448" i="1"/>
  <c r="BH448" i="1"/>
  <c r="BG448" i="1"/>
  <c r="BC448" i="1"/>
  <c r="BB448" i="1"/>
  <c r="AX448" i="1"/>
  <c r="AW448" i="1"/>
  <c r="AR448" i="1"/>
  <c r="AQ448" i="1"/>
  <c r="AM448" i="1"/>
  <c r="AG448" i="1"/>
  <c r="N448" i="1"/>
  <c r="L448" i="1"/>
  <c r="J448" i="1"/>
  <c r="G448" i="1"/>
  <c r="E448" i="1"/>
  <c r="C448" i="1"/>
  <c r="BX447" i="1"/>
  <c r="BV447" i="1"/>
  <c r="BT447" i="1"/>
  <c r="BR447" i="1"/>
  <c r="BH447" i="1"/>
  <c r="BG447" i="1"/>
  <c r="BC447" i="1"/>
  <c r="BB447" i="1"/>
  <c r="AX447" i="1"/>
  <c r="AW447" i="1"/>
  <c r="AR447" i="1"/>
  <c r="AQ447" i="1"/>
  <c r="AM447" i="1"/>
  <c r="N447" i="1"/>
  <c r="L447" i="1"/>
  <c r="J447" i="1"/>
  <c r="G447" i="1"/>
  <c r="E447" i="1"/>
  <c r="C447" i="1"/>
  <c r="BX446" i="1"/>
  <c r="BV446" i="1"/>
  <c r="BT446" i="1"/>
  <c r="BR446" i="1"/>
  <c r="BH446" i="1"/>
  <c r="BG446" i="1"/>
  <c r="BC446" i="1"/>
  <c r="BB446" i="1"/>
  <c r="AX446" i="1"/>
  <c r="AW446" i="1"/>
  <c r="AR446" i="1"/>
  <c r="AQ446" i="1"/>
  <c r="AM446" i="1"/>
  <c r="AG446" i="1"/>
  <c r="N446" i="1"/>
  <c r="L446" i="1"/>
  <c r="J446" i="1"/>
  <c r="G446" i="1"/>
  <c r="E446" i="1"/>
  <c r="C446" i="1"/>
  <c r="BX445" i="1"/>
  <c r="BV445" i="1"/>
  <c r="BT445" i="1"/>
  <c r="BR445" i="1"/>
  <c r="BH445" i="1"/>
  <c r="BG445" i="1"/>
  <c r="BC445" i="1"/>
  <c r="BB445" i="1"/>
  <c r="AX445" i="1"/>
  <c r="AW445" i="1"/>
  <c r="AR445" i="1"/>
  <c r="AQ445" i="1"/>
  <c r="AM445" i="1"/>
  <c r="AG445" i="1"/>
  <c r="N445" i="1"/>
  <c r="L445" i="1"/>
  <c r="J445" i="1"/>
  <c r="G445" i="1"/>
  <c r="E445" i="1"/>
  <c r="C445" i="1"/>
  <c r="BX444" i="1"/>
  <c r="BV444" i="1"/>
  <c r="BT444" i="1"/>
  <c r="BR444" i="1"/>
  <c r="BH444" i="1"/>
  <c r="BG444" i="1"/>
  <c r="BC444" i="1"/>
  <c r="BB444" i="1"/>
  <c r="AX444" i="1"/>
  <c r="AW444" i="1"/>
  <c r="AR444" i="1"/>
  <c r="AQ444" i="1"/>
  <c r="AM444" i="1"/>
  <c r="AG444" i="1"/>
  <c r="N444" i="1"/>
  <c r="L444" i="1"/>
  <c r="J444" i="1"/>
  <c r="G444" i="1"/>
  <c r="E444" i="1"/>
  <c r="C444" i="1"/>
  <c r="BX443" i="1"/>
  <c r="BV443" i="1"/>
  <c r="BT443" i="1"/>
  <c r="BR443" i="1"/>
  <c r="BH443" i="1"/>
  <c r="BG443" i="1"/>
  <c r="BC443" i="1"/>
  <c r="BB443" i="1"/>
  <c r="AX443" i="1"/>
  <c r="AW443" i="1"/>
  <c r="AR443" i="1"/>
  <c r="AQ443" i="1"/>
  <c r="AG443" i="1"/>
  <c r="N443" i="1"/>
  <c r="L443" i="1"/>
  <c r="J443" i="1"/>
  <c r="G443" i="1"/>
  <c r="E443" i="1"/>
  <c r="C443" i="1"/>
  <c r="BX442" i="1"/>
  <c r="BV442" i="1"/>
  <c r="BT442" i="1"/>
  <c r="BR442" i="1"/>
  <c r="BH442" i="1"/>
  <c r="BG442" i="1"/>
  <c r="BC442" i="1"/>
  <c r="BB442" i="1"/>
  <c r="AX442" i="1"/>
  <c r="AW442" i="1"/>
  <c r="AR442" i="1"/>
  <c r="AQ442" i="1"/>
  <c r="AL442" i="1"/>
  <c r="AK442" i="1"/>
  <c r="AG442" i="1"/>
  <c r="N442" i="1"/>
  <c r="L442" i="1"/>
  <c r="J442" i="1"/>
  <c r="G442" i="1"/>
  <c r="E442" i="1"/>
  <c r="C442" i="1"/>
  <c r="BX441" i="1"/>
  <c r="BV441" i="1"/>
  <c r="BT441" i="1"/>
  <c r="BR441" i="1"/>
  <c r="BH441" i="1"/>
  <c r="BG441" i="1"/>
  <c r="BC441" i="1"/>
  <c r="BB441" i="1"/>
  <c r="AX441" i="1"/>
  <c r="AW441" i="1"/>
  <c r="AR441" i="1"/>
  <c r="AQ441" i="1"/>
  <c r="AM441" i="1"/>
  <c r="N441" i="1"/>
  <c r="L441" i="1"/>
  <c r="J441" i="1"/>
  <c r="G441" i="1"/>
  <c r="E441" i="1"/>
  <c r="C441" i="1"/>
  <c r="BX440" i="1"/>
  <c r="BV440" i="1"/>
  <c r="BT440" i="1"/>
  <c r="BR440" i="1"/>
  <c r="BH440" i="1"/>
  <c r="BG440" i="1"/>
  <c r="BC440" i="1"/>
  <c r="BB440" i="1"/>
  <c r="AX440" i="1"/>
  <c r="AW440" i="1"/>
  <c r="AR440" i="1"/>
  <c r="AQ440" i="1"/>
  <c r="AG440" i="1"/>
  <c r="N440" i="1"/>
  <c r="L440" i="1"/>
  <c r="J440" i="1"/>
  <c r="G440" i="1"/>
  <c r="E440" i="1"/>
  <c r="C440" i="1"/>
  <c r="BX439" i="1"/>
  <c r="BV439" i="1"/>
  <c r="BT439" i="1"/>
  <c r="BR439" i="1"/>
  <c r="BH439" i="1"/>
  <c r="BG439" i="1"/>
  <c r="BC439" i="1"/>
  <c r="BB439" i="1"/>
  <c r="AX439" i="1"/>
  <c r="AW439" i="1"/>
  <c r="AR439" i="1"/>
  <c r="AQ439" i="1"/>
  <c r="AM439" i="1"/>
  <c r="AG439" i="1"/>
  <c r="N439" i="1"/>
  <c r="L439" i="1"/>
  <c r="J439" i="1"/>
  <c r="G439" i="1"/>
  <c r="E439" i="1"/>
  <c r="C439" i="1"/>
  <c r="BX381" i="1"/>
  <c r="BV381" i="1"/>
  <c r="BT381" i="1"/>
  <c r="BR381" i="1"/>
  <c r="BH381" i="1"/>
  <c r="BG381" i="1"/>
  <c r="BC381" i="1"/>
  <c r="BB381" i="1"/>
  <c r="AX381" i="1"/>
  <c r="AW381" i="1"/>
  <c r="AR381" i="1"/>
  <c r="AQ381" i="1"/>
  <c r="AM381" i="1"/>
  <c r="AG381" i="1"/>
  <c r="N381" i="1"/>
  <c r="L381" i="1"/>
  <c r="J381" i="1"/>
  <c r="G381" i="1"/>
  <c r="E381" i="1"/>
  <c r="C381" i="1"/>
  <c r="BX549" i="1"/>
  <c r="BV549" i="1"/>
  <c r="BT549" i="1"/>
  <c r="BR549" i="1"/>
  <c r="BH549" i="1"/>
  <c r="BG549" i="1"/>
  <c r="BC549" i="1"/>
  <c r="BB549" i="1"/>
  <c r="AX549" i="1"/>
  <c r="AW549" i="1"/>
  <c r="AR549" i="1"/>
  <c r="AQ549" i="1"/>
  <c r="AM549" i="1"/>
  <c r="AG549" i="1"/>
  <c r="N549" i="1"/>
  <c r="L549" i="1"/>
  <c r="J549" i="1"/>
  <c r="G549" i="1"/>
  <c r="E549" i="1"/>
  <c r="C549" i="1"/>
  <c r="BX380" i="1"/>
  <c r="BV380" i="1"/>
  <c r="BT380" i="1"/>
  <c r="BR380" i="1"/>
  <c r="BH380" i="1"/>
  <c r="BG380" i="1"/>
  <c r="BC380" i="1"/>
  <c r="BB380" i="1"/>
  <c r="AX380" i="1"/>
  <c r="AW380" i="1"/>
  <c r="AR380" i="1"/>
  <c r="AQ380" i="1"/>
  <c r="AM380" i="1"/>
  <c r="AG380" i="1"/>
  <c r="N380" i="1"/>
  <c r="L380" i="1"/>
  <c r="J380" i="1"/>
  <c r="G380" i="1"/>
  <c r="E380" i="1"/>
  <c r="C380" i="1"/>
  <c r="BX379" i="1"/>
  <c r="BV379" i="1"/>
  <c r="BT379" i="1"/>
  <c r="BR379" i="1"/>
  <c r="BH379" i="1"/>
  <c r="BG379" i="1"/>
  <c r="BC379" i="1"/>
  <c r="BB379" i="1"/>
  <c r="AX379" i="1"/>
  <c r="AW379" i="1"/>
  <c r="AR379" i="1"/>
  <c r="AQ379" i="1"/>
  <c r="AM379" i="1"/>
  <c r="N379" i="1"/>
  <c r="L379" i="1"/>
  <c r="J379" i="1"/>
  <c r="G379" i="1"/>
  <c r="E379" i="1"/>
  <c r="C379" i="1"/>
  <c r="BX378" i="1"/>
  <c r="BV378" i="1"/>
  <c r="BT378" i="1"/>
  <c r="BR378" i="1"/>
  <c r="BH378" i="1"/>
  <c r="BG378" i="1"/>
  <c r="BC378" i="1"/>
  <c r="BB378" i="1"/>
  <c r="AX378" i="1"/>
  <c r="AW378" i="1"/>
  <c r="AR378" i="1"/>
  <c r="AQ378" i="1"/>
  <c r="AM378" i="1"/>
  <c r="AG378" i="1"/>
  <c r="N378" i="1"/>
  <c r="L378" i="1"/>
  <c r="J378" i="1"/>
  <c r="G378" i="1"/>
  <c r="E378" i="1"/>
  <c r="C378" i="1"/>
  <c r="BX377" i="1"/>
  <c r="BV377" i="1"/>
  <c r="BT377" i="1"/>
  <c r="BR377" i="1"/>
  <c r="BH377" i="1"/>
  <c r="BG377" i="1"/>
  <c r="BC377" i="1"/>
  <c r="BB377" i="1"/>
  <c r="AX377" i="1"/>
  <c r="AW377" i="1"/>
  <c r="AR377" i="1"/>
  <c r="AQ377" i="1"/>
  <c r="AM377" i="1"/>
  <c r="AG377" i="1"/>
  <c r="N377" i="1"/>
  <c r="L377" i="1"/>
  <c r="J377" i="1"/>
  <c r="G377" i="1"/>
  <c r="E377" i="1"/>
  <c r="C377" i="1"/>
  <c r="BX376" i="1"/>
  <c r="BV376" i="1"/>
  <c r="BT376" i="1"/>
  <c r="BR376" i="1"/>
  <c r="BH376" i="1"/>
  <c r="BG376" i="1"/>
  <c r="BC376" i="1"/>
  <c r="BB376" i="1"/>
  <c r="AX376" i="1"/>
  <c r="AW376" i="1"/>
  <c r="AR376" i="1"/>
  <c r="AQ376" i="1"/>
  <c r="AM376" i="1"/>
  <c r="AG376" i="1"/>
  <c r="N376" i="1"/>
  <c r="L376" i="1"/>
  <c r="J376" i="1"/>
  <c r="G376" i="1"/>
  <c r="E376" i="1"/>
  <c r="C376" i="1"/>
  <c r="BX375" i="1"/>
  <c r="BV375" i="1"/>
  <c r="BT375" i="1"/>
  <c r="BR375" i="1"/>
  <c r="BH375" i="1"/>
  <c r="BG375" i="1"/>
  <c r="BC375" i="1"/>
  <c r="BB375" i="1"/>
  <c r="AX375" i="1"/>
  <c r="AW375" i="1"/>
  <c r="AR375" i="1"/>
  <c r="AQ375" i="1"/>
  <c r="AM375" i="1"/>
  <c r="AG375" i="1"/>
  <c r="N375" i="1"/>
  <c r="L375" i="1"/>
  <c r="J375" i="1"/>
  <c r="G375" i="1"/>
  <c r="E375" i="1"/>
  <c r="C375" i="1"/>
  <c r="BX374" i="1"/>
  <c r="BV374" i="1"/>
  <c r="BT374" i="1"/>
  <c r="BR374" i="1"/>
  <c r="BH374" i="1"/>
  <c r="BG374" i="1"/>
  <c r="BC374" i="1"/>
  <c r="BB374" i="1"/>
  <c r="AX374" i="1"/>
  <c r="AW374" i="1"/>
  <c r="AR374" i="1"/>
  <c r="AQ374" i="1"/>
  <c r="AM374" i="1"/>
  <c r="AG374" i="1"/>
  <c r="N374" i="1"/>
  <c r="L374" i="1"/>
  <c r="J374" i="1"/>
  <c r="G374" i="1"/>
  <c r="E374" i="1"/>
  <c r="C374" i="1"/>
  <c r="BX373" i="1"/>
  <c r="BV373" i="1"/>
  <c r="BT373" i="1"/>
  <c r="BR373" i="1"/>
  <c r="BH373" i="1"/>
  <c r="BG373" i="1"/>
  <c r="BC373" i="1"/>
  <c r="BB373" i="1"/>
  <c r="AX373" i="1"/>
  <c r="AW373" i="1"/>
  <c r="AR373" i="1"/>
  <c r="AQ373" i="1"/>
  <c r="AM373" i="1"/>
  <c r="AG373" i="1"/>
  <c r="N373" i="1"/>
  <c r="L373" i="1"/>
  <c r="J373" i="1"/>
  <c r="G373" i="1"/>
  <c r="E373" i="1"/>
  <c r="C373" i="1"/>
  <c r="BX372" i="1"/>
  <c r="BV372" i="1"/>
  <c r="BT372" i="1"/>
  <c r="BR372" i="1"/>
  <c r="BH372" i="1"/>
  <c r="BG372" i="1"/>
  <c r="BC372" i="1"/>
  <c r="BB372" i="1"/>
  <c r="AX372" i="1"/>
  <c r="AW372" i="1"/>
  <c r="AR372" i="1"/>
  <c r="AQ372" i="1"/>
  <c r="AM372" i="1"/>
  <c r="AG372" i="1"/>
  <c r="N372" i="1"/>
  <c r="L372" i="1"/>
  <c r="J372" i="1"/>
  <c r="G372" i="1"/>
  <c r="E372" i="1"/>
  <c r="C372" i="1"/>
  <c r="BX371" i="1"/>
  <c r="BV371" i="1"/>
  <c r="BT371" i="1"/>
  <c r="BR371" i="1"/>
  <c r="BH371" i="1"/>
  <c r="BG371" i="1"/>
  <c r="BC371" i="1"/>
  <c r="BB371" i="1"/>
  <c r="AX371" i="1"/>
  <c r="AW371" i="1"/>
  <c r="AR371" i="1"/>
  <c r="AQ371" i="1"/>
  <c r="AM371" i="1"/>
  <c r="AG371" i="1"/>
  <c r="N371" i="1"/>
  <c r="L371" i="1"/>
  <c r="J371" i="1"/>
  <c r="G371" i="1"/>
  <c r="E371" i="1"/>
  <c r="C371" i="1"/>
  <c r="BX370" i="1"/>
  <c r="BV370" i="1"/>
  <c r="BT370" i="1"/>
  <c r="BR370" i="1"/>
  <c r="BH370" i="1"/>
  <c r="BG370" i="1"/>
  <c r="BC370" i="1"/>
  <c r="BB370" i="1"/>
  <c r="AX370" i="1"/>
  <c r="AW370" i="1"/>
  <c r="AR370" i="1"/>
  <c r="AQ370" i="1"/>
  <c r="AM370" i="1"/>
  <c r="AG370" i="1"/>
  <c r="N370" i="1"/>
  <c r="L370" i="1"/>
  <c r="J370" i="1"/>
  <c r="G370" i="1"/>
  <c r="E370" i="1"/>
  <c r="C370" i="1"/>
  <c r="BX369" i="1"/>
  <c r="BV369" i="1"/>
  <c r="BT369" i="1"/>
  <c r="BR369" i="1"/>
  <c r="BH369" i="1"/>
  <c r="BG369" i="1"/>
  <c r="BC369" i="1"/>
  <c r="BB369" i="1"/>
  <c r="AX369" i="1"/>
  <c r="AW369" i="1"/>
  <c r="AR369" i="1"/>
  <c r="AQ369" i="1"/>
  <c r="AM369" i="1"/>
  <c r="AG369" i="1"/>
  <c r="N369" i="1"/>
  <c r="L369" i="1"/>
  <c r="J369" i="1"/>
  <c r="G369" i="1"/>
  <c r="E369" i="1"/>
  <c r="C369" i="1"/>
  <c r="BX368" i="1"/>
  <c r="BV368" i="1"/>
  <c r="BT368" i="1"/>
  <c r="BR368" i="1"/>
  <c r="BH368" i="1"/>
  <c r="BG368" i="1"/>
  <c r="BC368" i="1"/>
  <c r="BB368" i="1"/>
  <c r="AX368" i="1"/>
  <c r="AW368" i="1"/>
  <c r="AR368" i="1"/>
  <c r="AQ368" i="1"/>
  <c r="AM368" i="1"/>
  <c r="AG368" i="1"/>
  <c r="N368" i="1"/>
  <c r="L368" i="1"/>
  <c r="J368" i="1"/>
  <c r="G368" i="1"/>
  <c r="E368" i="1"/>
  <c r="C368" i="1"/>
  <c r="BX367" i="1"/>
  <c r="BV367" i="1"/>
  <c r="BT367" i="1"/>
  <c r="BR367" i="1"/>
  <c r="BH367" i="1"/>
  <c r="BG367" i="1"/>
  <c r="BC367" i="1"/>
  <c r="BB367" i="1"/>
  <c r="AX367" i="1"/>
  <c r="AW367" i="1"/>
  <c r="AR367" i="1"/>
  <c r="AQ367" i="1"/>
  <c r="AM367" i="1"/>
  <c r="AG367" i="1"/>
  <c r="N367" i="1"/>
  <c r="L367" i="1"/>
  <c r="J367" i="1"/>
  <c r="G367" i="1"/>
  <c r="E367" i="1"/>
  <c r="C367" i="1"/>
  <c r="BX298" i="1"/>
  <c r="BV298" i="1"/>
  <c r="BT298" i="1"/>
  <c r="BR298" i="1"/>
  <c r="BI298" i="1"/>
  <c r="AY298" i="1"/>
  <c r="AS298" i="1"/>
  <c r="AG298" i="1"/>
  <c r="N298" i="1"/>
  <c r="L298" i="1"/>
  <c r="J298" i="1"/>
  <c r="G298" i="1"/>
  <c r="E298" i="1"/>
  <c r="C298" i="1"/>
  <c r="BX548" i="1"/>
  <c r="BV548" i="1"/>
  <c r="BT548" i="1"/>
  <c r="BR548" i="1"/>
  <c r="BI548" i="1"/>
  <c r="BD548" i="1"/>
  <c r="AY548" i="1"/>
  <c r="AS548" i="1"/>
  <c r="AM548" i="1"/>
  <c r="AG548" i="1"/>
  <c r="N548" i="1"/>
  <c r="L548" i="1"/>
  <c r="J548" i="1"/>
  <c r="G548" i="1"/>
  <c r="E548" i="1"/>
  <c r="C548" i="1"/>
  <c r="BX297" i="1"/>
  <c r="BV297" i="1"/>
  <c r="BT297" i="1"/>
  <c r="BR297" i="1"/>
  <c r="BI297" i="1"/>
  <c r="BD297" i="1"/>
  <c r="AY297" i="1"/>
  <c r="AS297" i="1"/>
  <c r="AL297" i="1"/>
  <c r="AK297" i="1"/>
  <c r="AG297" i="1"/>
  <c r="N297" i="1"/>
  <c r="L297" i="1"/>
  <c r="J297" i="1"/>
  <c r="G297" i="1"/>
  <c r="E297" i="1"/>
  <c r="C297" i="1"/>
  <c r="BX296" i="1"/>
  <c r="BV296" i="1"/>
  <c r="BT296" i="1"/>
  <c r="BR296" i="1"/>
  <c r="BI296" i="1"/>
  <c r="BD296" i="1"/>
  <c r="AS296" i="1"/>
  <c r="AG296" i="1"/>
  <c r="N296" i="1"/>
  <c r="L296" i="1"/>
  <c r="J296" i="1"/>
  <c r="G296" i="1"/>
  <c r="E296" i="1"/>
  <c r="C296" i="1"/>
  <c r="BX295" i="1"/>
  <c r="BV295" i="1"/>
  <c r="BT295" i="1"/>
  <c r="BR295" i="1"/>
  <c r="BI295" i="1"/>
  <c r="BC295" i="1"/>
  <c r="BB295" i="1"/>
  <c r="AX295" i="1"/>
  <c r="AW295" i="1"/>
  <c r="AS295" i="1"/>
  <c r="AL295" i="1"/>
  <c r="AK295" i="1"/>
  <c r="AG295" i="1"/>
  <c r="N295" i="1"/>
  <c r="L295" i="1"/>
  <c r="J295" i="1"/>
  <c r="G295" i="1"/>
  <c r="E295" i="1"/>
  <c r="C295" i="1"/>
  <c r="BX294" i="1"/>
  <c r="BV294" i="1"/>
  <c r="BT294" i="1"/>
  <c r="BR294" i="1"/>
  <c r="BI294" i="1"/>
  <c r="BD294" i="1"/>
  <c r="AY294" i="1"/>
  <c r="AS294" i="1"/>
  <c r="AM294" i="1"/>
  <c r="AG294" i="1"/>
  <c r="N294" i="1"/>
  <c r="L294" i="1"/>
  <c r="J294" i="1"/>
  <c r="G294" i="1"/>
  <c r="E294" i="1"/>
  <c r="C294" i="1"/>
  <c r="BX293" i="1"/>
  <c r="BV293" i="1"/>
  <c r="BT293" i="1"/>
  <c r="BR293" i="1"/>
  <c r="BI293" i="1"/>
  <c r="BC293" i="1"/>
  <c r="BB293" i="1"/>
  <c r="AX293" i="1"/>
  <c r="AW293" i="1"/>
  <c r="AS293" i="1"/>
  <c r="AL293" i="1"/>
  <c r="AK293" i="1"/>
  <c r="AG293" i="1"/>
  <c r="N293" i="1"/>
  <c r="L293" i="1"/>
  <c r="J293" i="1"/>
  <c r="G293" i="1"/>
  <c r="E293" i="1"/>
  <c r="C293" i="1"/>
  <c r="BX292" i="1"/>
  <c r="BV292" i="1"/>
  <c r="BT292" i="1"/>
  <c r="BR292" i="1"/>
  <c r="BI292" i="1"/>
  <c r="BC292" i="1"/>
  <c r="BB292" i="1"/>
  <c r="AX292" i="1"/>
  <c r="AW292" i="1"/>
  <c r="AS292" i="1"/>
  <c r="AL292" i="1"/>
  <c r="AK292" i="1"/>
  <c r="AG292" i="1"/>
  <c r="N292" i="1"/>
  <c r="L292" i="1"/>
  <c r="J292" i="1"/>
  <c r="G292" i="1"/>
  <c r="E292" i="1"/>
  <c r="C292" i="1"/>
  <c r="BX291" i="1"/>
  <c r="BV291" i="1"/>
  <c r="BT291" i="1"/>
  <c r="BR291" i="1"/>
  <c r="BI291" i="1"/>
  <c r="BD291" i="1"/>
  <c r="AY291" i="1"/>
  <c r="AS291" i="1"/>
  <c r="AM291" i="1"/>
  <c r="AG291" i="1"/>
  <c r="N291" i="1"/>
  <c r="L291" i="1"/>
  <c r="J291" i="1"/>
  <c r="G291" i="1"/>
  <c r="E291" i="1"/>
  <c r="C291" i="1"/>
  <c r="BX290" i="1"/>
  <c r="BV290" i="1"/>
  <c r="BT290" i="1"/>
  <c r="BR290" i="1"/>
  <c r="BI290" i="1"/>
  <c r="AX290" i="1"/>
  <c r="AW290" i="1"/>
  <c r="AM290" i="1"/>
  <c r="AG290" i="1"/>
  <c r="N290" i="1"/>
  <c r="L290" i="1"/>
  <c r="J290" i="1"/>
  <c r="G290" i="1"/>
  <c r="E290" i="1"/>
  <c r="C290" i="1"/>
  <c r="BX289" i="1"/>
  <c r="BV289" i="1"/>
  <c r="BT289" i="1"/>
  <c r="BR289" i="1"/>
  <c r="BD289" i="1"/>
  <c r="AY289" i="1"/>
  <c r="AM289" i="1"/>
  <c r="AG289" i="1"/>
  <c r="N289" i="1"/>
  <c r="L289" i="1"/>
  <c r="J289" i="1"/>
  <c r="G289" i="1"/>
  <c r="E289" i="1"/>
  <c r="C289" i="1"/>
  <c r="BX288" i="1"/>
  <c r="BV288" i="1"/>
  <c r="BT288" i="1"/>
  <c r="BR288" i="1"/>
  <c r="BI288" i="1"/>
  <c r="BD288" i="1"/>
  <c r="AY288" i="1"/>
  <c r="AS288" i="1"/>
  <c r="AM288" i="1"/>
  <c r="AG288" i="1"/>
  <c r="N288" i="1"/>
  <c r="L288" i="1"/>
  <c r="J288" i="1"/>
  <c r="G288" i="1"/>
  <c r="E288" i="1"/>
  <c r="C288" i="1"/>
  <c r="BX287" i="1"/>
  <c r="BV287" i="1"/>
  <c r="BT287" i="1"/>
  <c r="BR287" i="1"/>
  <c r="BI287" i="1"/>
  <c r="BC287" i="1"/>
  <c r="BB287" i="1"/>
  <c r="AX287" i="1"/>
  <c r="AW287" i="1"/>
  <c r="AL287" i="1"/>
  <c r="AK287" i="1"/>
  <c r="AG287" i="1"/>
  <c r="N287" i="1"/>
  <c r="L287" i="1"/>
  <c r="J287" i="1"/>
  <c r="G287" i="1"/>
  <c r="E287" i="1"/>
  <c r="C287" i="1"/>
  <c r="BX286" i="1"/>
  <c r="BV286" i="1"/>
  <c r="BT286" i="1"/>
  <c r="BR286" i="1"/>
  <c r="BI286" i="1"/>
  <c r="BD286" i="1"/>
  <c r="AY286" i="1"/>
  <c r="AS286" i="1"/>
  <c r="AM286" i="1"/>
  <c r="AG286" i="1"/>
  <c r="N286" i="1"/>
  <c r="L286" i="1"/>
  <c r="J286" i="1"/>
  <c r="G286" i="1"/>
  <c r="E286" i="1"/>
  <c r="C286" i="1"/>
  <c r="BX285" i="1"/>
  <c r="BV285" i="1"/>
  <c r="BT285" i="1"/>
  <c r="BR285" i="1"/>
  <c r="BH285" i="1"/>
  <c r="BG285" i="1"/>
  <c r="BC285" i="1"/>
  <c r="BB285" i="1"/>
  <c r="AX285" i="1"/>
  <c r="AW285" i="1"/>
  <c r="AS285" i="1"/>
  <c r="AL285" i="1"/>
  <c r="AK285" i="1"/>
  <c r="AG285" i="1"/>
  <c r="N285" i="1"/>
  <c r="L285" i="1"/>
  <c r="J285" i="1"/>
  <c r="G285" i="1"/>
  <c r="E285" i="1"/>
  <c r="C285" i="1"/>
  <c r="BX284" i="1"/>
  <c r="BV284" i="1"/>
  <c r="BT284" i="1"/>
  <c r="BR284" i="1"/>
  <c r="BI284" i="1"/>
  <c r="BC284" i="1"/>
  <c r="BB284" i="1"/>
  <c r="AX284" i="1"/>
  <c r="AW284" i="1"/>
  <c r="AS284" i="1"/>
  <c r="AM284" i="1"/>
  <c r="AG284" i="1"/>
  <c r="N284" i="1"/>
  <c r="L284" i="1"/>
  <c r="J284" i="1"/>
  <c r="G284" i="1"/>
  <c r="E284" i="1"/>
  <c r="C284" i="1"/>
  <c r="BX120" i="1"/>
  <c r="BV120" i="1"/>
  <c r="BT120" i="1"/>
  <c r="BR120" i="1"/>
  <c r="BH120" i="1"/>
  <c r="BG120" i="1"/>
  <c r="BC120" i="1"/>
  <c r="BB120" i="1"/>
  <c r="AX120" i="1"/>
  <c r="AW120" i="1"/>
  <c r="AR120" i="1"/>
  <c r="AQ120" i="1"/>
  <c r="AM120" i="1"/>
  <c r="AG120" i="1"/>
  <c r="N120" i="1"/>
  <c r="L120" i="1"/>
  <c r="J120" i="1"/>
  <c r="G120" i="1"/>
  <c r="E120" i="1"/>
  <c r="C120" i="1"/>
  <c r="BX547" i="1"/>
  <c r="BV547" i="1"/>
  <c r="BT547" i="1"/>
  <c r="BR547" i="1"/>
  <c r="BH547" i="1"/>
  <c r="BG547" i="1"/>
  <c r="BC547" i="1"/>
  <c r="BB547" i="1"/>
  <c r="AX547" i="1"/>
  <c r="AW547" i="1"/>
  <c r="AR547" i="1"/>
  <c r="AQ547" i="1"/>
  <c r="AM547" i="1"/>
  <c r="AG547" i="1"/>
  <c r="N547" i="1"/>
  <c r="L547" i="1"/>
  <c r="J547" i="1"/>
  <c r="G547" i="1"/>
  <c r="E547" i="1"/>
  <c r="C547" i="1"/>
  <c r="BX119" i="1"/>
  <c r="BV119" i="1"/>
  <c r="BT119" i="1"/>
  <c r="BR119" i="1"/>
  <c r="BH119" i="1"/>
  <c r="BG119" i="1"/>
  <c r="BC119" i="1"/>
  <c r="BB119" i="1"/>
  <c r="AX119" i="1"/>
  <c r="AW119" i="1"/>
  <c r="AR119" i="1"/>
  <c r="AQ119" i="1"/>
  <c r="AM119" i="1"/>
  <c r="AF119" i="1"/>
  <c r="AE119" i="1"/>
  <c r="N119" i="1"/>
  <c r="L119" i="1"/>
  <c r="J119" i="1"/>
  <c r="G119" i="1"/>
  <c r="E119" i="1"/>
  <c r="C119" i="1"/>
  <c r="BX118" i="1"/>
  <c r="BV118" i="1"/>
  <c r="BT118" i="1"/>
  <c r="BR118" i="1"/>
  <c r="BH118" i="1"/>
  <c r="BG118" i="1"/>
  <c r="BC118" i="1"/>
  <c r="BB118" i="1"/>
  <c r="AX118" i="1"/>
  <c r="AW118" i="1"/>
  <c r="AR118" i="1"/>
  <c r="AQ118" i="1"/>
  <c r="AM118" i="1"/>
  <c r="AG118" i="1"/>
  <c r="N118" i="1"/>
  <c r="L118" i="1"/>
  <c r="J118" i="1"/>
  <c r="G118" i="1"/>
  <c r="E118" i="1"/>
  <c r="C118" i="1"/>
  <c r="BX117" i="1"/>
  <c r="BV117" i="1"/>
  <c r="BT117" i="1"/>
  <c r="BR117" i="1"/>
  <c r="BH117" i="1"/>
  <c r="BG117" i="1"/>
  <c r="BC117" i="1"/>
  <c r="BB117" i="1"/>
  <c r="AX117" i="1"/>
  <c r="AW117" i="1"/>
  <c r="AR117" i="1"/>
  <c r="AQ117" i="1"/>
  <c r="AM117" i="1"/>
  <c r="AF117" i="1"/>
  <c r="AE117" i="1"/>
  <c r="N117" i="1"/>
  <c r="L117" i="1"/>
  <c r="J117" i="1"/>
  <c r="G117" i="1"/>
  <c r="E117" i="1"/>
  <c r="C117" i="1"/>
  <c r="BX116" i="1"/>
  <c r="BV116" i="1"/>
  <c r="BT116" i="1"/>
  <c r="BR116" i="1"/>
  <c r="BH116" i="1"/>
  <c r="BG116" i="1"/>
  <c r="BC116" i="1"/>
  <c r="BB116" i="1"/>
  <c r="AX116" i="1"/>
  <c r="AW116" i="1"/>
  <c r="AR116" i="1"/>
  <c r="AQ116" i="1"/>
  <c r="AM116" i="1"/>
  <c r="AG116" i="1"/>
  <c r="N116" i="1"/>
  <c r="L116" i="1"/>
  <c r="J116" i="1"/>
  <c r="G116" i="1"/>
  <c r="E116" i="1"/>
  <c r="C116" i="1"/>
  <c r="BX115" i="1"/>
  <c r="BV115" i="1"/>
  <c r="BT115" i="1"/>
  <c r="BR115" i="1"/>
  <c r="BH115" i="1"/>
  <c r="BG115" i="1"/>
  <c r="BC115" i="1"/>
  <c r="BB115" i="1"/>
  <c r="AX115" i="1"/>
  <c r="AW115" i="1"/>
  <c r="AR115" i="1"/>
  <c r="AQ115" i="1"/>
  <c r="AM115" i="1"/>
  <c r="N115" i="1"/>
  <c r="L115" i="1"/>
  <c r="J115" i="1"/>
  <c r="G115" i="1"/>
  <c r="E115" i="1"/>
  <c r="C115" i="1"/>
  <c r="BX114" i="1"/>
  <c r="BV114" i="1"/>
  <c r="BT114" i="1"/>
  <c r="BR114" i="1"/>
  <c r="BH114" i="1"/>
  <c r="BG114" i="1"/>
  <c r="BC114" i="1"/>
  <c r="BB114" i="1"/>
  <c r="AX114" i="1"/>
  <c r="AW114" i="1"/>
  <c r="AR114" i="1"/>
  <c r="AQ114" i="1"/>
  <c r="AM114" i="1"/>
  <c r="AG114" i="1"/>
  <c r="N114" i="1"/>
  <c r="L114" i="1"/>
  <c r="J114" i="1"/>
  <c r="G114" i="1"/>
  <c r="E114" i="1"/>
  <c r="C114" i="1"/>
  <c r="BX113" i="1"/>
  <c r="BV113" i="1"/>
  <c r="BT113" i="1"/>
  <c r="BR113" i="1"/>
  <c r="BH113" i="1"/>
  <c r="BG113" i="1"/>
  <c r="BC113" i="1"/>
  <c r="BB113" i="1"/>
  <c r="AX113" i="1"/>
  <c r="AW113" i="1"/>
  <c r="AR113" i="1"/>
  <c r="AQ113" i="1"/>
  <c r="AM113" i="1"/>
  <c r="N113" i="1"/>
  <c r="L113" i="1"/>
  <c r="J113" i="1"/>
  <c r="G113" i="1"/>
  <c r="E113" i="1"/>
  <c r="C113" i="1"/>
  <c r="BX112" i="1"/>
  <c r="BV112" i="1"/>
  <c r="BT112" i="1"/>
  <c r="BR112" i="1"/>
  <c r="BH112" i="1"/>
  <c r="BG112" i="1"/>
  <c r="BC112" i="1"/>
  <c r="BB112" i="1"/>
  <c r="AX112" i="1"/>
  <c r="AW112" i="1"/>
  <c r="AR112" i="1"/>
  <c r="AQ112" i="1"/>
  <c r="AM112" i="1"/>
  <c r="AG112" i="1"/>
  <c r="N112" i="1"/>
  <c r="L112" i="1"/>
  <c r="J112" i="1"/>
  <c r="G112" i="1"/>
  <c r="E112" i="1"/>
  <c r="C112" i="1"/>
  <c r="BX111" i="1"/>
  <c r="BV111" i="1"/>
  <c r="BT111" i="1"/>
  <c r="BR111" i="1"/>
  <c r="BH111" i="1"/>
  <c r="BG111" i="1"/>
  <c r="BC111" i="1"/>
  <c r="BB111" i="1"/>
  <c r="AX111" i="1"/>
  <c r="AW111" i="1"/>
  <c r="AR111" i="1"/>
  <c r="AQ111" i="1"/>
  <c r="AG111" i="1"/>
  <c r="N111" i="1"/>
  <c r="L111" i="1"/>
  <c r="J111" i="1"/>
  <c r="G111" i="1"/>
  <c r="E111" i="1"/>
  <c r="C111" i="1"/>
  <c r="BX110" i="1"/>
  <c r="BV110" i="1"/>
  <c r="BT110" i="1"/>
  <c r="BR110" i="1"/>
  <c r="BH110" i="1"/>
  <c r="BG110" i="1"/>
  <c r="BC110" i="1"/>
  <c r="BB110" i="1"/>
  <c r="AX110" i="1"/>
  <c r="AW110" i="1"/>
  <c r="AR110" i="1"/>
  <c r="AQ110" i="1"/>
  <c r="AM110" i="1"/>
  <c r="AG110" i="1"/>
  <c r="N110" i="1"/>
  <c r="L110" i="1"/>
  <c r="J110" i="1"/>
  <c r="G110" i="1"/>
  <c r="E110" i="1"/>
  <c r="C110" i="1"/>
  <c r="BX109" i="1"/>
  <c r="BV109" i="1"/>
  <c r="BT109" i="1"/>
  <c r="BR109" i="1"/>
  <c r="BH109" i="1"/>
  <c r="BG109" i="1"/>
  <c r="BC109" i="1"/>
  <c r="BB109" i="1"/>
  <c r="AX109" i="1"/>
  <c r="AW109" i="1"/>
  <c r="AR109" i="1"/>
  <c r="AQ109" i="1"/>
  <c r="AM109" i="1"/>
  <c r="AG109" i="1"/>
  <c r="N109" i="1"/>
  <c r="L109" i="1"/>
  <c r="J109" i="1"/>
  <c r="G109" i="1"/>
  <c r="E109" i="1"/>
  <c r="C109" i="1"/>
  <c r="BX108" i="1"/>
  <c r="BV108" i="1"/>
  <c r="BT108" i="1"/>
  <c r="BR108" i="1"/>
  <c r="BH108" i="1"/>
  <c r="BG108" i="1"/>
  <c r="BC108" i="1"/>
  <c r="BB108" i="1"/>
  <c r="AX108" i="1"/>
  <c r="AW108" i="1"/>
  <c r="AR108" i="1"/>
  <c r="AQ108" i="1"/>
  <c r="AM108" i="1"/>
  <c r="AF108" i="1"/>
  <c r="AE108" i="1"/>
  <c r="N108" i="1"/>
  <c r="L108" i="1"/>
  <c r="J108" i="1"/>
  <c r="G108" i="1"/>
  <c r="E108" i="1"/>
  <c r="C108" i="1"/>
  <c r="BX107" i="1"/>
  <c r="BV107" i="1"/>
  <c r="BT107" i="1"/>
  <c r="BR107" i="1"/>
  <c r="BH107" i="1"/>
  <c r="BG107" i="1"/>
  <c r="BC107" i="1"/>
  <c r="BB107" i="1"/>
  <c r="AX107" i="1"/>
  <c r="AW107" i="1"/>
  <c r="AR107" i="1"/>
  <c r="AQ107" i="1"/>
  <c r="AM107" i="1"/>
  <c r="AG107" i="1"/>
  <c r="N107" i="1"/>
  <c r="L107" i="1"/>
  <c r="J107" i="1"/>
  <c r="G107" i="1"/>
  <c r="E107" i="1"/>
  <c r="C107" i="1"/>
  <c r="BX106" i="1"/>
  <c r="BV106" i="1"/>
  <c r="BT106" i="1"/>
  <c r="BR106" i="1"/>
  <c r="BH106" i="1"/>
  <c r="BG106" i="1"/>
  <c r="BC106" i="1"/>
  <c r="BB106" i="1"/>
  <c r="AX106" i="1"/>
  <c r="AW106" i="1"/>
  <c r="AR106" i="1"/>
  <c r="AQ106" i="1"/>
  <c r="AM106" i="1"/>
  <c r="AG106" i="1"/>
  <c r="N106" i="1"/>
  <c r="L106" i="1"/>
  <c r="J106" i="1"/>
  <c r="G106" i="1"/>
  <c r="E106" i="1"/>
  <c r="C106" i="1"/>
  <c r="BX105" i="1"/>
  <c r="BV105" i="1"/>
  <c r="BT105" i="1"/>
  <c r="BR105" i="1"/>
  <c r="BH105" i="1"/>
  <c r="BG105" i="1"/>
  <c r="BC105" i="1"/>
  <c r="BB105" i="1"/>
  <c r="AX105" i="1"/>
  <c r="AW105" i="1"/>
  <c r="AS105" i="1"/>
  <c r="AM105" i="1"/>
  <c r="AG105" i="1"/>
  <c r="N105" i="1"/>
  <c r="L105" i="1"/>
  <c r="J105" i="1"/>
  <c r="G105" i="1"/>
  <c r="E105" i="1"/>
  <c r="C105" i="1"/>
  <c r="BX546" i="1"/>
  <c r="BV546" i="1"/>
  <c r="BT546" i="1"/>
  <c r="BR546" i="1"/>
  <c r="BH546" i="1"/>
  <c r="BG546" i="1"/>
  <c r="BC546" i="1"/>
  <c r="BB546" i="1"/>
  <c r="AX546" i="1"/>
  <c r="AW546" i="1"/>
  <c r="AS546" i="1"/>
  <c r="AM546" i="1"/>
  <c r="AG546" i="1"/>
  <c r="N546" i="1"/>
  <c r="L546" i="1"/>
  <c r="J546" i="1"/>
  <c r="G546" i="1"/>
  <c r="E546" i="1"/>
  <c r="C546" i="1"/>
  <c r="BX104" i="1"/>
  <c r="BV104" i="1"/>
  <c r="BT104" i="1"/>
  <c r="BR104" i="1"/>
  <c r="BH104" i="1"/>
  <c r="BG104" i="1"/>
  <c r="BC104" i="1"/>
  <c r="BB104" i="1"/>
  <c r="AX104" i="1"/>
  <c r="AW104" i="1"/>
  <c r="AS104" i="1"/>
  <c r="AM104" i="1"/>
  <c r="AG104" i="1"/>
  <c r="N104" i="1"/>
  <c r="L104" i="1"/>
  <c r="J104" i="1"/>
  <c r="G104" i="1"/>
  <c r="E104" i="1"/>
  <c r="C104" i="1"/>
  <c r="BX103" i="1"/>
  <c r="BV103" i="1"/>
  <c r="BT103" i="1"/>
  <c r="BR103" i="1"/>
  <c r="BH103" i="1"/>
  <c r="BG103" i="1"/>
  <c r="BC103" i="1"/>
  <c r="BB103" i="1"/>
  <c r="AX103" i="1"/>
  <c r="AW103" i="1"/>
  <c r="AS103" i="1"/>
  <c r="AL103" i="1"/>
  <c r="AK103" i="1"/>
  <c r="AG103" i="1"/>
  <c r="N103" i="1"/>
  <c r="L103" i="1"/>
  <c r="J103" i="1"/>
  <c r="G103" i="1"/>
  <c r="E103" i="1"/>
  <c r="C103" i="1"/>
  <c r="BX102" i="1"/>
  <c r="BV102" i="1"/>
  <c r="BT102" i="1"/>
  <c r="BR102" i="1"/>
  <c r="BH102" i="1"/>
  <c r="BG102" i="1"/>
  <c r="BC102" i="1"/>
  <c r="BB102" i="1"/>
  <c r="AX102" i="1"/>
  <c r="AW102" i="1"/>
  <c r="AS102" i="1"/>
  <c r="AM102" i="1"/>
  <c r="AG102" i="1"/>
  <c r="N102" i="1"/>
  <c r="L102" i="1"/>
  <c r="J102" i="1"/>
  <c r="G102" i="1"/>
  <c r="E102" i="1"/>
  <c r="C102" i="1"/>
  <c r="BX101" i="1"/>
  <c r="BV101" i="1"/>
  <c r="BT101" i="1"/>
  <c r="BR101" i="1"/>
  <c r="BH101" i="1"/>
  <c r="BG101" i="1"/>
  <c r="BC101" i="1"/>
  <c r="BB101" i="1"/>
  <c r="AX101" i="1"/>
  <c r="AW101" i="1"/>
  <c r="AS101" i="1"/>
  <c r="AM101" i="1"/>
  <c r="AG101" i="1"/>
  <c r="N101" i="1"/>
  <c r="L101" i="1"/>
  <c r="J101" i="1"/>
  <c r="G101" i="1"/>
  <c r="E101" i="1"/>
  <c r="C101" i="1"/>
  <c r="BX100" i="1"/>
  <c r="BV100" i="1"/>
  <c r="BT100" i="1"/>
  <c r="BR100" i="1"/>
  <c r="BH100" i="1"/>
  <c r="BG100" i="1"/>
  <c r="BC100" i="1"/>
  <c r="BB100" i="1"/>
  <c r="AX100" i="1"/>
  <c r="AW100" i="1"/>
  <c r="AS100" i="1"/>
  <c r="AL100" i="1"/>
  <c r="AK100" i="1"/>
  <c r="AG100" i="1"/>
  <c r="N100" i="1"/>
  <c r="L100" i="1"/>
  <c r="J100" i="1"/>
  <c r="G100" i="1"/>
  <c r="E100" i="1"/>
  <c r="C100" i="1"/>
  <c r="BX99" i="1"/>
  <c r="BV99" i="1"/>
  <c r="BT99" i="1"/>
  <c r="BR99" i="1"/>
  <c r="BH99" i="1"/>
  <c r="BG99" i="1"/>
  <c r="BC99" i="1"/>
  <c r="BB99" i="1"/>
  <c r="AX99" i="1"/>
  <c r="AW99" i="1"/>
  <c r="AS99" i="1"/>
  <c r="AM99" i="1"/>
  <c r="AG99" i="1"/>
  <c r="N99" i="1"/>
  <c r="L99" i="1"/>
  <c r="J99" i="1"/>
  <c r="G99" i="1"/>
  <c r="E99" i="1"/>
  <c r="C99" i="1"/>
  <c r="BX98" i="1"/>
  <c r="BV98" i="1"/>
  <c r="BT98" i="1"/>
  <c r="BR98" i="1"/>
  <c r="BH98" i="1"/>
  <c r="BG98" i="1"/>
  <c r="BC98" i="1"/>
  <c r="BB98" i="1"/>
  <c r="AX98" i="1"/>
  <c r="AW98" i="1"/>
  <c r="AS98" i="1"/>
  <c r="AM98" i="1"/>
  <c r="AG98" i="1"/>
  <c r="N98" i="1"/>
  <c r="L98" i="1"/>
  <c r="J98" i="1"/>
  <c r="G98" i="1"/>
  <c r="E98" i="1"/>
  <c r="C98" i="1"/>
  <c r="BX97" i="1"/>
  <c r="BV97" i="1"/>
  <c r="BT97" i="1"/>
  <c r="BR97" i="1"/>
  <c r="BH97" i="1"/>
  <c r="BG97" i="1"/>
  <c r="BC97" i="1"/>
  <c r="BB97" i="1"/>
  <c r="AX97" i="1"/>
  <c r="AW97" i="1"/>
  <c r="AS97" i="1"/>
  <c r="AM97" i="1"/>
  <c r="AG97" i="1"/>
  <c r="N97" i="1"/>
  <c r="L97" i="1"/>
  <c r="J97" i="1"/>
  <c r="G97" i="1"/>
  <c r="E97" i="1"/>
  <c r="C97" i="1"/>
  <c r="BX96" i="1"/>
  <c r="BV96" i="1"/>
  <c r="BT96" i="1"/>
  <c r="BR96" i="1"/>
  <c r="BH96" i="1"/>
  <c r="BG96" i="1"/>
  <c r="BC96" i="1"/>
  <c r="BB96" i="1"/>
  <c r="AX96" i="1"/>
  <c r="AW96" i="1"/>
  <c r="AS96" i="1"/>
  <c r="AM96" i="1"/>
  <c r="AG96" i="1"/>
  <c r="N96" i="1"/>
  <c r="L96" i="1"/>
  <c r="J96" i="1"/>
  <c r="G96" i="1"/>
  <c r="E96" i="1"/>
  <c r="C96" i="1"/>
  <c r="BX95" i="1"/>
  <c r="BV95" i="1"/>
  <c r="BT95" i="1"/>
  <c r="BR95" i="1"/>
  <c r="BH95" i="1"/>
  <c r="BG95" i="1"/>
  <c r="BC95" i="1"/>
  <c r="BB95" i="1"/>
  <c r="AX95" i="1"/>
  <c r="AW95" i="1"/>
  <c r="AS95" i="1"/>
  <c r="AM95" i="1"/>
  <c r="AF95" i="1"/>
  <c r="AE95" i="1"/>
  <c r="N95" i="1"/>
  <c r="L95" i="1"/>
  <c r="J95" i="1"/>
  <c r="G95" i="1"/>
  <c r="E95" i="1"/>
  <c r="C95" i="1"/>
  <c r="BX94" i="1"/>
  <c r="BV94" i="1"/>
  <c r="BT94" i="1"/>
  <c r="BR94" i="1"/>
  <c r="BH94" i="1"/>
  <c r="BG94" i="1"/>
  <c r="BC94" i="1"/>
  <c r="BB94" i="1"/>
  <c r="AX94" i="1"/>
  <c r="AW94" i="1"/>
  <c r="AS94" i="1"/>
  <c r="AM94" i="1"/>
  <c r="AG94" i="1"/>
  <c r="N94" i="1"/>
  <c r="L94" i="1"/>
  <c r="J94" i="1"/>
  <c r="G94" i="1"/>
  <c r="E94" i="1"/>
  <c r="C94" i="1"/>
  <c r="BX93" i="1"/>
  <c r="BV93" i="1"/>
  <c r="BT93" i="1"/>
  <c r="BR93" i="1"/>
  <c r="BH93" i="1"/>
  <c r="BG93" i="1"/>
  <c r="BC93" i="1"/>
  <c r="BB93" i="1"/>
  <c r="AX93" i="1"/>
  <c r="AW93" i="1"/>
  <c r="AS93" i="1"/>
  <c r="AM93" i="1"/>
  <c r="AG93" i="1"/>
  <c r="N93" i="1"/>
  <c r="L93" i="1"/>
  <c r="J93" i="1"/>
  <c r="G93" i="1"/>
  <c r="E93" i="1"/>
  <c r="C93" i="1"/>
  <c r="BX92" i="1"/>
  <c r="BV92" i="1"/>
  <c r="BT92" i="1"/>
  <c r="BR92" i="1"/>
  <c r="BH92" i="1"/>
  <c r="BG92" i="1"/>
  <c r="BC92" i="1"/>
  <c r="BB92" i="1"/>
  <c r="AX92" i="1"/>
  <c r="AW92" i="1"/>
  <c r="AS92" i="1"/>
  <c r="AM92" i="1"/>
  <c r="AG92" i="1"/>
  <c r="N92" i="1"/>
  <c r="L92" i="1"/>
  <c r="J92" i="1"/>
  <c r="G92" i="1"/>
  <c r="E92" i="1"/>
  <c r="C92" i="1"/>
  <c r="BX91" i="1"/>
  <c r="BV91" i="1"/>
  <c r="BT91" i="1"/>
  <c r="BR91" i="1"/>
  <c r="BH91" i="1"/>
  <c r="BG91" i="1"/>
  <c r="BC91" i="1"/>
  <c r="BB91" i="1"/>
  <c r="AX91" i="1"/>
  <c r="AW91" i="1"/>
  <c r="AS91" i="1"/>
  <c r="AM91" i="1"/>
  <c r="AF91" i="1"/>
  <c r="AE91" i="1"/>
  <c r="N91" i="1"/>
  <c r="L91" i="1"/>
  <c r="J91" i="1"/>
  <c r="G91" i="1"/>
  <c r="E91" i="1"/>
  <c r="C91" i="1"/>
  <c r="BX438" i="1"/>
  <c r="BV438" i="1"/>
  <c r="BT438" i="1"/>
  <c r="BR438" i="1"/>
  <c r="BH438" i="1"/>
  <c r="BG438" i="1"/>
  <c r="BC438" i="1"/>
  <c r="BB438" i="1"/>
  <c r="AX438" i="1"/>
  <c r="AW438" i="1"/>
  <c r="AR438" i="1"/>
  <c r="AQ438" i="1"/>
  <c r="AM438" i="1"/>
  <c r="AG438" i="1"/>
  <c r="N438" i="1"/>
  <c r="L438" i="1"/>
  <c r="J438" i="1"/>
  <c r="G438" i="1"/>
  <c r="E438" i="1"/>
  <c r="C438" i="1"/>
  <c r="BX437" i="1"/>
  <c r="BV437" i="1"/>
  <c r="BT437" i="1"/>
  <c r="BR437" i="1"/>
  <c r="BH437" i="1"/>
  <c r="BG437" i="1"/>
  <c r="BC437" i="1"/>
  <c r="BB437" i="1"/>
  <c r="AX437" i="1"/>
  <c r="AW437" i="1"/>
  <c r="AR437" i="1"/>
  <c r="AQ437" i="1"/>
  <c r="AM437" i="1"/>
  <c r="AG437" i="1"/>
  <c r="N437" i="1"/>
  <c r="L437" i="1"/>
  <c r="J437" i="1"/>
  <c r="G437" i="1"/>
  <c r="E437" i="1"/>
  <c r="C437" i="1"/>
  <c r="BX436" i="1"/>
  <c r="BV436" i="1"/>
  <c r="BT436" i="1"/>
  <c r="BR436" i="1"/>
  <c r="BH436" i="1"/>
  <c r="BG436" i="1"/>
  <c r="BC436" i="1"/>
  <c r="BB436" i="1"/>
  <c r="AX436" i="1"/>
  <c r="AW436" i="1"/>
  <c r="AR436" i="1"/>
  <c r="AQ436" i="1"/>
  <c r="AL436" i="1"/>
  <c r="AK436" i="1"/>
  <c r="AG436" i="1"/>
  <c r="N436" i="1"/>
  <c r="L436" i="1"/>
  <c r="J436" i="1"/>
  <c r="G436" i="1"/>
  <c r="E436" i="1"/>
  <c r="C436" i="1"/>
  <c r="BX435" i="1"/>
  <c r="BV435" i="1"/>
  <c r="BT435" i="1"/>
  <c r="BR435" i="1"/>
  <c r="BH435" i="1"/>
  <c r="BG435" i="1"/>
  <c r="BC435" i="1"/>
  <c r="BB435" i="1"/>
  <c r="AX435" i="1"/>
  <c r="AW435" i="1"/>
  <c r="AR435" i="1"/>
  <c r="AQ435" i="1"/>
  <c r="AM435" i="1"/>
  <c r="AG435" i="1"/>
  <c r="N435" i="1"/>
  <c r="L435" i="1"/>
  <c r="J435" i="1"/>
  <c r="G435" i="1"/>
  <c r="E435" i="1"/>
  <c r="C435" i="1"/>
  <c r="BX434" i="1"/>
  <c r="BV434" i="1"/>
  <c r="BT434" i="1"/>
  <c r="BR434" i="1"/>
  <c r="BH434" i="1"/>
  <c r="BG434" i="1"/>
  <c r="BC434" i="1"/>
  <c r="BB434" i="1"/>
  <c r="AX434" i="1"/>
  <c r="AW434" i="1"/>
  <c r="AR434" i="1"/>
  <c r="AQ434" i="1"/>
  <c r="AM434" i="1"/>
  <c r="AG434" i="1"/>
  <c r="N434" i="1"/>
  <c r="L434" i="1"/>
  <c r="J434" i="1"/>
  <c r="G434" i="1"/>
  <c r="E434" i="1"/>
  <c r="C434" i="1"/>
  <c r="BX433" i="1"/>
  <c r="BV433" i="1"/>
  <c r="BT433" i="1"/>
  <c r="BR433" i="1"/>
  <c r="BH433" i="1"/>
  <c r="BG433" i="1"/>
  <c r="BC433" i="1"/>
  <c r="BB433" i="1"/>
  <c r="AX433" i="1"/>
  <c r="AW433" i="1"/>
  <c r="AR433" i="1"/>
  <c r="AQ433" i="1"/>
  <c r="AM433" i="1"/>
  <c r="AG433" i="1"/>
  <c r="N433" i="1"/>
  <c r="L433" i="1"/>
  <c r="J433" i="1"/>
  <c r="G433" i="1"/>
  <c r="E433" i="1"/>
  <c r="C433" i="1"/>
  <c r="BX432" i="1"/>
  <c r="BV432" i="1"/>
  <c r="BT432" i="1"/>
  <c r="BR432" i="1"/>
  <c r="BH432" i="1"/>
  <c r="BG432" i="1"/>
  <c r="BC432" i="1"/>
  <c r="BB432" i="1"/>
  <c r="AX432" i="1"/>
  <c r="AW432" i="1"/>
  <c r="AR432" i="1"/>
  <c r="AQ432" i="1"/>
  <c r="AL432" i="1"/>
  <c r="AK432" i="1"/>
  <c r="AG432" i="1"/>
  <c r="N432" i="1"/>
  <c r="L432" i="1"/>
  <c r="J432" i="1"/>
  <c r="G432" i="1"/>
  <c r="E432" i="1"/>
  <c r="C432" i="1"/>
  <c r="BX431" i="1"/>
  <c r="BV431" i="1"/>
  <c r="BT431" i="1"/>
  <c r="BR431" i="1"/>
  <c r="BH431" i="1"/>
  <c r="BG431" i="1"/>
  <c r="BC431" i="1"/>
  <c r="BB431" i="1"/>
  <c r="AX431" i="1"/>
  <c r="AW431" i="1"/>
  <c r="AR431" i="1"/>
  <c r="AQ431" i="1"/>
  <c r="AL431" i="1"/>
  <c r="AK431" i="1"/>
  <c r="AF431" i="1"/>
  <c r="AE431" i="1"/>
  <c r="N431" i="1"/>
  <c r="L431" i="1"/>
  <c r="J431" i="1"/>
  <c r="G431" i="1"/>
  <c r="E431" i="1"/>
  <c r="C431" i="1"/>
  <c r="BX430" i="1"/>
  <c r="BV430" i="1"/>
  <c r="BT430" i="1"/>
  <c r="BR430" i="1"/>
  <c r="BH430" i="1"/>
  <c r="BG430" i="1"/>
  <c r="BC430" i="1"/>
  <c r="BB430" i="1"/>
  <c r="AX430" i="1"/>
  <c r="AW430" i="1"/>
  <c r="AR430" i="1"/>
  <c r="AQ430" i="1"/>
  <c r="AM430" i="1"/>
  <c r="AG430" i="1"/>
  <c r="N430" i="1"/>
  <c r="L430" i="1"/>
  <c r="J430" i="1"/>
  <c r="G430" i="1"/>
  <c r="E430" i="1"/>
  <c r="C430" i="1"/>
  <c r="BX429" i="1"/>
  <c r="BV429" i="1"/>
  <c r="BT429" i="1"/>
  <c r="BR429" i="1"/>
  <c r="BH429" i="1"/>
  <c r="BG429" i="1"/>
  <c r="BC429" i="1"/>
  <c r="BB429" i="1"/>
  <c r="AX429" i="1"/>
  <c r="AW429" i="1"/>
  <c r="AR429" i="1"/>
  <c r="AQ429" i="1"/>
  <c r="AM429" i="1"/>
  <c r="AG429" i="1"/>
  <c r="N429" i="1"/>
  <c r="L429" i="1"/>
  <c r="J429" i="1"/>
  <c r="G429" i="1"/>
  <c r="E429" i="1"/>
  <c r="C429" i="1"/>
  <c r="BX428" i="1"/>
  <c r="BV428" i="1"/>
  <c r="BT428" i="1"/>
  <c r="BR428" i="1"/>
  <c r="BH428" i="1"/>
  <c r="BG428" i="1"/>
  <c r="BC428" i="1"/>
  <c r="BB428" i="1"/>
  <c r="AX428" i="1"/>
  <c r="AW428" i="1"/>
  <c r="AR428" i="1"/>
  <c r="AQ428" i="1"/>
  <c r="AG428" i="1"/>
  <c r="N428" i="1"/>
  <c r="L428" i="1"/>
  <c r="J428" i="1"/>
  <c r="G428" i="1"/>
  <c r="E428" i="1"/>
  <c r="C428" i="1"/>
  <c r="BX427" i="1"/>
  <c r="BV427" i="1"/>
  <c r="BT427" i="1"/>
  <c r="BR427" i="1"/>
  <c r="BH427" i="1"/>
  <c r="BG427" i="1"/>
  <c r="BC427" i="1"/>
  <c r="BB427" i="1"/>
  <c r="AX427" i="1"/>
  <c r="AW427" i="1"/>
  <c r="AR427" i="1"/>
  <c r="AQ427" i="1"/>
  <c r="AL427" i="1"/>
  <c r="AK427" i="1"/>
  <c r="AG427" i="1"/>
  <c r="N427" i="1"/>
  <c r="L427" i="1"/>
  <c r="J427" i="1"/>
  <c r="G427" i="1"/>
  <c r="E427" i="1"/>
  <c r="C427" i="1"/>
  <c r="BX426" i="1"/>
  <c r="BV426" i="1"/>
  <c r="BT426" i="1"/>
  <c r="BR426" i="1"/>
  <c r="BH426" i="1"/>
  <c r="BG426" i="1"/>
  <c r="BC426" i="1"/>
  <c r="BB426" i="1"/>
  <c r="AX426" i="1"/>
  <c r="AW426" i="1"/>
  <c r="AR426" i="1"/>
  <c r="AQ426" i="1"/>
  <c r="AM426" i="1"/>
  <c r="AG426" i="1"/>
  <c r="N426" i="1"/>
  <c r="L426" i="1"/>
  <c r="J426" i="1"/>
  <c r="G426" i="1"/>
  <c r="E426" i="1"/>
  <c r="C426" i="1"/>
  <c r="BX425" i="1"/>
  <c r="BV425" i="1"/>
  <c r="BT425" i="1"/>
  <c r="BR425" i="1"/>
  <c r="BH425" i="1"/>
  <c r="BG425" i="1"/>
  <c r="BC425" i="1"/>
  <c r="BB425" i="1"/>
  <c r="AX425" i="1"/>
  <c r="AW425" i="1"/>
  <c r="AR425" i="1"/>
  <c r="AQ425" i="1"/>
  <c r="AM425" i="1"/>
  <c r="AG425" i="1"/>
  <c r="N425" i="1"/>
  <c r="L425" i="1"/>
  <c r="J425" i="1"/>
  <c r="G425" i="1"/>
  <c r="E425" i="1"/>
  <c r="C425" i="1"/>
  <c r="BX424" i="1"/>
  <c r="BV424" i="1"/>
  <c r="BT424" i="1"/>
  <c r="BR424" i="1"/>
  <c r="BH424" i="1"/>
  <c r="BG424" i="1"/>
  <c r="BC424" i="1"/>
  <c r="BB424" i="1"/>
  <c r="AX424" i="1"/>
  <c r="AW424" i="1"/>
  <c r="AR424" i="1"/>
  <c r="AQ424" i="1"/>
  <c r="AL424" i="1"/>
  <c r="AK424" i="1"/>
  <c r="N424" i="1"/>
  <c r="L424" i="1"/>
  <c r="J424" i="1"/>
  <c r="G424" i="1"/>
  <c r="E424" i="1"/>
  <c r="C424" i="1"/>
  <c r="BX423" i="1"/>
  <c r="BV423" i="1"/>
  <c r="BT423" i="1"/>
  <c r="BR423" i="1"/>
  <c r="BH423" i="1"/>
  <c r="BG423" i="1"/>
  <c r="BC423" i="1"/>
  <c r="BB423" i="1"/>
  <c r="AX423" i="1"/>
  <c r="AW423" i="1"/>
  <c r="AR423" i="1"/>
  <c r="AQ423" i="1"/>
  <c r="AG423" i="1"/>
  <c r="N423" i="1"/>
  <c r="L423" i="1"/>
  <c r="J423" i="1"/>
  <c r="G423" i="1"/>
  <c r="E423" i="1"/>
  <c r="C423" i="1"/>
  <c r="BX422" i="1"/>
  <c r="BV422" i="1"/>
  <c r="BT422" i="1"/>
  <c r="BR422" i="1"/>
  <c r="BH422" i="1"/>
  <c r="BG422" i="1"/>
  <c r="BC422" i="1"/>
  <c r="BB422" i="1"/>
  <c r="AX422" i="1"/>
  <c r="AW422" i="1"/>
  <c r="AR422" i="1"/>
  <c r="AQ422" i="1"/>
  <c r="AM422" i="1"/>
  <c r="N422" i="1"/>
  <c r="L422" i="1"/>
  <c r="J422" i="1"/>
  <c r="G422" i="1"/>
  <c r="E422" i="1"/>
  <c r="C422" i="1"/>
  <c r="BX421" i="1"/>
  <c r="BV421" i="1"/>
  <c r="BT421" i="1"/>
  <c r="BR421" i="1"/>
  <c r="BH421" i="1"/>
  <c r="BG421" i="1"/>
  <c r="BC421" i="1"/>
  <c r="BB421" i="1"/>
  <c r="AX421" i="1"/>
  <c r="AW421" i="1"/>
  <c r="AR421" i="1"/>
  <c r="AQ421" i="1"/>
  <c r="AM421" i="1"/>
  <c r="AG421" i="1"/>
  <c r="N421" i="1"/>
  <c r="L421" i="1"/>
  <c r="J421" i="1"/>
  <c r="G421" i="1"/>
  <c r="E421" i="1"/>
  <c r="C421" i="1"/>
  <c r="BX420" i="1"/>
  <c r="BV420" i="1"/>
  <c r="BT420" i="1"/>
  <c r="BR420" i="1"/>
  <c r="BH420" i="1"/>
  <c r="BG420" i="1"/>
  <c r="BC420" i="1"/>
  <c r="BB420" i="1"/>
  <c r="AX420" i="1"/>
  <c r="AW420" i="1"/>
  <c r="AR420" i="1"/>
  <c r="AQ420" i="1"/>
  <c r="AM420" i="1"/>
  <c r="AG420" i="1"/>
  <c r="N420" i="1"/>
  <c r="L420" i="1"/>
  <c r="J420" i="1"/>
  <c r="G420" i="1"/>
  <c r="E420" i="1"/>
  <c r="C420" i="1"/>
  <c r="BX419" i="1"/>
  <c r="BV419" i="1"/>
  <c r="BT419" i="1"/>
  <c r="BR419" i="1"/>
  <c r="BH419" i="1"/>
  <c r="BG419" i="1"/>
  <c r="BC419" i="1"/>
  <c r="BB419" i="1"/>
  <c r="AX419" i="1"/>
  <c r="AW419" i="1"/>
  <c r="AR419" i="1"/>
  <c r="AQ419" i="1"/>
  <c r="AM419" i="1"/>
  <c r="AG419" i="1"/>
  <c r="N419" i="1"/>
  <c r="L419" i="1"/>
  <c r="J419" i="1"/>
  <c r="G419" i="1"/>
  <c r="E419" i="1"/>
  <c r="C419" i="1"/>
  <c r="BX418" i="1"/>
  <c r="BV418" i="1"/>
  <c r="BT418" i="1"/>
  <c r="BR418" i="1"/>
  <c r="BH418" i="1"/>
  <c r="BG418" i="1"/>
  <c r="BC418" i="1"/>
  <c r="BB418" i="1"/>
  <c r="AX418" i="1"/>
  <c r="AW418" i="1"/>
  <c r="AR418" i="1"/>
  <c r="AQ418" i="1"/>
  <c r="AM418" i="1"/>
  <c r="AG418" i="1"/>
  <c r="N418" i="1"/>
  <c r="L418" i="1"/>
  <c r="J418" i="1"/>
  <c r="G418" i="1"/>
  <c r="E418" i="1"/>
  <c r="C418" i="1"/>
  <c r="BX417" i="1"/>
  <c r="BV417" i="1"/>
  <c r="BT417" i="1"/>
  <c r="BR417" i="1"/>
  <c r="BH417" i="1"/>
  <c r="BG417" i="1"/>
  <c r="BC417" i="1"/>
  <c r="BB417" i="1"/>
  <c r="AX417" i="1"/>
  <c r="AW417" i="1"/>
  <c r="AR417" i="1"/>
  <c r="AQ417" i="1"/>
  <c r="AM417" i="1"/>
  <c r="AG417" i="1"/>
  <c r="N417" i="1"/>
  <c r="L417" i="1"/>
  <c r="J417" i="1"/>
  <c r="G417" i="1"/>
  <c r="E417" i="1"/>
  <c r="C417" i="1"/>
  <c r="BX416" i="1"/>
  <c r="BV416" i="1"/>
  <c r="BT416" i="1"/>
  <c r="BR416" i="1"/>
  <c r="BH416" i="1"/>
  <c r="BG416" i="1"/>
  <c r="BC416" i="1"/>
  <c r="BB416" i="1"/>
  <c r="AX416" i="1"/>
  <c r="AW416" i="1"/>
  <c r="AR416" i="1"/>
  <c r="AQ416" i="1"/>
  <c r="AM416" i="1"/>
  <c r="AG416" i="1"/>
  <c r="N416" i="1"/>
  <c r="L416" i="1"/>
  <c r="J416" i="1"/>
  <c r="G416" i="1"/>
  <c r="E416" i="1"/>
  <c r="C416" i="1"/>
  <c r="BX415" i="1"/>
  <c r="BV415" i="1"/>
  <c r="BT415" i="1"/>
  <c r="BR415" i="1"/>
  <c r="BH415" i="1"/>
  <c r="BG415" i="1"/>
  <c r="BC415" i="1"/>
  <c r="BB415" i="1"/>
  <c r="AX415" i="1"/>
  <c r="AW415" i="1"/>
  <c r="AR415" i="1"/>
  <c r="AQ415" i="1"/>
  <c r="AM415" i="1"/>
  <c r="AF415" i="1"/>
  <c r="AE415" i="1"/>
  <c r="N415" i="1"/>
  <c r="L415" i="1"/>
  <c r="J415" i="1"/>
  <c r="G415" i="1"/>
  <c r="E415" i="1"/>
  <c r="C415" i="1"/>
  <c r="BX414" i="1"/>
  <c r="BV414" i="1"/>
  <c r="BT414" i="1"/>
  <c r="BR414" i="1"/>
  <c r="BH414" i="1"/>
  <c r="BG414" i="1"/>
  <c r="BC414" i="1"/>
  <c r="BB414" i="1"/>
  <c r="AX414" i="1"/>
  <c r="AW414" i="1"/>
  <c r="AR414" i="1"/>
  <c r="AQ414" i="1"/>
  <c r="AM414" i="1"/>
  <c r="AG414" i="1"/>
  <c r="N414" i="1"/>
  <c r="L414" i="1"/>
  <c r="J414" i="1"/>
  <c r="G414" i="1"/>
  <c r="E414" i="1"/>
  <c r="C414" i="1"/>
  <c r="BX413" i="1"/>
  <c r="BV413" i="1"/>
  <c r="BT413" i="1"/>
  <c r="BR413" i="1"/>
  <c r="BH413" i="1"/>
  <c r="BG413" i="1"/>
  <c r="BC413" i="1"/>
  <c r="BB413" i="1"/>
  <c r="AX413" i="1"/>
  <c r="AW413" i="1"/>
  <c r="AR413" i="1"/>
  <c r="AQ413" i="1"/>
  <c r="AM413" i="1"/>
  <c r="AG413" i="1"/>
  <c r="N413" i="1"/>
  <c r="L413" i="1"/>
  <c r="J413" i="1"/>
  <c r="G413" i="1"/>
  <c r="E413" i="1"/>
  <c r="C413" i="1"/>
  <c r="BX412" i="1"/>
  <c r="BV412" i="1"/>
  <c r="BT412" i="1"/>
  <c r="BR412" i="1"/>
  <c r="BH412" i="1"/>
  <c r="BG412" i="1"/>
  <c r="BC412" i="1"/>
  <c r="BB412" i="1"/>
  <c r="AX412" i="1"/>
  <c r="AW412" i="1"/>
  <c r="AR412" i="1"/>
  <c r="AQ412" i="1"/>
  <c r="AM412" i="1"/>
  <c r="AG412" i="1"/>
  <c r="N412" i="1"/>
  <c r="L412" i="1"/>
  <c r="J412" i="1"/>
  <c r="G412" i="1"/>
  <c r="E412" i="1"/>
  <c r="C412" i="1"/>
  <c r="BX411" i="1"/>
  <c r="BV411" i="1"/>
  <c r="BT411" i="1"/>
  <c r="BR411" i="1"/>
  <c r="BH411" i="1"/>
  <c r="BG411" i="1"/>
  <c r="BC411" i="1"/>
  <c r="BB411" i="1"/>
  <c r="AX411" i="1"/>
  <c r="AW411" i="1"/>
  <c r="AR411" i="1"/>
  <c r="AQ411" i="1"/>
  <c r="AM411" i="1"/>
  <c r="N411" i="1"/>
  <c r="L411" i="1"/>
  <c r="J411" i="1"/>
  <c r="G411" i="1"/>
  <c r="E411" i="1"/>
  <c r="C411" i="1"/>
  <c r="BX410" i="1"/>
  <c r="BV410" i="1"/>
  <c r="BT410" i="1"/>
  <c r="BR410" i="1"/>
  <c r="BH410" i="1"/>
  <c r="BG410" i="1"/>
  <c r="BC410" i="1"/>
  <c r="BB410" i="1"/>
  <c r="AX410" i="1"/>
  <c r="AW410" i="1"/>
  <c r="AR410" i="1"/>
  <c r="AQ410" i="1"/>
  <c r="AM410" i="1"/>
  <c r="AG410" i="1"/>
  <c r="N410" i="1"/>
  <c r="L410" i="1"/>
  <c r="J410" i="1"/>
  <c r="G410" i="1"/>
  <c r="E410" i="1"/>
  <c r="C410" i="1"/>
  <c r="BX409" i="1"/>
  <c r="BV409" i="1"/>
  <c r="BT409" i="1"/>
  <c r="BR409" i="1"/>
  <c r="BH409" i="1"/>
  <c r="BG409" i="1"/>
  <c r="BC409" i="1"/>
  <c r="BB409" i="1"/>
  <c r="AX409" i="1"/>
  <c r="AW409" i="1"/>
  <c r="AR409" i="1"/>
  <c r="AQ409" i="1"/>
  <c r="AM409" i="1"/>
  <c r="N409" i="1"/>
  <c r="L409" i="1"/>
  <c r="J409" i="1"/>
  <c r="G409" i="1"/>
  <c r="E409" i="1"/>
  <c r="C409" i="1"/>
  <c r="BX408" i="1"/>
  <c r="BV408" i="1"/>
  <c r="BT408" i="1"/>
  <c r="BR408" i="1"/>
  <c r="BH408" i="1"/>
  <c r="BG408" i="1"/>
  <c r="BC408" i="1"/>
  <c r="BB408" i="1"/>
  <c r="AX408" i="1"/>
  <c r="AW408" i="1"/>
  <c r="AR408" i="1"/>
  <c r="AQ408" i="1"/>
  <c r="AM408" i="1"/>
  <c r="AG408" i="1"/>
  <c r="N408" i="1"/>
  <c r="L408" i="1"/>
  <c r="J408" i="1"/>
  <c r="G408" i="1"/>
  <c r="E408" i="1"/>
  <c r="C408" i="1"/>
  <c r="BX407" i="1"/>
  <c r="BV407" i="1"/>
  <c r="BT407" i="1"/>
  <c r="BR407" i="1"/>
  <c r="BH407" i="1"/>
  <c r="BG407" i="1"/>
  <c r="BC407" i="1"/>
  <c r="BB407" i="1"/>
  <c r="AX407" i="1"/>
  <c r="AW407" i="1"/>
  <c r="AR407" i="1"/>
  <c r="AQ407" i="1"/>
  <c r="AG407" i="1"/>
  <c r="N407" i="1"/>
  <c r="L407" i="1"/>
  <c r="J407" i="1"/>
  <c r="G407" i="1"/>
  <c r="E407" i="1"/>
  <c r="C407" i="1"/>
  <c r="BX406" i="1"/>
  <c r="BV406" i="1"/>
  <c r="BT406" i="1"/>
  <c r="BR406" i="1"/>
  <c r="BH406" i="1"/>
  <c r="BG406" i="1"/>
  <c r="BC406" i="1"/>
  <c r="BB406" i="1"/>
  <c r="AX406" i="1"/>
  <c r="AW406" i="1"/>
  <c r="AR406" i="1"/>
  <c r="AQ406" i="1"/>
  <c r="AM406" i="1"/>
  <c r="AG406" i="1"/>
  <c r="N406" i="1"/>
  <c r="L406" i="1"/>
  <c r="J406" i="1"/>
  <c r="G406" i="1"/>
  <c r="E406" i="1"/>
  <c r="C406" i="1"/>
  <c r="BX405" i="1"/>
  <c r="BV405" i="1"/>
  <c r="BT405" i="1"/>
  <c r="BR405" i="1"/>
  <c r="BH405" i="1"/>
  <c r="BG405" i="1"/>
  <c r="BC405" i="1"/>
  <c r="BB405" i="1"/>
  <c r="AX405" i="1"/>
  <c r="AW405" i="1"/>
  <c r="AR405" i="1"/>
  <c r="AQ405" i="1"/>
  <c r="AM405" i="1"/>
  <c r="AG405" i="1"/>
  <c r="N405" i="1"/>
  <c r="L405" i="1"/>
  <c r="J405" i="1"/>
  <c r="G405" i="1"/>
  <c r="E405" i="1"/>
  <c r="C405" i="1"/>
  <c r="BX404" i="1"/>
  <c r="BV404" i="1"/>
  <c r="BT404" i="1"/>
  <c r="BR404" i="1"/>
  <c r="BH404" i="1"/>
  <c r="BG404" i="1"/>
  <c r="BC404" i="1"/>
  <c r="BB404" i="1"/>
  <c r="AX404" i="1"/>
  <c r="AW404" i="1"/>
  <c r="AR404" i="1"/>
  <c r="AQ404" i="1"/>
  <c r="AM404" i="1"/>
  <c r="AF404" i="1"/>
  <c r="AE404" i="1"/>
  <c r="N404" i="1"/>
  <c r="L404" i="1"/>
  <c r="J404" i="1"/>
  <c r="G404" i="1"/>
  <c r="E404" i="1"/>
  <c r="C404" i="1"/>
  <c r="BX403" i="1"/>
  <c r="BV403" i="1"/>
  <c r="BT403" i="1"/>
  <c r="BR403" i="1"/>
  <c r="BH403" i="1"/>
  <c r="BG403" i="1"/>
  <c r="BC403" i="1"/>
  <c r="BB403" i="1"/>
  <c r="AX403" i="1"/>
  <c r="AW403" i="1"/>
  <c r="AR403" i="1"/>
  <c r="AQ403" i="1"/>
  <c r="AM403" i="1"/>
  <c r="AF403" i="1"/>
  <c r="AE403" i="1"/>
  <c r="N403" i="1"/>
  <c r="L403" i="1"/>
  <c r="J403" i="1"/>
  <c r="G403" i="1"/>
  <c r="E403" i="1"/>
  <c r="C403" i="1"/>
  <c r="BX402" i="1"/>
  <c r="BV402" i="1"/>
  <c r="BT402" i="1"/>
  <c r="BR402" i="1"/>
  <c r="BH402" i="1"/>
  <c r="BG402" i="1"/>
  <c r="BC402" i="1"/>
  <c r="BB402" i="1"/>
  <c r="AX402" i="1"/>
  <c r="AW402" i="1"/>
  <c r="AR402" i="1"/>
  <c r="AQ402" i="1"/>
  <c r="AM402" i="1"/>
  <c r="N402" i="1"/>
  <c r="L402" i="1"/>
  <c r="J402" i="1"/>
  <c r="G402" i="1"/>
  <c r="E402" i="1"/>
  <c r="C402" i="1"/>
  <c r="BX401" i="1"/>
  <c r="BV401" i="1"/>
  <c r="BT401" i="1"/>
  <c r="BR401" i="1"/>
  <c r="BH401" i="1"/>
  <c r="BG401" i="1"/>
  <c r="BC401" i="1"/>
  <c r="BB401" i="1"/>
  <c r="AX401" i="1"/>
  <c r="AW401" i="1"/>
  <c r="AR401" i="1"/>
  <c r="AQ401" i="1"/>
  <c r="N401" i="1"/>
  <c r="L401" i="1"/>
  <c r="J401" i="1"/>
  <c r="G401" i="1"/>
  <c r="E401" i="1"/>
  <c r="C401" i="1"/>
  <c r="BX400" i="1"/>
  <c r="BV400" i="1"/>
  <c r="BT400" i="1"/>
  <c r="BR400" i="1"/>
  <c r="BH400" i="1"/>
  <c r="BG400" i="1"/>
  <c r="BC400" i="1"/>
  <c r="BB400" i="1"/>
  <c r="AX400" i="1"/>
  <c r="AW400" i="1"/>
  <c r="AR400" i="1"/>
  <c r="AQ400" i="1"/>
  <c r="AM400" i="1"/>
  <c r="AG400" i="1"/>
  <c r="N400" i="1"/>
  <c r="L400" i="1"/>
  <c r="J400" i="1"/>
  <c r="G400" i="1"/>
  <c r="E400" i="1"/>
  <c r="C400" i="1"/>
  <c r="BX399" i="1"/>
  <c r="BV399" i="1"/>
  <c r="BT399" i="1"/>
  <c r="BR399" i="1"/>
  <c r="BH399" i="1"/>
  <c r="BG399" i="1"/>
  <c r="BC399" i="1"/>
  <c r="BB399" i="1"/>
  <c r="AX399" i="1"/>
  <c r="AW399" i="1"/>
  <c r="AR399" i="1"/>
  <c r="AQ399" i="1"/>
  <c r="AM399" i="1"/>
  <c r="AG399" i="1"/>
  <c r="N399" i="1"/>
  <c r="L399" i="1"/>
  <c r="J399" i="1"/>
  <c r="G399" i="1"/>
  <c r="E399" i="1"/>
  <c r="C399" i="1"/>
  <c r="BX398" i="1"/>
  <c r="BV398" i="1"/>
  <c r="BT398" i="1"/>
  <c r="BR398" i="1"/>
  <c r="BH398" i="1"/>
  <c r="BG398" i="1"/>
  <c r="BC398" i="1"/>
  <c r="BB398" i="1"/>
  <c r="AX398" i="1"/>
  <c r="AW398" i="1"/>
  <c r="AR398" i="1"/>
  <c r="AQ398" i="1"/>
  <c r="AM398" i="1"/>
  <c r="AG398" i="1"/>
  <c r="N398" i="1"/>
  <c r="L398" i="1"/>
  <c r="J398" i="1"/>
  <c r="G398" i="1"/>
  <c r="E398" i="1"/>
  <c r="C398" i="1"/>
  <c r="BX397" i="1"/>
  <c r="BV397" i="1"/>
  <c r="BT397" i="1"/>
  <c r="BR397" i="1"/>
  <c r="BH397" i="1"/>
  <c r="BG397" i="1"/>
  <c r="BC397" i="1"/>
  <c r="BB397" i="1"/>
  <c r="AX397" i="1"/>
  <c r="AW397" i="1"/>
  <c r="AR397" i="1"/>
  <c r="AQ397" i="1"/>
  <c r="AM397" i="1"/>
  <c r="AG397" i="1"/>
  <c r="N397" i="1"/>
  <c r="L397" i="1"/>
  <c r="J397" i="1"/>
  <c r="G397" i="1"/>
  <c r="E397" i="1"/>
  <c r="C397" i="1"/>
  <c r="BX283" i="1"/>
  <c r="BV283" i="1"/>
  <c r="BT283" i="1"/>
  <c r="BR283" i="1"/>
  <c r="BI283" i="1"/>
  <c r="BD283" i="1"/>
  <c r="AY283" i="1"/>
  <c r="AS283" i="1"/>
  <c r="AM283" i="1"/>
  <c r="AG283" i="1"/>
  <c r="N283" i="1"/>
  <c r="L283" i="1"/>
  <c r="J283" i="1"/>
  <c r="G283" i="1"/>
  <c r="E283" i="1"/>
  <c r="C283" i="1"/>
  <c r="BX282" i="1"/>
  <c r="BV282" i="1"/>
  <c r="BT282" i="1"/>
  <c r="BR282" i="1"/>
  <c r="BI282" i="1"/>
  <c r="BD282" i="1"/>
  <c r="AY282" i="1"/>
  <c r="AS282" i="1"/>
  <c r="AG282" i="1"/>
  <c r="N282" i="1"/>
  <c r="L282" i="1"/>
  <c r="J282" i="1"/>
  <c r="G282" i="1"/>
  <c r="E282" i="1"/>
  <c r="C282" i="1"/>
  <c r="BX281" i="1"/>
  <c r="BV281" i="1"/>
  <c r="BT281" i="1"/>
  <c r="BR281" i="1"/>
  <c r="BI281" i="1"/>
  <c r="BC281" i="1"/>
  <c r="BB281" i="1"/>
  <c r="AS281" i="1"/>
  <c r="AL281" i="1"/>
  <c r="AK281" i="1"/>
  <c r="AG281" i="1"/>
  <c r="N281" i="1"/>
  <c r="L281" i="1"/>
  <c r="J281" i="1"/>
  <c r="G281" i="1"/>
  <c r="E281" i="1"/>
  <c r="C281" i="1"/>
  <c r="BX280" i="1"/>
  <c r="BV280" i="1"/>
  <c r="BT280" i="1"/>
  <c r="BR280" i="1"/>
  <c r="BI280" i="1"/>
  <c r="BD280" i="1"/>
  <c r="AY280" i="1"/>
  <c r="AS280" i="1"/>
  <c r="AM280" i="1"/>
  <c r="AG280" i="1"/>
  <c r="N280" i="1"/>
  <c r="L280" i="1"/>
  <c r="J280" i="1"/>
  <c r="G280" i="1"/>
  <c r="E280" i="1"/>
  <c r="C280" i="1"/>
  <c r="BX279" i="1"/>
  <c r="BV279" i="1"/>
  <c r="BT279" i="1"/>
  <c r="BR279" i="1"/>
  <c r="BI279" i="1"/>
  <c r="BC279" i="1"/>
  <c r="BB279" i="1"/>
  <c r="AX279" i="1"/>
  <c r="AW279" i="1"/>
  <c r="AS279" i="1"/>
  <c r="AL279" i="1"/>
  <c r="AK279" i="1"/>
  <c r="AG279" i="1"/>
  <c r="N279" i="1"/>
  <c r="L279" i="1"/>
  <c r="J279" i="1"/>
  <c r="G279" i="1"/>
  <c r="E279" i="1"/>
  <c r="C279" i="1"/>
  <c r="BX278" i="1"/>
  <c r="BV278" i="1"/>
  <c r="BT278" i="1"/>
  <c r="BR278" i="1"/>
  <c r="BI278" i="1"/>
  <c r="BD278" i="1"/>
  <c r="AY278" i="1"/>
  <c r="AS278" i="1"/>
  <c r="AM278" i="1"/>
  <c r="AG278" i="1"/>
  <c r="N278" i="1"/>
  <c r="L278" i="1"/>
  <c r="J278" i="1"/>
  <c r="G278" i="1"/>
  <c r="E278" i="1"/>
  <c r="C278" i="1"/>
  <c r="BX277" i="1"/>
  <c r="BV277" i="1"/>
  <c r="BT277" i="1"/>
  <c r="BR277" i="1"/>
  <c r="BC277" i="1"/>
  <c r="BB277" i="1"/>
  <c r="AX277" i="1"/>
  <c r="AW277" i="1"/>
  <c r="AS277" i="1"/>
  <c r="AL277" i="1"/>
  <c r="AK277" i="1"/>
  <c r="AF277" i="1"/>
  <c r="AE277" i="1"/>
  <c r="N277" i="1"/>
  <c r="L277" i="1"/>
  <c r="J277" i="1"/>
  <c r="G277" i="1"/>
  <c r="E277" i="1"/>
  <c r="C277" i="1"/>
  <c r="BX276" i="1"/>
  <c r="BV276" i="1"/>
  <c r="BT276" i="1"/>
  <c r="BR276" i="1"/>
  <c r="BI276" i="1"/>
  <c r="BC276" i="1"/>
  <c r="BB276" i="1"/>
  <c r="AX276" i="1"/>
  <c r="AW276" i="1"/>
  <c r="AS276" i="1"/>
  <c r="AL276" i="1"/>
  <c r="AK276" i="1"/>
  <c r="AG276" i="1"/>
  <c r="N276" i="1"/>
  <c r="L276" i="1"/>
  <c r="J276" i="1"/>
  <c r="G276" i="1"/>
  <c r="E276" i="1"/>
  <c r="C276" i="1"/>
  <c r="BX275" i="1"/>
  <c r="BV275" i="1"/>
  <c r="BT275" i="1"/>
  <c r="BR275" i="1"/>
  <c r="BD275" i="1"/>
  <c r="AY275" i="1"/>
  <c r="AS275" i="1"/>
  <c r="AM275" i="1"/>
  <c r="AG275" i="1"/>
  <c r="N275" i="1"/>
  <c r="L275" i="1"/>
  <c r="J275" i="1"/>
  <c r="G275" i="1"/>
  <c r="E275" i="1"/>
  <c r="C275" i="1"/>
  <c r="BX274" i="1"/>
  <c r="BV274" i="1"/>
  <c r="BT274" i="1"/>
  <c r="BR274" i="1"/>
  <c r="BI274" i="1"/>
  <c r="BD274" i="1"/>
  <c r="AY274" i="1"/>
  <c r="AS274" i="1"/>
  <c r="AM274" i="1"/>
  <c r="AG274" i="1"/>
  <c r="N274" i="1"/>
  <c r="L274" i="1"/>
  <c r="J274" i="1"/>
  <c r="G274" i="1"/>
  <c r="E274" i="1"/>
  <c r="C274" i="1"/>
  <c r="BX273" i="1"/>
  <c r="BV273" i="1"/>
  <c r="BT273" i="1"/>
  <c r="BR273" i="1"/>
  <c r="BH273" i="1"/>
  <c r="BG273" i="1"/>
  <c r="AX273" i="1"/>
  <c r="AW273" i="1"/>
  <c r="AS273" i="1"/>
  <c r="AL273" i="1"/>
  <c r="AK273" i="1"/>
  <c r="AG273" i="1"/>
  <c r="N273" i="1"/>
  <c r="L273" i="1"/>
  <c r="J273" i="1"/>
  <c r="G273" i="1"/>
  <c r="E273" i="1"/>
  <c r="C273" i="1"/>
  <c r="BX272" i="1"/>
  <c r="BV272" i="1"/>
  <c r="BT272" i="1"/>
  <c r="BR272" i="1"/>
  <c r="BH272" i="1"/>
  <c r="BG272" i="1"/>
  <c r="BC272" i="1"/>
  <c r="BB272" i="1"/>
  <c r="AX272" i="1"/>
  <c r="AW272" i="1"/>
  <c r="AR272" i="1"/>
  <c r="AQ272" i="1"/>
  <c r="AL272" i="1"/>
  <c r="AK272" i="1"/>
  <c r="AF272" i="1"/>
  <c r="AE272" i="1"/>
  <c r="N272" i="1"/>
  <c r="L272" i="1"/>
  <c r="J272" i="1"/>
  <c r="G272" i="1"/>
  <c r="E272" i="1"/>
  <c r="C272" i="1"/>
  <c r="BX271" i="1"/>
  <c r="BV271" i="1"/>
  <c r="BT271" i="1"/>
  <c r="BR271" i="1"/>
  <c r="BI271" i="1"/>
  <c r="BD271" i="1"/>
  <c r="AY271" i="1"/>
  <c r="AS271" i="1"/>
  <c r="AM271" i="1"/>
  <c r="AG271" i="1"/>
  <c r="N271" i="1"/>
  <c r="L271" i="1"/>
  <c r="J271" i="1"/>
  <c r="G271" i="1"/>
  <c r="E271" i="1"/>
  <c r="C271" i="1"/>
  <c r="BX270" i="1"/>
  <c r="BV270" i="1"/>
  <c r="BT270" i="1"/>
  <c r="BR270" i="1"/>
  <c r="BI270" i="1"/>
  <c r="BC270" i="1"/>
  <c r="BB270" i="1"/>
  <c r="AX270" i="1"/>
  <c r="AW270" i="1"/>
  <c r="AR270" i="1"/>
  <c r="AQ270" i="1"/>
  <c r="AL270" i="1"/>
  <c r="AK270" i="1"/>
  <c r="AF270" i="1"/>
  <c r="AE270" i="1"/>
  <c r="N270" i="1"/>
  <c r="L270" i="1"/>
  <c r="J270" i="1"/>
  <c r="G270" i="1"/>
  <c r="E270" i="1"/>
  <c r="C270" i="1"/>
  <c r="BX269" i="1"/>
  <c r="BV269" i="1"/>
  <c r="BT269" i="1"/>
  <c r="BR269" i="1"/>
  <c r="BI269" i="1"/>
  <c r="BD269" i="1"/>
  <c r="AY269" i="1"/>
  <c r="AS269" i="1"/>
  <c r="AM269" i="1"/>
  <c r="AG269" i="1"/>
  <c r="N269" i="1"/>
  <c r="L269" i="1"/>
  <c r="J269" i="1"/>
  <c r="G269" i="1"/>
  <c r="E269" i="1"/>
  <c r="C269" i="1"/>
  <c r="BX268" i="1"/>
  <c r="BV268" i="1"/>
  <c r="BT268" i="1"/>
  <c r="BR268" i="1"/>
  <c r="BI268" i="1"/>
  <c r="BD268" i="1"/>
  <c r="AY268" i="1"/>
  <c r="AS268" i="1"/>
  <c r="AM268" i="1"/>
  <c r="AG268" i="1"/>
  <c r="N268" i="1"/>
  <c r="L268" i="1"/>
  <c r="J268" i="1"/>
  <c r="G268" i="1"/>
  <c r="E268" i="1"/>
  <c r="C268" i="1"/>
  <c r="BX267" i="1"/>
  <c r="BV267" i="1"/>
  <c r="BT267" i="1"/>
  <c r="BR267" i="1"/>
  <c r="BI267" i="1"/>
  <c r="BC267" i="1"/>
  <c r="BB267" i="1"/>
  <c r="AX267" i="1"/>
  <c r="AW267" i="1"/>
  <c r="AS267" i="1"/>
  <c r="AL267" i="1"/>
  <c r="AK267" i="1"/>
  <c r="AG267" i="1"/>
  <c r="N267" i="1"/>
  <c r="L267" i="1"/>
  <c r="J267" i="1"/>
  <c r="G267" i="1"/>
  <c r="E267" i="1"/>
  <c r="C267" i="1"/>
  <c r="BX266" i="1"/>
  <c r="BV266" i="1"/>
  <c r="BT266" i="1"/>
  <c r="BR266" i="1"/>
  <c r="BI266" i="1"/>
  <c r="BC266" i="1"/>
  <c r="BB266" i="1"/>
  <c r="AX266" i="1"/>
  <c r="AW266" i="1"/>
  <c r="AS266" i="1"/>
  <c r="AM266" i="1"/>
  <c r="AG266" i="1"/>
  <c r="N266" i="1"/>
  <c r="L266" i="1"/>
  <c r="J266" i="1"/>
  <c r="G266" i="1"/>
  <c r="E266" i="1"/>
  <c r="C266" i="1"/>
  <c r="BX265" i="1"/>
  <c r="BV265" i="1"/>
  <c r="BT265" i="1"/>
  <c r="BR265" i="1"/>
  <c r="BI265" i="1"/>
  <c r="BD265" i="1"/>
  <c r="AY265" i="1"/>
  <c r="AS265" i="1"/>
  <c r="AM265" i="1"/>
  <c r="AG265" i="1"/>
  <c r="N265" i="1"/>
  <c r="L265" i="1"/>
  <c r="J265" i="1"/>
  <c r="G265" i="1"/>
  <c r="E265" i="1"/>
  <c r="C265" i="1"/>
  <c r="BX264" i="1"/>
  <c r="BV264" i="1"/>
  <c r="BT264" i="1"/>
  <c r="BR264" i="1"/>
  <c r="BI264" i="1"/>
  <c r="BD264" i="1"/>
  <c r="AY264" i="1"/>
  <c r="AS264" i="1"/>
  <c r="AM264" i="1"/>
  <c r="AG264" i="1"/>
  <c r="N264" i="1"/>
  <c r="L264" i="1"/>
  <c r="J264" i="1"/>
  <c r="G264" i="1"/>
  <c r="E264" i="1"/>
  <c r="C264" i="1"/>
  <c r="BX263" i="1"/>
  <c r="BV263" i="1"/>
  <c r="BT263" i="1"/>
  <c r="BR263" i="1"/>
  <c r="BC263" i="1"/>
  <c r="BB263" i="1"/>
  <c r="AX263" i="1"/>
  <c r="AW263" i="1"/>
  <c r="AR263" i="1"/>
  <c r="AQ263" i="1"/>
  <c r="AL263" i="1"/>
  <c r="AK263" i="1"/>
  <c r="AG263" i="1"/>
  <c r="N263" i="1"/>
  <c r="L263" i="1"/>
  <c r="J263" i="1"/>
  <c r="G263" i="1"/>
  <c r="E263" i="1"/>
  <c r="C263" i="1"/>
  <c r="BX156" i="1"/>
  <c r="BV156" i="1"/>
  <c r="BT156" i="1"/>
  <c r="BR156" i="1"/>
  <c r="BH156" i="1"/>
  <c r="BG156" i="1"/>
  <c r="BC156" i="1"/>
  <c r="BB156" i="1"/>
  <c r="AX156" i="1"/>
  <c r="AW156" i="1"/>
  <c r="AR156" i="1"/>
  <c r="AQ156" i="1"/>
  <c r="AM156" i="1"/>
  <c r="AG156" i="1"/>
  <c r="N156" i="1"/>
  <c r="L156" i="1"/>
  <c r="J156" i="1"/>
  <c r="G156" i="1"/>
  <c r="E156" i="1"/>
  <c r="C156" i="1"/>
  <c r="BX155" i="1"/>
  <c r="BV155" i="1"/>
  <c r="BT155" i="1"/>
  <c r="BR155" i="1"/>
  <c r="BH155" i="1"/>
  <c r="BG155" i="1"/>
  <c r="BC155" i="1"/>
  <c r="BB155" i="1"/>
  <c r="AX155" i="1"/>
  <c r="AW155" i="1"/>
  <c r="AR155" i="1"/>
  <c r="AQ155" i="1"/>
  <c r="AM155" i="1"/>
  <c r="AG155" i="1"/>
  <c r="N155" i="1"/>
  <c r="L155" i="1"/>
  <c r="J155" i="1"/>
  <c r="G155" i="1"/>
  <c r="E155" i="1"/>
  <c r="C155" i="1"/>
  <c r="BX154" i="1"/>
  <c r="BV154" i="1"/>
  <c r="BT154" i="1"/>
  <c r="BR154" i="1"/>
  <c r="BH154" i="1"/>
  <c r="BG154" i="1"/>
  <c r="BC154" i="1"/>
  <c r="BB154" i="1"/>
  <c r="AX154" i="1"/>
  <c r="AW154" i="1"/>
  <c r="AR154" i="1"/>
  <c r="AQ154" i="1"/>
  <c r="AM154" i="1"/>
  <c r="AF154" i="1"/>
  <c r="AE154" i="1"/>
  <c r="N154" i="1"/>
  <c r="L154" i="1"/>
  <c r="J154" i="1"/>
  <c r="G154" i="1"/>
  <c r="E154" i="1"/>
  <c r="C154" i="1"/>
  <c r="BX153" i="1"/>
  <c r="BV153" i="1"/>
  <c r="BT153" i="1"/>
  <c r="BR153" i="1"/>
  <c r="BH153" i="1"/>
  <c r="BG153" i="1"/>
  <c r="BC153" i="1"/>
  <c r="BB153" i="1"/>
  <c r="AX153" i="1"/>
  <c r="AW153" i="1"/>
  <c r="AR153" i="1"/>
  <c r="AQ153" i="1"/>
  <c r="AM153" i="1"/>
  <c r="AG153" i="1"/>
  <c r="N153" i="1"/>
  <c r="L153" i="1"/>
  <c r="J153" i="1"/>
  <c r="G153" i="1"/>
  <c r="E153" i="1"/>
  <c r="C153" i="1"/>
  <c r="BX152" i="1"/>
  <c r="BV152" i="1"/>
  <c r="BT152" i="1"/>
  <c r="BR152" i="1"/>
  <c r="BH152" i="1"/>
  <c r="BG152" i="1"/>
  <c r="BC152" i="1"/>
  <c r="BB152" i="1"/>
  <c r="AX152" i="1"/>
  <c r="AW152" i="1"/>
  <c r="AR152" i="1"/>
  <c r="AQ152" i="1"/>
  <c r="AF152" i="1"/>
  <c r="AE152" i="1"/>
  <c r="N152" i="1"/>
  <c r="L152" i="1"/>
  <c r="J152" i="1"/>
  <c r="G152" i="1"/>
  <c r="E152" i="1"/>
  <c r="C152" i="1"/>
  <c r="BX151" i="1"/>
  <c r="BV151" i="1"/>
  <c r="BT151" i="1"/>
  <c r="BR151" i="1"/>
  <c r="BH151" i="1"/>
  <c r="BG151" i="1"/>
  <c r="BC151" i="1"/>
  <c r="BB151" i="1"/>
  <c r="AX151" i="1"/>
  <c r="AW151" i="1"/>
  <c r="AR151" i="1"/>
  <c r="AQ151" i="1"/>
  <c r="AM151" i="1"/>
  <c r="AG151" i="1"/>
  <c r="N151" i="1"/>
  <c r="L151" i="1"/>
  <c r="J151" i="1"/>
  <c r="G151" i="1"/>
  <c r="E151" i="1"/>
  <c r="C151" i="1"/>
  <c r="BX150" i="1"/>
  <c r="BV150" i="1"/>
  <c r="BT150" i="1"/>
  <c r="BR150" i="1"/>
  <c r="BH150" i="1"/>
  <c r="BG150" i="1"/>
  <c r="BC150" i="1"/>
  <c r="BB150" i="1"/>
  <c r="AX150" i="1"/>
  <c r="AW150" i="1"/>
  <c r="AR150" i="1"/>
  <c r="AQ150" i="1"/>
  <c r="AM150" i="1"/>
  <c r="AG150" i="1"/>
  <c r="N150" i="1"/>
  <c r="L150" i="1"/>
  <c r="J150" i="1"/>
  <c r="G150" i="1"/>
  <c r="E150" i="1"/>
  <c r="C150" i="1"/>
  <c r="BX149" i="1"/>
  <c r="BV149" i="1"/>
  <c r="BT149" i="1"/>
  <c r="BR149" i="1"/>
  <c r="BH149" i="1"/>
  <c r="BG149" i="1"/>
  <c r="BC149" i="1"/>
  <c r="BB149" i="1"/>
  <c r="AX149" i="1"/>
  <c r="AW149" i="1"/>
  <c r="AR149" i="1"/>
  <c r="AQ149" i="1"/>
  <c r="AM149" i="1"/>
  <c r="AG149" i="1"/>
  <c r="N149" i="1"/>
  <c r="L149" i="1"/>
  <c r="J149" i="1"/>
  <c r="G149" i="1"/>
  <c r="E149" i="1"/>
  <c r="C149" i="1"/>
  <c r="BX148" i="1"/>
  <c r="BV148" i="1"/>
  <c r="BT148" i="1"/>
  <c r="BR148" i="1"/>
  <c r="BH148" i="1"/>
  <c r="BG148" i="1"/>
  <c r="BC148" i="1"/>
  <c r="BB148" i="1"/>
  <c r="AX148" i="1"/>
  <c r="AW148" i="1"/>
  <c r="AR148" i="1"/>
  <c r="AQ148" i="1"/>
  <c r="AM148" i="1"/>
  <c r="AG148" i="1"/>
  <c r="N148" i="1"/>
  <c r="L148" i="1"/>
  <c r="J148" i="1"/>
  <c r="G148" i="1"/>
  <c r="E148" i="1"/>
  <c r="C148" i="1"/>
  <c r="BX147" i="1"/>
  <c r="BV147" i="1"/>
  <c r="BT147" i="1"/>
  <c r="BR147" i="1"/>
  <c r="BH147" i="1"/>
  <c r="BG147" i="1"/>
  <c r="BC147" i="1"/>
  <c r="BB147" i="1"/>
  <c r="AX147" i="1"/>
  <c r="AW147" i="1"/>
  <c r="AR147" i="1"/>
  <c r="AQ147" i="1"/>
  <c r="AM147" i="1"/>
  <c r="AG147" i="1"/>
  <c r="N147" i="1"/>
  <c r="L147" i="1"/>
  <c r="J147" i="1"/>
  <c r="G147" i="1"/>
  <c r="E147" i="1"/>
  <c r="C147" i="1"/>
  <c r="BX146" i="1"/>
  <c r="BV146" i="1"/>
  <c r="BT146" i="1"/>
  <c r="BR146" i="1"/>
  <c r="BH146" i="1"/>
  <c r="BG146" i="1"/>
  <c r="BC146" i="1"/>
  <c r="BB146" i="1"/>
  <c r="AX146" i="1"/>
  <c r="AW146" i="1"/>
  <c r="AR146" i="1"/>
  <c r="AQ146" i="1"/>
  <c r="AM146" i="1"/>
  <c r="AG146" i="1"/>
  <c r="N146" i="1"/>
  <c r="L146" i="1"/>
  <c r="J146" i="1"/>
  <c r="G146" i="1"/>
  <c r="E146" i="1"/>
  <c r="C146" i="1"/>
  <c r="BX145" i="1"/>
  <c r="BV145" i="1"/>
  <c r="BT145" i="1"/>
  <c r="BR145" i="1"/>
  <c r="BH145" i="1"/>
  <c r="BG145" i="1"/>
  <c r="BC145" i="1"/>
  <c r="BB145" i="1"/>
  <c r="AX145" i="1"/>
  <c r="AW145" i="1"/>
  <c r="AR145" i="1"/>
  <c r="AQ145" i="1"/>
  <c r="AM145" i="1"/>
  <c r="AF145" i="1"/>
  <c r="AE145" i="1"/>
  <c r="N145" i="1"/>
  <c r="L145" i="1"/>
  <c r="J145" i="1"/>
  <c r="G145" i="1"/>
  <c r="E145" i="1"/>
  <c r="C145" i="1"/>
  <c r="BX144" i="1"/>
  <c r="BV144" i="1"/>
  <c r="BT144" i="1"/>
  <c r="BR144" i="1"/>
  <c r="BH144" i="1"/>
  <c r="BG144" i="1"/>
  <c r="BC144" i="1"/>
  <c r="BB144" i="1"/>
  <c r="AX144" i="1"/>
  <c r="AW144" i="1"/>
  <c r="AR144" i="1"/>
  <c r="AQ144" i="1"/>
  <c r="AG144" i="1"/>
  <c r="N144" i="1"/>
  <c r="L144" i="1"/>
  <c r="J144" i="1"/>
  <c r="G144" i="1"/>
  <c r="E144" i="1"/>
  <c r="C144" i="1"/>
  <c r="BX143" i="1"/>
  <c r="BV143" i="1"/>
  <c r="BT143" i="1"/>
  <c r="BR143" i="1"/>
  <c r="BH143" i="1"/>
  <c r="BG143" i="1"/>
  <c r="BC143" i="1"/>
  <c r="BB143" i="1"/>
  <c r="AX143" i="1"/>
  <c r="AW143" i="1"/>
  <c r="AR143" i="1"/>
  <c r="AQ143" i="1"/>
  <c r="AM143" i="1"/>
  <c r="AF143" i="1"/>
  <c r="AE143" i="1"/>
  <c r="N143" i="1"/>
  <c r="L143" i="1"/>
  <c r="J143" i="1"/>
  <c r="G143" i="1"/>
  <c r="E143" i="1"/>
  <c r="C143" i="1"/>
  <c r="BX142" i="1"/>
  <c r="BV142" i="1"/>
  <c r="BT142" i="1"/>
  <c r="BR142" i="1"/>
  <c r="BH142" i="1"/>
  <c r="BG142" i="1"/>
  <c r="BC142" i="1"/>
  <c r="BB142" i="1"/>
  <c r="AX142" i="1"/>
  <c r="AW142" i="1"/>
  <c r="AR142" i="1"/>
  <c r="AQ142" i="1"/>
  <c r="AM142" i="1"/>
  <c r="AF142" i="1"/>
  <c r="AE142" i="1"/>
  <c r="N142" i="1"/>
  <c r="L142" i="1"/>
  <c r="J142" i="1"/>
  <c r="G142" i="1"/>
  <c r="E142" i="1"/>
  <c r="C142" i="1"/>
  <c r="BX141" i="1"/>
  <c r="BV141" i="1"/>
  <c r="BT141" i="1"/>
  <c r="BR141" i="1"/>
  <c r="BH141" i="1"/>
  <c r="BG141" i="1"/>
  <c r="BC141" i="1"/>
  <c r="BB141" i="1"/>
  <c r="AX141" i="1"/>
  <c r="AW141" i="1"/>
  <c r="AR141" i="1"/>
  <c r="AQ141" i="1"/>
  <c r="AM141" i="1"/>
  <c r="N141" i="1"/>
  <c r="L141" i="1"/>
  <c r="J141" i="1"/>
  <c r="G141" i="1"/>
  <c r="E141" i="1"/>
  <c r="C141" i="1"/>
  <c r="BX140" i="1"/>
  <c r="BV140" i="1"/>
  <c r="BT140" i="1"/>
  <c r="BR140" i="1"/>
  <c r="BH140" i="1"/>
  <c r="BG140" i="1"/>
  <c r="BC140" i="1"/>
  <c r="BB140" i="1"/>
  <c r="AX140" i="1"/>
  <c r="AW140" i="1"/>
  <c r="AR140" i="1"/>
  <c r="AQ140" i="1"/>
  <c r="AM140" i="1"/>
  <c r="AF140" i="1"/>
  <c r="AE140" i="1"/>
  <c r="N140" i="1"/>
  <c r="L140" i="1"/>
  <c r="J140" i="1"/>
  <c r="G140" i="1"/>
  <c r="E140" i="1"/>
  <c r="C140" i="1"/>
  <c r="BX139" i="1"/>
  <c r="BV139" i="1"/>
  <c r="BT139" i="1"/>
  <c r="BR139" i="1"/>
  <c r="BH139" i="1"/>
  <c r="BG139" i="1"/>
  <c r="BC139" i="1"/>
  <c r="BB139" i="1"/>
  <c r="AX139" i="1"/>
  <c r="AW139" i="1"/>
  <c r="AR139" i="1"/>
  <c r="AQ139" i="1"/>
  <c r="AM139" i="1"/>
  <c r="AG139" i="1"/>
  <c r="N139" i="1"/>
  <c r="L139" i="1"/>
  <c r="J139" i="1"/>
  <c r="G139" i="1"/>
  <c r="E139" i="1"/>
  <c r="C139" i="1"/>
  <c r="BX138" i="1"/>
  <c r="BV138" i="1"/>
  <c r="BT138" i="1"/>
  <c r="BR138" i="1"/>
  <c r="BH138" i="1"/>
  <c r="BG138" i="1"/>
  <c r="BC138" i="1"/>
  <c r="BB138" i="1"/>
  <c r="AX138" i="1"/>
  <c r="AW138" i="1"/>
  <c r="AR138" i="1"/>
  <c r="AQ138" i="1"/>
  <c r="AM138" i="1"/>
  <c r="AF138" i="1"/>
  <c r="AE138" i="1"/>
  <c r="N138" i="1"/>
  <c r="L138" i="1"/>
  <c r="J138" i="1"/>
  <c r="G138" i="1"/>
  <c r="E138" i="1"/>
  <c r="C138" i="1"/>
  <c r="BX137" i="1"/>
  <c r="BV137" i="1"/>
  <c r="BT137" i="1"/>
  <c r="BR137" i="1"/>
  <c r="BH137" i="1"/>
  <c r="BG137" i="1"/>
  <c r="BC137" i="1"/>
  <c r="BB137" i="1"/>
  <c r="AX137" i="1"/>
  <c r="AW137" i="1"/>
  <c r="AR137" i="1"/>
  <c r="AQ137" i="1"/>
  <c r="AM137" i="1"/>
  <c r="AG137" i="1"/>
  <c r="N137" i="1"/>
  <c r="L137" i="1"/>
  <c r="J137" i="1"/>
  <c r="G137" i="1"/>
  <c r="E137" i="1"/>
  <c r="C137" i="1"/>
  <c r="BX136" i="1"/>
  <c r="BV136" i="1"/>
  <c r="BT136" i="1"/>
  <c r="BR136" i="1"/>
  <c r="BH136" i="1"/>
  <c r="BG136" i="1"/>
  <c r="BC136" i="1"/>
  <c r="BB136" i="1"/>
  <c r="AX136" i="1"/>
  <c r="AW136" i="1"/>
  <c r="AR136" i="1"/>
  <c r="AQ136" i="1"/>
  <c r="AM136" i="1"/>
  <c r="AF136" i="1"/>
  <c r="AE136" i="1"/>
  <c r="N136" i="1"/>
  <c r="L136" i="1"/>
  <c r="J136" i="1"/>
  <c r="G136" i="1"/>
  <c r="E136" i="1"/>
  <c r="C136" i="1"/>
  <c r="BX90" i="1"/>
  <c r="BV90" i="1"/>
  <c r="BT90" i="1"/>
  <c r="BR90" i="1"/>
  <c r="BH90" i="1"/>
  <c r="BG90" i="1"/>
  <c r="BC90" i="1"/>
  <c r="BB90" i="1"/>
  <c r="AX90" i="1"/>
  <c r="AW90" i="1"/>
  <c r="AS90" i="1"/>
  <c r="AM90" i="1"/>
  <c r="AG90" i="1"/>
  <c r="N90" i="1"/>
  <c r="L90" i="1"/>
  <c r="J90" i="1"/>
  <c r="G90" i="1"/>
  <c r="E90" i="1"/>
  <c r="C90" i="1"/>
  <c r="BX89" i="1"/>
  <c r="BV89" i="1"/>
  <c r="BT89" i="1"/>
  <c r="BR89" i="1"/>
  <c r="BH89" i="1"/>
  <c r="BG89" i="1"/>
  <c r="BC89" i="1"/>
  <c r="BB89" i="1"/>
  <c r="AX89" i="1"/>
  <c r="AW89" i="1"/>
  <c r="AS89" i="1"/>
  <c r="AM89" i="1"/>
  <c r="AG89" i="1"/>
  <c r="N89" i="1"/>
  <c r="L89" i="1"/>
  <c r="J89" i="1"/>
  <c r="G89" i="1"/>
  <c r="E89" i="1"/>
  <c r="C89" i="1"/>
  <c r="BX88" i="1"/>
  <c r="BV88" i="1"/>
  <c r="BT88" i="1"/>
  <c r="BR88" i="1"/>
  <c r="BH88" i="1"/>
  <c r="BG88" i="1"/>
  <c r="BC88" i="1"/>
  <c r="BB88" i="1"/>
  <c r="AX88" i="1"/>
  <c r="AW88" i="1"/>
  <c r="AS88" i="1"/>
  <c r="AM88" i="1"/>
  <c r="AG88" i="1"/>
  <c r="N88" i="1"/>
  <c r="L88" i="1"/>
  <c r="J88" i="1"/>
  <c r="G88" i="1"/>
  <c r="E88" i="1"/>
  <c r="C88" i="1"/>
  <c r="BX87" i="1"/>
  <c r="BV87" i="1"/>
  <c r="BT87" i="1"/>
  <c r="BR87" i="1"/>
  <c r="BH87" i="1"/>
  <c r="BG87" i="1"/>
  <c r="BC87" i="1"/>
  <c r="BB87" i="1"/>
  <c r="AX87" i="1"/>
  <c r="AW87" i="1"/>
  <c r="AS87" i="1"/>
  <c r="AM87" i="1"/>
  <c r="AG87" i="1"/>
  <c r="N87" i="1"/>
  <c r="L87" i="1"/>
  <c r="J87" i="1"/>
  <c r="G87" i="1"/>
  <c r="E87" i="1"/>
  <c r="C87" i="1"/>
  <c r="BX86" i="1"/>
  <c r="BV86" i="1"/>
  <c r="BT86" i="1"/>
  <c r="BR86" i="1"/>
  <c r="BH86" i="1"/>
  <c r="BG86" i="1"/>
  <c r="BC86" i="1"/>
  <c r="BB86" i="1"/>
  <c r="AX86" i="1"/>
  <c r="AW86" i="1"/>
  <c r="AS86" i="1"/>
  <c r="AL86" i="1"/>
  <c r="AK86" i="1"/>
  <c r="AG86" i="1"/>
  <c r="N86" i="1"/>
  <c r="L86" i="1"/>
  <c r="J86" i="1"/>
  <c r="G86" i="1"/>
  <c r="E86" i="1"/>
  <c r="C86" i="1"/>
  <c r="BX85" i="1"/>
  <c r="BV85" i="1"/>
  <c r="BT85" i="1"/>
  <c r="BR85" i="1"/>
  <c r="BH85" i="1"/>
  <c r="BG85" i="1"/>
  <c r="BC85" i="1"/>
  <c r="BB85" i="1"/>
  <c r="AX85" i="1"/>
  <c r="AW85" i="1"/>
  <c r="AS85" i="1"/>
  <c r="AM85" i="1"/>
  <c r="AG85" i="1"/>
  <c r="N85" i="1"/>
  <c r="L85" i="1"/>
  <c r="J85" i="1"/>
  <c r="G85" i="1"/>
  <c r="E85" i="1"/>
  <c r="C85" i="1"/>
  <c r="BX84" i="1"/>
  <c r="BV84" i="1"/>
  <c r="BT84" i="1"/>
  <c r="BR84" i="1"/>
  <c r="BH84" i="1"/>
  <c r="BG84" i="1"/>
  <c r="BC84" i="1"/>
  <c r="BB84" i="1"/>
  <c r="AX84" i="1"/>
  <c r="AW84" i="1"/>
  <c r="AS84" i="1"/>
  <c r="AM84" i="1"/>
  <c r="AG84" i="1"/>
  <c r="N84" i="1"/>
  <c r="L84" i="1"/>
  <c r="J84" i="1"/>
  <c r="G84" i="1"/>
  <c r="E84" i="1"/>
  <c r="C84" i="1"/>
  <c r="BX83" i="1"/>
  <c r="BV83" i="1"/>
  <c r="BT83" i="1"/>
  <c r="BR83" i="1"/>
  <c r="BH83" i="1"/>
  <c r="BG83" i="1"/>
  <c r="BC83" i="1"/>
  <c r="BB83" i="1"/>
  <c r="AX83" i="1"/>
  <c r="AW83" i="1"/>
  <c r="AS83" i="1"/>
  <c r="AL83" i="1"/>
  <c r="AK83" i="1"/>
  <c r="AG83" i="1"/>
  <c r="N83" i="1"/>
  <c r="L83" i="1"/>
  <c r="J83" i="1"/>
  <c r="G83" i="1"/>
  <c r="E83" i="1"/>
  <c r="C83" i="1"/>
  <c r="BX82" i="1"/>
  <c r="BV82" i="1"/>
  <c r="BT82" i="1"/>
  <c r="BR82" i="1"/>
  <c r="BH82" i="1"/>
  <c r="BG82" i="1"/>
  <c r="BC82" i="1"/>
  <c r="BB82" i="1"/>
  <c r="AX82" i="1"/>
  <c r="AW82" i="1"/>
  <c r="AS82" i="1"/>
  <c r="AM82" i="1"/>
  <c r="AG82" i="1"/>
  <c r="N82" i="1"/>
  <c r="L82" i="1"/>
  <c r="J82" i="1"/>
  <c r="G82" i="1"/>
  <c r="E82" i="1"/>
  <c r="C82" i="1"/>
  <c r="BX81" i="1"/>
  <c r="BV81" i="1"/>
  <c r="BT81" i="1"/>
  <c r="BR81" i="1"/>
  <c r="BH81" i="1"/>
  <c r="BG81" i="1"/>
  <c r="BC81" i="1"/>
  <c r="BB81" i="1"/>
  <c r="AX81" i="1"/>
  <c r="AW81" i="1"/>
  <c r="AS81" i="1"/>
  <c r="AM81" i="1"/>
  <c r="AG81" i="1"/>
  <c r="N81" i="1"/>
  <c r="L81" i="1"/>
  <c r="J81" i="1"/>
  <c r="G81" i="1"/>
  <c r="E81" i="1"/>
  <c r="C81" i="1"/>
  <c r="BX80" i="1"/>
  <c r="BV80" i="1"/>
  <c r="BT80" i="1"/>
  <c r="BR80" i="1"/>
  <c r="BH80" i="1"/>
  <c r="BG80" i="1"/>
  <c r="BC80" i="1"/>
  <c r="BB80" i="1"/>
  <c r="AX80" i="1"/>
  <c r="AW80" i="1"/>
  <c r="AS80" i="1"/>
  <c r="AM80" i="1"/>
  <c r="AG80" i="1"/>
  <c r="N80" i="1"/>
  <c r="L80" i="1"/>
  <c r="J80" i="1"/>
  <c r="G80" i="1"/>
  <c r="E80" i="1"/>
  <c r="C80" i="1"/>
  <c r="BX79" i="1"/>
  <c r="BV79" i="1"/>
  <c r="BT79" i="1"/>
  <c r="BR79" i="1"/>
  <c r="BH79" i="1"/>
  <c r="BG79" i="1"/>
  <c r="BC79" i="1"/>
  <c r="BB79" i="1"/>
  <c r="AX79" i="1"/>
  <c r="AW79" i="1"/>
  <c r="AS79" i="1"/>
  <c r="AL79" i="1"/>
  <c r="AK79" i="1"/>
  <c r="AG79" i="1"/>
  <c r="N79" i="1"/>
  <c r="L79" i="1"/>
  <c r="J79" i="1"/>
  <c r="G79" i="1"/>
  <c r="E79" i="1"/>
  <c r="C79" i="1"/>
  <c r="BX78" i="1"/>
  <c r="BV78" i="1"/>
  <c r="BT78" i="1"/>
  <c r="BR78" i="1"/>
  <c r="BH78" i="1"/>
  <c r="BG78" i="1"/>
  <c r="BC78" i="1"/>
  <c r="BB78" i="1"/>
  <c r="AX78" i="1"/>
  <c r="AW78" i="1"/>
  <c r="AS78" i="1"/>
  <c r="AM78" i="1"/>
  <c r="AG78" i="1"/>
  <c r="N78" i="1"/>
  <c r="L78" i="1"/>
  <c r="J78" i="1"/>
  <c r="G78" i="1"/>
  <c r="E78" i="1"/>
  <c r="C78" i="1"/>
  <c r="BX77" i="1"/>
  <c r="BV77" i="1"/>
  <c r="BT77" i="1"/>
  <c r="BR77" i="1"/>
  <c r="BH77" i="1"/>
  <c r="BG77" i="1"/>
  <c r="BC77" i="1"/>
  <c r="BB77" i="1"/>
  <c r="AX77" i="1"/>
  <c r="AW77" i="1"/>
  <c r="AS77" i="1"/>
  <c r="AM77" i="1"/>
  <c r="AG77" i="1"/>
  <c r="N77" i="1"/>
  <c r="L77" i="1"/>
  <c r="J77" i="1"/>
  <c r="G77" i="1"/>
  <c r="E77" i="1"/>
  <c r="C77" i="1"/>
  <c r="BX76" i="1"/>
  <c r="BV76" i="1"/>
  <c r="BT76" i="1"/>
  <c r="BR76" i="1"/>
  <c r="BH76" i="1"/>
  <c r="BG76" i="1"/>
  <c r="BC76" i="1"/>
  <c r="BB76" i="1"/>
  <c r="AX76" i="1"/>
  <c r="AW76" i="1"/>
  <c r="AS76" i="1"/>
  <c r="AM76" i="1"/>
  <c r="AF76" i="1"/>
  <c r="AE76" i="1"/>
  <c r="N76" i="1"/>
  <c r="L76" i="1"/>
  <c r="J76" i="1"/>
  <c r="G76" i="1"/>
  <c r="E76" i="1"/>
  <c r="C76" i="1"/>
  <c r="BX75" i="1"/>
  <c r="BV75" i="1"/>
  <c r="BT75" i="1"/>
  <c r="BR75" i="1"/>
  <c r="BH75" i="1"/>
  <c r="BG75" i="1"/>
  <c r="BC75" i="1"/>
  <c r="BB75" i="1"/>
  <c r="AX75" i="1"/>
  <c r="AW75" i="1"/>
  <c r="AS75" i="1"/>
  <c r="AM75" i="1"/>
  <c r="AG75" i="1"/>
  <c r="N75" i="1"/>
  <c r="L75" i="1"/>
  <c r="J75" i="1"/>
  <c r="G75" i="1"/>
  <c r="E75" i="1"/>
  <c r="C75" i="1"/>
  <c r="BX74" i="1"/>
  <c r="BV74" i="1"/>
  <c r="BT74" i="1"/>
  <c r="BR74" i="1"/>
  <c r="BH74" i="1"/>
  <c r="BG74" i="1"/>
  <c r="BC74" i="1"/>
  <c r="BB74" i="1"/>
  <c r="AX74" i="1"/>
  <c r="AW74" i="1"/>
  <c r="AS74" i="1"/>
  <c r="AM74" i="1"/>
  <c r="AF74" i="1"/>
  <c r="AE74" i="1"/>
  <c r="N74" i="1"/>
  <c r="L74" i="1"/>
  <c r="J74" i="1"/>
  <c r="G74" i="1"/>
  <c r="E74" i="1"/>
  <c r="C74" i="1"/>
  <c r="BX73" i="1"/>
  <c r="BV73" i="1"/>
  <c r="BT73" i="1"/>
  <c r="BR73" i="1"/>
  <c r="BH73" i="1"/>
  <c r="BG73" i="1"/>
  <c r="BC73" i="1"/>
  <c r="BB73" i="1"/>
  <c r="AX73" i="1"/>
  <c r="AW73" i="1"/>
  <c r="AS73" i="1"/>
  <c r="AM73" i="1"/>
  <c r="AG73" i="1"/>
  <c r="N73" i="1"/>
  <c r="L73" i="1"/>
  <c r="J73" i="1"/>
  <c r="G73" i="1"/>
  <c r="E73" i="1"/>
  <c r="C73" i="1"/>
  <c r="BX72" i="1"/>
  <c r="BV72" i="1"/>
  <c r="BT72" i="1"/>
  <c r="BR72" i="1"/>
  <c r="BH72" i="1"/>
  <c r="BG72" i="1"/>
  <c r="BC72" i="1"/>
  <c r="BB72" i="1"/>
  <c r="AX72" i="1"/>
  <c r="AW72" i="1"/>
  <c r="AS72" i="1"/>
  <c r="AM72" i="1"/>
  <c r="AG72" i="1"/>
  <c r="N72" i="1"/>
  <c r="L72" i="1"/>
  <c r="J72" i="1"/>
  <c r="G72" i="1"/>
  <c r="E72" i="1"/>
  <c r="C72" i="1"/>
  <c r="BX71" i="1"/>
  <c r="BV71" i="1"/>
  <c r="BT71" i="1"/>
  <c r="BR71" i="1"/>
  <c r="BH71" i="1"/>
  <c r="BG71" i="1"/>
  <c r="BC71" i="1"/>
  <c r="BB71" i="1"/>
  <c r="AX71" i="1"/>
  <c r="AW71" i="1"/>
  <c r="AS71" i="1"/>
  <c r="AM71" i="1"/>
  <c r="AF71" i="1"/>
  <c r="AE71" i="1"/>
  <c r="N71" i="1"/>
  <c r="L71" i="1"/>
  <c r="J71" i="1"/>
  <c r="G71" i="1"/>
  <c r="E71" i="1"/>
  <c r="C71" i="1"/>
  <c r="BX70" i="1"/>
  <c r="BV70" i="1"/>
  <c r="BT70" i="1"/>
  <c r="BR70" i="1"/>
  <c r="BH70" i="1"/>
  <c r="BG70" i="1"/>
  <c r="BC70" i="1"/>
  <c r="BB70" i="1"/>
  <c r="AX70" i="1"/>
  <c r="AW70" i="1"/>
  <c r="AS70" i="1"/>
  <c r="AM70" i="1"/>
  <c r="AG70" i="1"/>
  <c r="N70" i="1"/>
  <c r="L70" i="1"/>
  <c r="J70" i="1"/>
  <c r="G70" i="1"/>
  <c r="E70" i="1"/>
  <c r="C70" i="1"/>
  <c r="BX468" i="1"/>
  <c r="BV468" i="1"/>
  <c r="BT468" i="1"/>
  <c r="BR468" i="1"/>
  <c r="BH468" i="1"/>
  <c r="BG468" i="1"/>
  <c r="BC468" i="1"/>
  <c r="BB468" i="1"/>
  <c r="AX468" i="1"/>
  <c r="AW468" i="1"/>
  <c r="AR468" i="1"/>
  <c r="AQ468" i="1"/>
  <c r="AL468" i="1"/>
  <c r="AK468" i="1"/>
  <c r="AG468" i="1"/>
  <c r="N468" i="1"/>
  <c r="L468" i="1"/>
  <c r="J468" i="1"/>
  <c r="G468" i="1"/>
  <c r="E468" i="1"/>
  <c r="C468" i="1"/>
  <c r="BX545" i="1"/>
  <c r="BV545" i="1"/>
  <c r="BT545" i="1"/>
  <c r="BR545" i="1"/>
  <c r="BH545" i="1"/>
  <c r="BG545" i="1"/>
  <c r="BC545" i="1"/>
  <c r="BB545" i="1"/>
  <c r="AX545" i="1"/>
  <c r="AW545" i="1"/>
  <c r="AR545" i="1"/>
  <c r="AQ545" i="1"/>
  <c r="AM545" i="1"/>
  <c r="AG545" i="1"/>
  <c r="N545" i="1"/>
  <c r="L545" i="1"/>
  <c r="J545" i="1"/>
  <c r="G545" i="1"/>
  <c r="E545" i="1"/>
  <c r="C545" i="1"/>
  <c r="BX467" i="1"/>
  <c r="BV467" i="1"/>
  <c r="BT467" i="1"/>
  <c r="BR467" i="1"/>
  <c r="BH467" i="1"/>
  <c r="BG467" i="1"/>
  <c r="BC467" i="1"/>
  <c r="BB467" i="1"/>
  <c r="AX467" i="1"/>
  <c r="AW467" i="1"/>
  <c r="AR467" i="1"/>
  <c r="AQ467" i="1"/>
  <c r="AM467" i="1"/>
  <c r="AG467" i="1"/>
  <c r="N467" i="1"/>
  <c r="L467" i="1"/>
  <c r="J467" i="1"/>
  <c r="G467" i="1"/>
  <c r="E467" i="1"/>
  <c r="C467" i="1"/>
  <c r="BX466" i="1"/>
  <c r="BV466" i="1"/>
  <c r="BT466" i="1"/>
  <c r="BR466" i="1"/>
  <c r="BH466" i="1"/>
  <c r="BG466" i="1"/>
  <c r="BC466" i="1"/>
  <c r="BB466" i="1"/>
  <c r="AX466" i="1"/>
  <c r="AW466" i="1"/>
  <c r="AR466" i="1"/>
  <c r="AQ466" i="1"/>
  <c r="AM466" i="1"/>
  <c r="AG466" i="1"/>
  <c r="N466" i="1"/>
  <c r="L466" i="1"/>
  <c r="J466" i="1"/>
  <c r="G466" i="1"/>
  <c r="E466" i="1"/>
  <c r="C466" i="1"/>
  <c r="BX465" i="1"/>
  <c r="BV465" i="1"/>
  <c r="BT465" i="1"/>
  <c r="BR465" i="1"/>
  <c r="BH465" i="1"/>
  <c r="BG465" i="1"/>
  <c r="BC465" i="1"/>
  <c r="BB465" i="1"/>
  <c r="AX465" i="1"/>
  <c r="AW465" i="1"/>
  <c r="AR465" i="1"/>
  <c r="AQ465" i="1"/>
  <c r="AM465" i="1"/>
  <c r="AG465" i="1"/>
  <c r="N465" i="1"/>
  <c r="L465" i="1"/>
  <c r="J465" i="1"/>
  <c r="G465" i="1"/>
  <c r="E465" i="1"/>
  <c r="C465" i="1"/>
  <c r="BX464" i="1"/>
  <c r="BV464" i="1"/>
  <c r="BT464" i="1"/>
  <c r="BR464" i="1"/>
  <c r="BH464" i="1"/>
  <c r="BG464" i="1"/>
  <c r="BC464" i="1"/>
  <c r="BB464" i="1"/>
  <c r="AX464" i="1"/>
  <c r="AW464" i="1"/>
  <c r="AR464" i="1"/>
  <c r="AQ464" i="1"/>
  <c r="AM464" i="1"/>
  <c r="AG464" i="1"/>
  <c r="N464" i="1"/>
  <c r="L464" i="1"/>
  <c r="J464" i="1"/>
  <c r="G464" i="1"/>
  <c r="E464" i="1"/>
  <c r="C464" i="1"/>
  <c r="BX463" i="1"/>
  <c r="BV463" i="1"/>
  <c r="BT463" i="1"/>
  <c r="BR463" i="1"/>
  <c r="BH463" i="1"/>
  <c r="BG463" i="1"/>
  <c r="BC463" i="1"/>
  <c r="BB463" i="1"/>
  <c r="AX463" i="1"/>
  <c r="AW463" i="1"/>
  <c r="AR463" i="1"/>
  <c r="AQ463" i="1"/>
  <c r="AM463" i="1"/>
  <c r="AG463" i="1"/>
  <c r="N463" i="1"/>
  <c r="L463" i="1"/>
  <c r="J463" i="1"/>
  <c r="G463" i="1"/>
  <c r="E463" i="1"/>
  <c r="C463" i="1"/>
  <c r="BX462" i="1"/>
  <c r="BV462" i="1"/>
  <c r="BT462" i="1"/>
  <c r="BR462" i="1"/>
  <c r="BH462" i="1"/>
  <c r="BG462" i="1"/>
  <c r="BC462" i="1"/>
  <c r="BB462" i="1"/>
  <c r="AX462" i="1"/>
  <c r="AW462" i="1"/>
  <c r="AR462" i="1"/>
  <c r="AQ462" i="1"/>
  <c r="AG462" i="1"/>
  <c r="N462" i="1"/>
  <c r="L462" i="1"/>
  <c r="J462" i="1"/>
  <c r="G462" i="1"/>
  <c r="E462" i="1"/>
  <c r="C462" i="1"/>
  <c r="BX461" i="1"/>
  <c r="BV461" i="1"/>
  <c r="BT461" i="1"/>
  <c r="BR461" i="1"/>
  <c r="BH461" i="1"/>
  <c r="BG461" i="1"/>
  <c r="BC461" i="1"/>
  <c r="BB461" i="1"/>
  <c r="AX461" i="1"/>
  <c r="AW461" i="1"/>
  <c r="AR461" i="1"/>
  <c r="AQ461" i="1"/>
  <c r="AM461" i="1"/>
  <c r="AG461" i="1"/>
  <c r="N461" i="1"/>
  <c r="L461" i="1"/>
  <c r="J461" i="1"/>
  <c r="G461" i="1"/>
  <c r="E461" i="1"/>
  <c r="C461" i="1"/>
  <c r="BX460" i="1"/>
  <c r="BV460" i="1"/>
  <c r="BT460" i="1"/>
  <c r="BR460" i="1"/>
  <c r="BH460" i="1"/>
  <c r="BG460" i="1"/>
  <c r="BC460" i="1"/>
  <c r="BB460" i="1"/>
  <c r="AX460" i="1"/>
  <c r="AW460" i="1"/>
  <c r="AR460" i="1"/>
  <c r="AQ460" i="1"/>
  <c r="AM460" i="1"/>
  <c r="AG460" i="1"/>
  <c r="N460" i="1"/>
  <c r="L460" i="1"/>
  <c r="J460" i="1"/>
  <c r="G460" i="1"/>
  <c r="E460" i="1"/>
  <c r="C460" i="1"/>
  <c r="BX459" i="1"/>
  <c r="BV459" i="1"/>
  <c r="BT459" i="1"/>
  <c r="BR459" i="1"/>
  <c r="BH459" i="1"/>
  <c r="BG459" i="1"/>
  <c r="BC459" i="1"/>
  <c r="BB459" i="1"/>
  <c r="AX459" i="1"/>
  <c r="AW459" i="1"/>
  <c r="AR459" i="1"/>
  <c r="AQ459" i="1"/>
  <c r="AM459" i="1"/>
  <c r="AG459" i="1"/>
  <c r="N459" i="1"/>
  <c r="L459" i="1"/>
  <c r="J459" i="1"/>
  <c r="G459" i="1"/>
  <c r="E459" i="1"/>
  <c r="C459" i="1"/>
  <c r="BX458" i="1"/>
  <c r="BV458" i="1"/>
  <c r="BT458" i="1"/>
  <c r="BR458" i="1"/>
  <c r="BH458" i="1"/>
  <c r="BG458" i="1"/>
  <c r="BC458" i="1"/>
  <c r="BB458" i="1"/>
  <c r="AX458" i="1"/>
  <c r="AW458" i="1"/>
  <c r="AR458" i="1"/>
  <c r="AQ458" i="1"/>
  <c r="AM458" i="1"/>
  <c r="AG458" i="1"/>
  <c r="N458" i="1"/>
  <c r="L458" i="1"/>
  <c r="J458" i="1"/>
  <c r="G458" i="1"/>
  <c r="E458" i="1"/>
  <c r="C458" i="1"/>
  <c r="BX457" i="1"/>
  <c r="BV457" i="1"/>
  <c r="BT457" i="1"/>
  <c r="BR457" i="1"/>
  <c r="BH457" i="1"/>
  <c r="BG457" i="1"/>
  <c r="BC457" i="1"/>
  <c r="BB457" i="1"/>
  <c r="AX457" i="1"/>
  <c r="AW457" i="1"/>
  <c r="AR457" i="1"/>
  <c r="AQ457" i="1"/>
  <c r="AM457" i="1"/>
  <c r="AG457" i="1"/>
  <c r="N457" i="1"/>
  <c r="L457" i="1"/>
  <c r="J457" i="1"/>
  <c r="G457" i="1"/>
  <c r="E457" i="1"/>
  <c r="C457" i="1"/>
  <c r="BX456" i="1"/>
  <c r="BV456" i="1"/>
  <c r="BT456" i="1"/>
  <c r="BR456" i="1"/>
  <c r="BH456" i="1"/>
  <c r="BG456" i="1"/>
  <c r="BC456" i="1"/>
  <c r="BB456" i="1"/>
  <c r="AX456" i="1"/>
  <c r="AW456" i="1"/>
  <c r="AR456" i="1"/>
  <c r="AQ456" i="1"/>
  <c r="AM456" i="1"/>
  <c r="AG456" i="1"/>
  <c r="N456" i="1"/>
  <c r="L456" i="1"/>
  <c r="J456" i="1"/>
  <c r="G456" i="1"/>
  <c r="E456" i="1"/>
  <c r="C456" i="1"/>
  <c r="BX455" i="1"/>
  <c r="BV455" i="1"/>
  <c r="BT455" i="1"/>
  <c r="BR455" i="1"/>
  <c r="BH455" i="1"/>
  <c r="BG455" i="1"/>
  <c r="BC455" i="1"/>
  <c r="BB455" i="1"/>
  <c r="AX455" i="1"/>
  <c r="AW455" i="1"/>
  <c r="AR455" i="1"/>
  <c r="AQ455" i="1"/>
  <c r="AM455" i="1"/>
  <c r="AG455" i="1"/>
  <c r="N455" i="1"/>
  <c r="L455" i="1"/>
  <c r="J455" i="1"/>
  <c r="G455" i="1"/>
  <c r="E455" i="1"/>
  <c r="C455" i="1"/>
  <c r="BX454" i="1"/>
  <c r="BV454" i="1"/>
  <c r="BT454" i="1"/>
  <c r="BR454" i="1"/>
  <c r="BH454" i="1"/>
  <c r="BG454" i="1"/>
  <c r="BC454" i="1"/>
  <c r="BB454" i="1"/>
  <c r="AX454" i="1"/>
  <c r="AW454" i="1"/>
  <c r="AR454" i="1"/>
  <c r="AQ454" i="1"/>
  <c r="AM454" i="1"/>
  <c r="AG454" i="1"/>
  <c r="N454" i="1"/>
  <c r="L454" i="1"/>
  <c r="J454" i="1"/>
  <c r="G454" i="1"/>
  <c r="E454" i="1"/>
  <c r="C454" i="1"/>
  <c r="BX396" i="1"/>
  <c r="BV396" i="1"/>
  <c r="BT396" i="1"/>
  <c r="BR396" i="1"/>
  <c r="BH396" i="1"/>
  <c r="BG396" i="1"/>
  <c r="BC396" i="1"/>
  <c r="BB396" i="1"/>
  <c r="AX396" i="1"/>
  <c r="AW396" i="1"/>
  <c r="AR396" i="1"/>
  <c r="AQ396" i="1"/>
  <c r="AM396" i="1"/>
  <c r="AG396" i="1"/>
  <c r="N396" i="1"/>
  <c r="L396" i="1"/>
  <c r="J396" i="1"/>
  <c r="G396" i="1"/>
  <c r="E396" i="1"/>
  <c r="C396" i="1"/>
  <c r="BX544" i="1"/>
  <c r="BV544" i="1"/>
  <c r="BT544" i="1"/>
  <c r="BR544" i="1"/>
  <c r="BH544" i="1"/>
  <c r="BG544" i="1"/>
  <c r="BC544" i="1"/>
  <c r="BB544" i="1"/>
  <c r="AX544" i="1"/>
  <c r="AW544" i="1"/>
  <c r="AR544" i="1"/>
  <c r="AQ544" i="1"/>
  <c r="AM544" i="1"/>
  <c r="AG544" i="1"/>
  <c r="N544" i="1"/>
  <c r="L544" i="1"/>
  <c r="J544" i="1"/>
  <c r="G544" i="1"/>
  <c r="E544" i="1"/>
  <c r="C544" i="1"/>
  <c r="BX395" i="1"/>
  <c r="BV395" i="1"/>
  <c r="BT395" i="1"/>
  <c r="BR395" i="1"/>
  <c r="BH395" i="1"/>
  <c r="BG395" i="1"/>
  <c r="BC395" i="1"/>
  <c r="BB395" i="1"/>
  <c r="AX395" i="1"/>
  <c r="AW395" i="1"/>
  <c r="AR395" i="1"/>
  <c r="AQ395" i="1"/>
  <c r="AM395" i="1"/>
  <c r="AG395" i="1"/>
  <c r="N395" i="1"/>
  <c r="L395" i="1"/>
  <c r="J395" i="1"/>
  <c r="G395" i="1"/>
  <c r="E395" i="1"/>
  <c r="C395" i="1"/>
  <c r="BX394" i="1"/>
  <c r="BV394" i="1"/>
  <c r="BT394" i="1"/>
  <c r="BR394" i="1"/>
  <c r="BH394" i="1"/>
  <c r="BG394" i="1"/>
  <c r="BC394" i="1"/>
  <c r="BB394" i="1"/>
  <c r="AX394" i="1"/>
  <c r="AW394" i="1"/>
  <c r="AR394" i="1"/>
  <c r="AQ394" i="1"/>
  <c r="AM394" i="1"/>
  <c r="AG394" i="1"/>
  <c r="N394" i="1"/>
  <c r="L394" i="1"/>
  <c r="J394" i="1"/>
  <c r="G394" i="1"/>
  <c r="E394" i="1"/>
  <c r="C394" i="1"/>
  <c r="BX393" i="1"/>
  <c r="BV393" i="1"/>
  <c r="BT393" i="1"/>
  <c r="BR393" i="1"/>
  <c r="BH393" i="1"/>
  <c r="BG393" i="1"/>
  <c r="BC393" i="1"/>
  <c r="BB393" i="1"/>
  <c r="AX393" i="1"/>
  <c r="AW393" i="1"/>
  <c r="AR393" i="1"/>
  <c r="AQ393" i="1"/>
  <c r="AL393" i="1"/>
  <c r="AK393" i="1"/>
  <c r="AG393" i="1"/>
  <c r="N393" i="1"/>
  <c r="L393" i="1"/>
  <c r="J393" i="1"/>
  <c r="G393" i="1"/>
  <c r="E393" i="1"/>
  <c r="C393" i="1"/>
  <c r="BX392" i="1"/>
  <c r="BV392" i="1"/>
  <c r="BT392" i="1"/>
  <c r="BR392" i="1"/>
  <c r="BH392" i="1"/>
  <c r="BG392" i="1"/>
  <c r="BC392" i="1"/>
  <c r="BB392" i="1"/>
  <c r="AX392" i="1"/>
  <c r="AW392" i="1"/>
  <c r="AR392" i="1"/>
  <c r="AQ392" i="1"/>
  <c r="AM392" i="1"/>
  <c r="AG392" i="1"/>
  <c r="N392" i="1"/>
  <c r="L392" i="1"/>
  <c r="J392" i="1"/>
  <c r="G392" i="1"/>
  <c r="E392" i="1"/>
  <c r="C392" i="1"/>
  <c r="BX391" i="1"/>
  <c r="BV391" i="1"/>
  <c r="BT391" i="1"/>
  <c r="BR391" i="1"/>
  <c r="BH391" i="1"/>
  <c r="BG391" i="1"/>
  <c r="BC391" i="1"/>
  <c r="BB391" i="1"/>
  <c r="AX391" i="1"/>
  <c r="AW391" i="1"/>
  <c r="AR391" i="1"/>
  <c r="AQ391" i="1"/>
  <c r="AM391" i="1"/>
  <c r="AG391" i="1"/>
  <c r="N391" i="1"/>
  <c r="L391" i="1"/>
  <c r="J391" i="1"/>
  <c r="G391" i="1"/>
  <c r="E391" i="1"/>
  <c r="C391" i="1"/>
  <c r="BX390" i="1"/>
  <c r="BV390" i="1"/>
  <c r="BT390" i="1"/>
  <c r="BR390" i="1"/>
  <c r="BH390" i="1"/>
  <c r="BG390" i="1"/>
  <c r="BC390" i="1"/>
  <c r="BB390" i="1"/>
  <c r="AX390" i="1"/>
  <c r="AW390" i="1"/>
  <c r="AR390" i="1"/>
  <c r="AQ390" i="1"/>
  <c r="AM390" i="1"/>
  <c r="AG390" i="1"/>
  <c r="N390" i="1"/>
  <c r="L390" i="1"/>
  <c r="J390" i="1"/>
  <c r="G390" i="1"/>
  <c r="E390" i="1"/>
  <c r="C390" i="1"/>
  <c r="BX389" i="1"/>
  <c r="BV389" i="1"/>
  <c r="BT389" i="1"/>
  <c r="BR389" i="1"/>
  <c r="BH389" i="1"/>
  <c r="BG389" i="1"/>
  <c r="BC389" i="1"/>
  <c r="BB389" i="1"/>
  <c r="AX389" i="1"/>
  <c r="AW389" i="1"/>
  <c r="AR389" i="1"/>
  <c r="AQ389" i="1"/>
  <c r="AM389" i="1"/>
  <c r="AG389" i="1"/>
  <c r="N389" i="1"/>
  <c r="L389" i="1"/>
  <c r="J389" i="1"/>
  <c r="G389" i="1"/>
  <c r="E389" i="1"/>
  <c r="C389" i="1"/>
  <c r="BX388" i="1"/>
  <c r="BV388" i="1"/>
  <c r="BT388" i="1"/>
  <c r="BR388" i="1"/>
  <c r="BH388" i="1"/>
  <c r="BG388" i="1"/>
  <c r="BC388" i="1"/>
  <c r="BB388" i="1"/>
  <c r="AX388" i="1"/>
  <c r="AW388" i="1"/>
  <c r="AR388" i="1"/>
  <c r="AQ388" i="1"/>
  <c r="AM388" i="1"/>
  <c r="AG388" i="1"/>
  <c r="N388" i="1"/>
  <c r="L388" i="1"/>
  <c r="J388" i="1"/>
  <c r="G388" i="1"/>
  <c r="E388" i="1"/>
  <c r="C388" i="1"/>
  <c r="BX387" i="1"/>
  <c r="BV387" i="1"/>
  <c r="BT387" i="1"/>
  <c r="BR387" i="1"/>
  <c r="BH387" i="1"/>
  <c r="BG387" i="1"/>
  <c r="BC387" i="1"/>
  <c r="BB387" i="1"/>
  <c r="AX387" i="1"/>
  <c r="AW387" i="1"/>
  <c r="AR387" i="1"/>
  <c r="AQ387" i="1"/>
  <c r="AM387" i="1"/>
  <c r="AG387" i="1"/>
  <c r="N387" i="1"/>
  <c r="L387" i="1"/>
  <c r="J387" i="1"/>
  <c r="G387" i="1"/>
  <c r="E387" i="1"/>
  <c r="C387" i="1"/>
  <c r="BX386" i="1"/>
  <c r="BV386" i="1"/>
  <c r="BT386" i="1"/>
  <c r="BR386" i="1"/>
  <c r="BH386" i="1"/>
  <c r="BG386" i="1"/>
  <c r="BC386" i="1"/>
  <c r="BB386" i="1"/>
  <c r="AX386" i="1"/>
  <c r="AW386" i="1"/>
  <c r="AR386" i="1"/>
  <c r="AQ386" i="1"/>
  <c r="AG386" i="1"/>
  <c r="N386" i="1"/>
  <c r="L386" i="1"/>
  <c r="J386" i="1"/>
  <c r="G386" i="1"/>
  <c r="E386" i="1"/>
  <c r="C386" i="1"/>
  <c r="BX385" i="1"/>
  <c r="BV385" i="1"/>
  <c r="BT385" i="1"/>
  <c r="BR385" i="1"/>
  <c r="BH385" i="1"/>
  <c r="BG385" i="1"/>
  <c r="BC385" i="1"/>
  <c r="BB385" i="1"/>
  <c r="AX385" i="1"/>
  <c r="AW385" i="1"/>
  <c r="AR385" i="1"/>
  <c r="AQ385" i="1"/>
  <c r="AM385" i="1"/>
  <c r="AG385" i="1"/>
  <c r="N385" i="1"/>
  <c r="L385" i="1"/>
  <c r="J385" i="1"/>
  <c r="G385" i="1"/>
  <c r="E385" i="1"/>
  <c r="C385" i="1"/>
  <c r="BX384" i="1"/>
  <c r="BV384" i="1"/>
  <c r="BT384" i="1"/>
  <c r="BR384" i="1"/>
  <c r="BH384" i="1"/>
  <c r="BG384" i="1"/>
  <c r="BC384" i="1"/>
  <c r="BB384" i="1"/>
  <c r="AX384" i="1"/>
  <c r="AW384" i="1"/>
  <c r="AR384" i="1"/>
  <c r="AQ384" i="1"/>
  <c r="AM384" i="1"/>
  <c r="AG384" i="1"/>
  <c r="N384" i="1"/>
  <c r="L384" i="1"/>
  <c r="J384" i="1"/>
  <c r="G384" i="1"/>
  <c r="E384" i="1"/>
  <c r="C384" i="1"/>
  <c r="BX383" i="1"/>
  <c r="BV383" i="1"/>
  <c r="BT383" i="1"/>
  <c r="BR383" i="1"/>
  <c r="BH383" i="1"/>
  <c r="BG383" i="1"/>
  <c r="BC383" i="1"/>
  <c r="BB383" i="1"/>
  <c r="AX383" i="1"/>
  <c r="AW383" i="1"/>
  <c r="AR383" i="1"/>
  <c r="AQ383" i="1"/>
  <c r="AM383" i="1"/>
  <c r="AG383" i="1"/>
  <c r="N383" i="1"/>
  <c r="L383" i="1"/>
  <c r="J383" i="1"/>
  <c r="G383" i="1"/>
  <c r="E383" i="1"/>
  <c r="C383" i="1"/>
  <c r="BX382" i="1"/>
  <c r="BV382" i="1"/>
  <c r="BT382" i="1"/>
  <c r="BR382" i="1"/>
  <c r="BH382" i="1"/>
  <c r="BG382" i="1"/>
  <c r="BC382" i="1"/>
  <c r="BB382" i="1"/>
  <c r="AX382" i="1"/>
  <c r="AW382" i="1"/>
  <c r="AR382" i="1"/>
  <c r="AQ382" i="1"/>
  <c r="AM382" i="1"/>
  <c r="AG382" i="1"/>
  <c r="N382" i="1"/>
  <c r="L382" i="1"/>
  <c r="J382" i="1"/>
  <c r="G382" i="1"/>
  <c r="E382" i="1"/>
  <c r="C382" i="1"/>
  <c r="BX313" i="1"/>
  <c r="BV313" i="1"/>
  <c r="BT313" i="1"/>
  <c r="BR313" i="1"/>
  <c r="BI313" i="1"/>
  <c r="BD313" i="1"/>
  <c r="AY313" i="1"/>
  <c r="AS313" i="1"/>
  <c r="AM313" i="1"/>
  <c r="AF313" i="1"/>
  <c r="AE313" i="1"/>
  <c r="N313" i="1"/>
  <c r="L313" i="1"/>
  <c r="J313" i="1"/>
  <c r="G313" i="1"/>
  <c r="E313" i="1"/>
  <c r="C313" i="1"/>
  <c r="BX543" i="1"/>
  <c r="BV543" i="1"/>
  <c r="BT543" i="1"/>
  <c r="BR543" i="1"/>
  <c r="BI543" i="1"/>
  <c r="BD543" i="1"/>
  <c r="AY543" i="1"/>
  <c r="AS543" i="1"/>
  <c r="AM543" i="1"/>
  <c r="AG543" i="1"/>
  <c r="N543" i="1"/>
  <c r="L543" i="1"/>
  <c r="J543" i="1"/>
  <c r="G543" i="1"/>
  <c r="E543" i="1"/>
  <c r="C543" i="1"/>
  <c r="BX312" i="1"/>
  <c r="BV312" i="1"/>
  <c r="BT312" i="1"/>
  <c r="BR312" i="1"/>
  <c r="BI312" i="1"/>
  <c r="BD312" i="1"/>
  <c r="AY312" i="1"/>
  <c r="AS312" i="1"/>
  <c r="AM312" i="1"/>
  <c r="AG312" i="1"/>
  <c r="N312" i="1"/>
  <c r="L312" i="1"/>
  <c r="J312" i="1"/>
  <c r="G312" i="1"/>
  <c r="E312" i="1"/>
  <c r="C312" i="1"/>
  <c r="BX311" i="1"/>
  <c r="BV311" i="1"/>
  <c r="BT311" i="1"/>
  <c r="BR311" i="1"/>
  <c r="BI311" i="1"/>
  <c r="BD311" i="1"/>
  <c r="AY311" i="1"/>
  <c r="AS311" i="1"/>
  <c r="AM311" i="1"/>
  <c r="AG311" i="1"/>
  <c r="N311" i="1"/>
  <c r="L311" i="1"/>
  <c r="J311" i="1"/>
  <c r="G311" i="1"/>
  <c r="E311" i="1"/>
  <c r="C311" i="1"/>
  <c r="BX310" i="1"/>
  <c r="BV310" i="1"/>
  <c r="BT310" i="1"/>
  <c r="BR310" i="1"/>
  <c r="BI310" i="1"/>
  <c r="BD310" i="1"/>
  <c r="AY310" i="1"/>
  <c r="AS310" i="1"/>
  <c r="AM310" i="1"/>
  <c r="AG310" i="1"/>
  <c r="N310" i="1"/>
  <c r="L310" i="1"/>
  <c r="J310" i="1"/>
  <c r="G310" i="1"/>
  <c r="E310" i="1"/>
  <c r="C310" i="1"/>
  <c r="BX309" i="1"/>
  <c r="BV309" i="1"/>
  <c r="BT309" i="1"/>
  <c r="BR309" i="1"/>
  <c r="BI309" i="1"/>
  <c r="AY309" i="1"/>
  <c r="AS309" i="1"/>
  <c r="AM309" i="1"/>
  <c r="AG309" i="1"/>
  <c r="N309" i="1"/>
  <c r="L309" i="1"/>
  <c r="J309" i="1"/>
  <c r="G309" i="1"/>
  <c r="E309" i="1"/>
  <c r="C309" i="1"/>
  <c r="BX308" i="1"/>
  <c r="BV308" i="1"/>
  <c r="BT308" i="1"/>
  <c r="BR308" i="1"/>
  <c r="BI308" i="1"/>
  <c r="BD308" i="1"/>
  <c r="AY308" i="1"/>
  <c r="AS308" i="1"/>
  <c r="AM308" i="1"/>
  <c r="AG308" i="1"/>
  <c r="N308" i="1"/>
  <c r="L308" i="1"/>
  <c r="J308" i="1"/>
  <c r="G308" i="1"/>
  <c r="E308" i="1"/>
  <c r="C308" i="1"/>
  <c r="BX307" i="1"/>
  <c r="BV307" i="1"/>
  <c r="BT307" i="1"/>
  <c r="BR307" i="1"/>
  <c r="BI307" i="1"/>
  <c r="BD307" i="1"/>
  <c r="AY307" i="1"/>
  <c r="AS307" i="1"/>
  <c r="AM307" i="1"/>
  <c r="AG307" i="1"/>
  <c r="N307" i="1"/>
  <c r="L307" i="1"/>
  <c r="J307" i="1"/>
  <c r="G307" i="1"/>
  <c r="E307" i="1"/>
  <c r="C307" i="1"/>
  <c r="BX306" i="1"/>
  <c r="BV306" i="1"/>
  <c r="BT306" i="1"/>
  <c r="BR306" i="1"/>
  <c r="BI306" i="1"/>
  <c r="BC306" i="1"/>
  <c r="BB306" i="1"/>
  <c r="AX306" i="1"/>
  <c r="AW306" i="1"/>
  <c r="AS306" i="1"/>
  <c r="AL306" i="1"/>
  <c r="AK306" i="1"/>
  <c r="AG306" i="1"/>
  <c r="N306" i="1"/>
  <c r="L306" i="1"/>
  <c r="J306" i="1"/>
  <c r="G306" i="1"/>
  <c r="E306" i="1"/>
  <c r="C306" i="1"/>
  <c r="BX305" i="1"/>
  <c r="BV305" i="1"/>
  <c r="BT305" i="1"/>
  <c r="BR305" i="1"/>
  <c r="BI305" i="1"/>
  <c r="BC305" i="1"/>
  <c r="BB305" i="1"/>
  <c r="AX305" i="1"/>
  <c r="AW305" i="1"/>
  <c r="AS305" i="1"/>
  <c r="AM305" i="1"/>
  <c r="AG305" i="1"/>
  <c r="N305" i="1"/>
  <c r="L305" i="1"/>
  <c r="J305" i="1"/>
  <c r="G305" i="1"/>
  <c r="E305" i="1"/>
  <c r="C305" i="1"/>
  <c r="BX304" i="1"/>
  <c r="BV304" i="1"/>
  <c r="BT304" i="1"/>
  <c r="BR304" i="1"/>
  <c r="BI304" i="1"/>
  <c r="BD304" i="1"/>
  <c r="AY304" i="1"/>
  <c r="AS304" i="1"/>
  <c r="AM304" i="1"/>
  <c r="AG304" i="1"/>
  <c r="N304" i="1"/>
  <c r="L304" i="1"/>
  <c r="J304" i="1"/>
  <c r="G304" i="1"/>
  <c r="E304" i="1"/>
  <c r="C304" i="1"/>
  <c r="BX303" i="1"/>
  <c r="BV303" i="1"/>
  <c r="BT303" i="1"/>
  <c r="BR303" i="1"/>
  <c r="BI303" i="1"/>
  <c r="BD303" i="1"/>
  <c r="AY303" i="1"/>
  <c r="AM303" i="1"/>
  <c r="N303" i="1"/>
  <c r="L303" i="1"/>
  <c r="J303" i="1"/>
  <c r="G303" i="1"/>
  <c r="E303" i="1"/>
  <c r="C303" i="1"/>
  <c r="BX302" i="1"/>
  <c r="BV302" i="1"/>
  <c r="BT302" i="1"/>
  <c r="BR302" i="1"/>
  <c r="BI302" i="1"/>
  <c r="BD302" i="1"/>
  <c r="AY302" i="1"/>
  <c r="AS302" i="1"/>
  <c r="AM302" i="1"/>
  <c r="AG302" i="1"/>
  <c r="N302" i="1"/>
  <c r="L302" i="1"/>
  <c r="J302" i="1"/>
  <c r="G302" i="1"/>
  <c r="E302" i="1"/>
  <c r="C302" i="1"/>
  <c r="BX301" i="1"/>
  <c r="BV301" i="1"/>
  <c r="BT301" i="1"/>
  <c r="BR301" i="1"/>
  <c r="BH301" i="1"/>
  <c r="BG301" i="1"/>
  <c r="BC301" i="1"/>
  <c r="BB301" i="1"/>
  <c r="AX301" i="1"/>
  <c r="AW301" i="1"/>
  <c r="AR301" i="1"/>
  <c r="AQ301" i="1"/>
  <c r="AL301" i="1"/>
  <c r="AK301" i="1"/>
  <c r="AG301" i="1"/>
  <c r="N301" i="1"/>
  <c r="L301" i="1"/>
  <c r="J301" i="1"/>
  <c r="G301" i="1"/>
  <c r="E301" i="1"/>
  <c r="C301" i="1"/>
  <c r="BX300" i="1"/>
  <c r="BV300" i="1"/>
  <c r="BT300" i="1"/>
  <c r="BR300" i="1"/>
  <c r="BI300" i="1"/>
  <c r="BD300" i="1"/>
  <c r="AY300" i="1"/>
  <c r="AS300" i="1"/>
  <c r="AM300" i="1"/>
  <c r="AG300" i="1"/>
  <c r="N300" i="1"/>
  <c r="L300" i="1"/>
  <c r="J300" i="1"/>
  <c r="G300" i="1"/>
  <c r="E300" i="1"/>
  <c r="C300" i="1"/>
  <c r="BX299" i="1"/>
  <c r="BV299" i="1"/>
  <c r="BT299" i="1"/>
  <c r="BR299" i="1"/>
  <c r="BI299" i="1"/>
  <c r="BD299" i="1"/>
  <c r="AY299" i="1"/>
  <c r="AS299" i="1"/>
  <c r="AM299" i="1"/>
  <c r="AG299" i="1"/>
  <c r="N299" i="1"/>
  <c r="L299" i="1"/>
  <c r="J299" i="1"/>
  <c r="G299" i="1"/>
  <c r="E299" i="1"/>
  <c r="C299" i="1"/>
  <c r="BX135" i="1"/>
  <c r="BV135" i="1"/>
  <c r="BT135" i="1"/>
  <c r="BR135" i="1"/>
  <c r="BH135" i="1"/>
  <c r="BG135" i="1"/>
  <c r="BC135" i="1"/>
  <c r="BB135" i="1"/>
  <c r="AX135" i="1"/>
  <c r="AW135" i="1"/>
  <c r="AR135" i="1"/>
  <c r="AQ135" i="1"/>
  <c r="AM135" i="1"/>
  <c r="AF135" i="1"/>
  <c r="AE135" i="1"/>
  <c r="N135" i="1"/>
  <c r="L135" i="1"/>
  <c r="J135" i="1"/>
  <c r="G135" i="1"/>
  <c r="E135" i="1"/>
  <c r="C135" i="1"/>
  <c r="BX542" i="1"/>
  <c r="BV542" i="1"/>
  <c r="BT542" i="1"/>
  <c r="BR542" i="1"/>
  <c r="BH542" i="1"/>
  <c r="BG542" i="1"/>
  <c r="BC542" i="1"/>
  <c r="BB542" i="1"/>
  <c r="AX542" i="1"/>
  <c r="AW542" i="1"/>
  <c r="AR542" i="1"/>
  <c r="AQ542" i="1"/>
  <c r="AM542" i="1"/>
  <c r="AG542" i="1"/>
  <c r="N542" i="1"/>
  <c r="L542" i="1"/>
  <c r="J542" i="1"/>
  <c r="G542" i="1"/>
  <c r="E542" i="1"/>
  <c r="C542" i="1"/>
  <c r="BX134" i="1"/>
  <c r="BV134" i="1"/>
  <c r="BT134" i="1"/>
  <c r="BR134" i="1"/>
  <c r="BH134" i="1"/>
  <c r="BG134" i="1"/>
  <c r="BC134" i="1"/>
  <c r="BB134" i="1"/>
  <c r="AX134" i="1"/>
  <c r="AW134" i="1"/>
  <c r="AR134" i="1"/>
  <c r="AQ134" i="1"/>
  <c r="AM134" i="1"/>
  <c r="AF134" i="1"/>
  <c r="AE134" i="1"/>
  <c r="N134" i="1"/>
  <c r="L134" i="1"/>
  <c r="J134" i="1"/>
  <c r="G134" i="1"/>
  <c r="E134" i="1"/>
  <c r="C134" i="1"/>
  <c r="BX133" i="1"/>
  <c r="BV133" i="1"/>
  <c r="BT133" i="1"/>
  <c r="BR133" i="1"/>
  <c r="BH133" i="1"/>
  <c r="BG133" i="1"/>
  <c r="BC133" i="1"/>
  <c r="BB133" i="1"/>
  <c r="AX133" i="1"/>
  <c r="AW133" i="1"/>
  <c r="AR133" i="1"/>
  <c r="AQ133" i="1"/>
  <c r="AM133" i="1"/>
  <c r="AG133" i="1"/>
  <c r="N133" i="1"/>
  <c r="L133" i="1"/>
  <c r="J133" i="1"/>
  <c r="G133" i="1"/>
  <c r="E133" i="1"/>
  <c r="C133" i="1"/>
  <c r="BX132" i="1"/>
  <c r="BV132" i="1"/>
  <c r="BT132" i="1"/>
  <c r="BR132" i="1"/>
  <c r="BH132" i="1"/>
  <c r="BG132" i="1"/>
  <c r="BC132" i="1"/>
  <c r="BB132" i="1"/>
  <c r="AX132" i="1"/>
  <c r="AW132" i="1"/>
  <c r="AR132" i="1"/>
  <c r="AQ132" i="1"/>
  <c r="AM132" i="1"/>
  <c r="AG132" i="1"/>
  <c r="N132" i="1"/>
  <c r="L132" i="1"/>
  <c r="J132" i="1"/>
  <c r="G132" i="1"/>
  <c r="E132" i="1"/>
  <c r="C132" i="1"/>
  <c r="BX131" i="1"/>
  <c r="BV131" i="1"/>
  <c r="BT131" i="1"/>
  <c r="BR131" i="1"/>
  <c r="BH131" i="1"/>
  <c r="BG131" i="1"/>
  <c r="BC131" i="1"/>
  <c r="BB131" i="1"/>
  <c r="AX131" i="1"/>
  <c r="AW131" i="1"/>
  <c r="AR131" i="1"/>
  <c r="AQ131" i="1"/>
  <c r="AM131" i="1"/>
  <c r="N131" i="1"/>
  <c r="L131" i="1"/>
  <c r="J131" i="1"/>
  <c r="G131" i="1"/>
  <c r="E131" i="1"/>
  <c r="C131" i="1"/>
  <c r="BX130" i="1"/>
  <c r="BV130" i="1"/>
  <c r="BT130" i="1"/>
  <c r="BR130" i="1"/>
  <c r="BH130" i="1"/>
  <c r="BG130" i="1"/>
  <c r="BC130" i="1"/>
  <c r="BB130" i="1"/>
  <c r="AX130" i="1"/>
  <c r="AW130" i="1"/>
  <c r="AR130" i="1"/>
  <c r="AQ130" i="1"/>
  <c r="AM130" i="1"/>
  <c r="AG130" i="1"/>
  <c r="N130" i="1"/>
  <c r="L130" i="1"/>
  <c r="J130" i="1"/>
  <c r="G130" i="1"/>
  <c r="E130" i="1"/>
  <c r="C130" i="1"/>
  <c r="BX129" i="1"/>
  <c r="BV129" i="1"/>
  <c r="BT129" i="1"/>
  <c r="BR129" i="1"/>
  <c r="BH129" i="1"/>
  <c r="BG129" i="1"/>
  <c r="BC129" i="1"/>
  <c r="BB129" i="1"/>
  <c r="AX129" i="1"/>
  <c r="AW129" i="1"/>
  <c r="AR129" i="1"/>
  <c r="AQ129" i="1"/>
  <c r="AM129" i="1"/>
  <c r="AF129" i="1"/>
  <c r="AE129" i="1"/>
  <c r="N129" i="1"/>
  <c r="L129" i="1"/>
  <c r="J129" i="1"/>
  <c r="G129" i="1"/>
  <c r="E129" i="1"/>
  <c r="C129" i="1"/>
  <c r="BX128" i="1"/>
  <c r="BV128" i="1"/>
  <c r="BT128" i="1"/>
  <c r="BR128" i="1"/>
  <c r="BH128" i="1"/>
  <c r="BG128" i="1"/>
  <c r="BC128" i="1"/>
  <c r="BB128" i="1"/>
  <c r="AX128" i="1"/>
  <c r="AW128" i="1"/>
  <c r="AR128" i="1"/>
  <c r="AQ128" i="1"/>
  <c r="AM128" i="1"/>
  <c r="AF128" i="1"/>
  <c r="AE128" i="1"/>
  <c r="N128" i="1"/>
  <c r="L128" i="1"/>
  <c r="J128" i="1"/>
  <c r="G128" i="1"/>
  <c r="E128" i="1"/>
  <c r="C128" i="1"/>
  <c r="BX127" i="1"/>
  <c r="BV127" i="1"/>
  <c r="BT127" i="1"/>
  <c r="BR127" i="1"/>
  <c r="BH127" i="1"/>
  <c r="BG127" i="1"/>
  <c r="BC127" i="1"/>
  <c r="BB127" i="1"/>
  <c r="AX127" i="1"/>
  <c r="AW127" i="1"/>
  <c r="AR127" i="1"/>
  <c r="AQ127" i="1"/>
  <c r="AM127" i="1"/>
  <c r="AG127" i="1"/>
  <c r="N127" i="1"/>
  <c r="L127" i="1"/>
  <c r="J127" i="1"/>
  <c r="G127" i="1"/>
  <c r="E127" i="1"/>
  <c r="C127" i="1"/>
  <c r="BX126" i="1"/>
  <c r="BV126" i="1"/>
  <c r="BT126" i="1"/>
  <c r="BR126" i="1"/>
  <c r="BH126" i="1"/>
  <c r="BG126" i="1"/>
  <c r="BC126" i="1"/>
  <c r="BB126" i="1"/>
  <c r="AX126" i="1"/>
  <c r="AW126" i="1"/>
  <c r="AR126" i="1"/>
  <c r="AQ126" i="1"/>
  <c r="AM126" i="1"/>
  <c r="AF126" i="1"/>
  <c r="AE126" i="1"/>
  <c r="N126" i="1"/>
  <c r="L126" i="1"/>
  <c r="J126" i="1"/>
  <c r="G126" i="1"/>
  <c r="E126" i="1"/>
  <c r="C126" i="1"/>
  <c r="BX125" i="1"/>
  <c r="BV125" i="1"/>
  <c r="BT125" i="1"/>
  <c r="BR125" i="1"/>
  <c r="BH125" i="1"/>
  <c r="BG125" i="1"/>
  <c r="BC125" i="1"/>
  <c r="BB125" i="1"/>
  <c r="AX125" i="1"/>
  <c r="AW125" i="1"/>
  <c r="AR125" i="1"/>
  <c r="AQ125" i="1"/>
  <c r="AM125" i="1"/>
  <c r="AG125" i="1"/>
  <c r="N125" i="1"/>
  <c r="L125" i="1"/>
  <c r="J125" i="1"/>
  <c r="G125" i="1"/>
  <c r="E125" i="1"/>
  <c r="C125" i="1"/>
  <c r="BX124" i="1"/>
  <c r="BV124" i="1"/>
  <c r="BT124" i="1"/>
  <c r="BR124" i="1"/>
  <c r="BH124" i="1"/>
  <c r="BG124" i="1"/>
  <c r="BC124" i="1"/>
  <c r="BB124" i="1"/>
  <c r="AX124" i="1"/>
  <c r="AW124" i="1"/>
  <c r="AR124" i="1"/>
  <c r="AQ124" i="1"/>
  <c r="AM124" i="1"/>
  <c r="AG124" i="1"/>
  <c r="N124" i="1"/>
  <c r="L124" i="1"/>
  <c r="J124" i="1"/>
  <c r="G124" i="1"/>
  <c r="E124" i="1"/>
  <c r="C124" i="1"/>
  <c r="BX123" i="1"/>
  <c r="BV123" i="1"/>
  <c r="BT123" i="1"/>
  <c r="BR123" i="1"/>
  <c r="BH123" i="1"/>
  <c r="BG123" i="1"/>
  <c r="BC123" i="1"/>
  <c r="BB123" i="1"/>
  <c r="AX123" i="1"/>
  <c r="AW123" i="1"/>
  <c r="AR123" i="1"/>
  <c r="AQ123" i="1"/>
  <c r="AM123" i="1"/>
  <c r="AF123" i="1"/>
  <c r="AE123" i="1"/>
  <c r="N123" i="1"/>
  <c r="L123" i="1"/>
  <c r="J123" i="1"/>
  <c r="G123" i="1"/>
  <c r="E123" i="1"/>
  <c r="C123" i="1"/>
  <c r="BX122" i="1"/>
  <c r="BV122" i="1"/>
  <c r="BT122" i="1"/>
  <c r="BR122" i="1"/>
  <c r="BH122" i="1"/>
  <c r="BG122" i="1"/>
  <c r="BC122" i="1"/>
  <c r="BB122" i="1"/>
  <c r="AX122" i="1"/>
  <c r="AW122" i="1"/>
  <c r="AR122" i="1"/>
  <c r="AQ122" i="1"/>
  <c r="AM122" i="1"/>
  <c r="N122" i="1"/>
  <c r="L122" i="1"/>
  <c r="J122" i="1"/>
  <c r="G122" i="1"/>
  <c r="E122" i="1"/>
  <c r="C122" i="1"/>
  <c r="BX121" i="1"/>
  <c r="BV121" i="1"/>
  <c r="BT121" i="1"/>
  <c r="BR121" i="1"/>
  <c r="BH121" i="1"/>
  <c r="BG121" i="1"/>
  <c r="BC121" i="1"/>
  <c r="BB121" i="1"/>
  <c r="AX121" i="1"/>
  <c r="AW121" i="1"/>
  <c r="AR121" i="1"/>
  <c r="AQ121" i="1"/>
  <c r="AM121" i="1"/>
  <c r="AF121" i="1"/>
  <c r="AE121" i="1"/>
  <c r="N121" i="1"/>
  <c r="L121" i="1"/>
  <c r="J121" i="1"/>
  <c r="G121" i="1"/>
  <c r="E121" i="1"/>
  <c r="C121" i="1"/>
  <c r="BX69" i="1"/>
  <c r="BV69" i="1"/>
  <c r="BT69" i="1"/>
  <c r="BR69" i="1"/>
  <c r="BH69" i="1"/>
  <c r="BG69" i="1"/>
  <c r="BC69" i="1"/>
  <c r="BB69" i="1"/>
  <c r="AX69" i="1"/>
  <c r="AW69" i="1"/>
  <c r="AS69" i="1"/>
  <c r="AM69" i="1"/>
  <c r="AG69" i="1"/>
  <c r="N69" i="1"/>
  <c r="L69" i="1"/>
  <c r="J69" i="1"/>
  <c r="G69" i="1"/>
  <c r="E69" i="1"/>
  <c r="C69" i="1"/>
  <c r="BX541" i="1"/>
  <c r="BV541" i="1"/>
  <c r="BT541" i="1"/>
  <c r="BR541" i="1"/>
  <c r="BH541" i="1"/>
  <c r="BG541" i="1"/>
  <c r="BC541" i="1"/>
  <c r="BB541" i="1"/>
  <c r="AX541" i="1"/>
  <c r="AW541" i="1"/>
  <c r="AS541" i="1"/>
  <c r="AM541" i="1"/>
  <c r="AG541" i="1"/>
  <c r="N541" i="1"/>
  <c r="L541" i="1"/>
  <c r="J541" i="1"/>
  <c r="G541" i="1"/>
  <c r="E541" i="1"/>
  <c r="C541" i="1"/>
  <c r="BX68" i="1"/>
  <c r="BV68" i="1"/>
  <c r="BT68" i="1"/>
  <c r="BR68" i="1"/>
  <c r="BH68" i="1"/>
  <c r="BG68" i="1"/>
  <c r="BC68" i="1"/>
  <c r="BB68" i="1"/>
  <c r="AX68" i="1"/>
  <c r="AW68" i="1"/>
  <c r="AS68" i="1"/>
  <c r="AM68" i="1"/>
  <c r="AG68" i="1"/>
  <c r="N68" i="1"/>
  <c r="L68" i="1"/>
  <c r="J68" i="1"/>
  <c r="G68" i="1"/>
  <c r="E68" i="1"/>
  <c r="C68" i="1"/>
  <c r="BX67" i="1"/>
  <c r="BV67" i="1"/>
  <c r="BT67" i="1"/>
  <c r="BR67" i="1"/>
  <c r="BH67" i="1"/>
  <c r="BG67" i="1"/>
  <c r="BC67" i="1"/>
  <c r="BB67" i="1"/>
  <c r="AX67" i="1"/>
  <c r="AW67" i="1"/>
  <c r="AS67" i="1"/>
  <c r="AM67" i="1"/>
  <c r="AG67" i="1"/>
  <c r="N67" i="1"/>
  <c r="L67" i="1"/>
  <c r="J67" i="1"/>
  <c r="G67" i="1"/>
  <c r="E67" i="1"/>
  <c r="C67" i="1"/>
  <c r="BX66" i="1"/>
  <c r="BV66" i="1"/>
  <c r="BT66" i="1"/>
  <c r="BR66" i="1"/>
  <c r="BH66" i="1"/>
  <c r="BG66" i="1"/>
  <c r="BC66" i="1"/>
  <c r="BB66" i="1"/>
  <c r="AX66" i="1"/>
  <c r="AW66" i="1"/>
  <c r="AS66" i="1"/>
  <c r="AM66" i="1"/>
  <c r="AG66" i="1"/>
  <c r="N66" i="1"/>
  <c r="L66" i="1"/>
  <c r="J66" i="1"/>
  <c r="G66" i="1"/>
  <c r="E66" i="1"/>
  <c r="C66" i="1"/>
  <c r="BX65" i="1"/>
  <c r="BV65" i="1"/>
  <c r="BT65" i="1"/>
  <c r="BR65" i="1"/>
  <c r="BH65" i="1"/>
  <c r="BG65" i="1"/>
  <c r="BC65" i="1"/>
  <c r="BB65" i="1"/>
  <c r="AX65" i="1"/>
  <c r="AW65" i="1"/>
  <c r="AS65" i="1"/>
  <c r="AM65" i="1"/>
  <c r="AG65" i="1"/>
  <c r="N65" i="1"/>
  <c r="L65" i="1"/>
  <c r="J65" i="1"/>
  <c r="G65" i="1"/>
  <c r="E65" i="1"/>
  <c r="C65" i="1"/>
  <c r="BX64" i="1"/>
  <c r="BV64" i="1"/>
  <c r="BT64" i="1"/>
  <c r="BR64" i="1"/>
  <c r="BH64" i="1"/>
  <c r="BG64" i="1"/>
  <c r="BC64" i="1"/>
  <c r="BB64" i="1"/>
  <c r="AX64" i="1"/>
  <c r="AW64" i="1"/>
  <c r="AS64" i="1"/>
  <c r="AM64" i="1"/>
  <c r="AF64" i="1"/>
  <c r="AE64" i="1"/>
  <c r="N64" i="1"/>
  <c r="L64" i="1"/>
  <c r="J64" i="1"/>
  <c r="G64" i="1"/>
  <c r="E64" i="1"/>
  <c r="C64" i="1"/>
  <c r="BX63" i="1"/>
  <c r="BV63" i="1"/>
  <c r="BT63" i="1"/>
  <c r="BR63" i="1"/>
  <c r="BH63" i="1"/>
  <c r="BG63" i="1"/>
  <c r="BC63" i="1"/>
  <c r="BB63" i="1"/>
  <c r="AX63" i="1"/>
  <c r="AW63" i="1"/>
  <c r="AS63" i="1"/>
  <c r="AM63" i="1"/>
  <c r="AG63" i="1"/>
  <c r="N63" i="1"/>
  <c r="L63" i="1"/>
  <c r="J63" i="1"/>
  <c r="G63" i="1"/>
  <c r="E63" i="1"/>
  <c r="C63" i="1"/>
  <c r="BX62" i="1"/>
  <c r="BV62" i="1"/>
  <c r="BT62" i="1"/>
  <c r="BR62" i="1"/>
  <c r="BH62" i="1"/>
  <c r="BG62" i="1"/>
  <c r="BC62" i="1"/>
  <c r="BB62" i="1"/>
  <c r="AX62" i="1"/>
  <c r="AW62" i="1"/>
  <c r="AS62" i="1"/>
  <c r="AM62" i="1"/>
  <c r="AG62" i="1"/>
  <c r="N62" i="1"/>
  <c r="L62" i="1"/>
  <c r="J62" i="1"/>
  <c r="G62" i="1"/>
  <c r="E62" i="1"/>
  <c r="C62" i="1"/>
  <c r="BX61" i="1"/>
  <c r="BV61" i="1"/>
  <c r="BT61" i="1"/>
  <c r="BR61" i="1"/>
  <c r="BH61" i="1"/>
  <c r="BG61" i="1"/>
  <c r="BC61" i="1"/>
  <c r="BB61" i="1"/>
  <c r="AX61" i="1"/>
  <c r="AW61" i="1"/>
  <c r="AS61" i="1"/>
  <c r="AM61" i="1"/>
  <c r="AF61" i="1"/>
  <c r="AE61" i="1"/>
  <c r="N61" i="1"/>
  <c r="L61" i="1"/>
  <c r="J61" i="1"/>
  <c r="G61" i="1"/>
  <c r="E61" i="1"/>
  <c r="C61" i="1"/>
  <c r="BX60" i="1"/>
  <c r="BV60" i="1"/>
  <c r="BT60" i="1"/>
  <c r="BR60" i="1"/>
  <c r="BH60" i="1"/>
  <c r="BG60" i="1"/>
  <c r="BC60" i="1"/>
  <c r="BB60" i="1"/>
  <c r="AX60" i="1"/>
  <c r="AW60" i="1"/>
  <c r="AS60" i="1"/>
  <c r="AM60" i="1"/>
  <c r="AF60" i="1"/>
  <c r="AE60" i="1"/>
  <c r="N60" i="1"/>
  <c r="L60" i="1"/>
  <c r="J60" i="1"/>
  <c r="G60" i="1"/>
  <c r="E60" i="1"/>
  <c r="C60" i="1"/>
  <c r="BX59" i="1"/>
  <c r="BV59" i="1"/>
  <c r="BT59" i="1"/>
  <c r="BR59" i="1"/>
  <c r="BH59" i="1"/>
  <c r="BG59" i="1"/>
  <c r="BC59" i="1"/>
  <c r="BB59" i="1"/>
  <c r="AX59" i="1"/>
  <c r="AW59" i="1"/>
  <c r="AS59" i="1"/>
  <c r="AM59" i="1"/>
  <c r="AG59" i="1"/>
  <c r="N59" i="1"/>
  <c r="L59" i="1"/>
  <c r="J59" i="1"/>
  <c r="G59" i="1"/>
  <c r="E59" i="1"/>
  <c r="C59" i="1"/>
  <c r="BX58" i="1"/>
  <c r="BV58" i="1"/>
  <c r="BT58" i="1"/>
  <c r="BR58" i="1"/>
  <c r="BH58" i="1"/>
  <c r="BG58" i="1"/>
  <c r="BC58" i="1"/>
  <c r="BB58" i="1"/>
  <c r="AX58" i="1"/>
  <c r="AW58" i="1"/>
  <c r="AS58" i="1"/>
  <c r="AM58" i="1"/>
  <c r="AG58" i="1"/>
  <c r="N58" i="1"/>
  <c r="L58" i="1"/>
  <c r="J58" i="1"/>
  <c r="G58" i="1"/>
  <c r="E58" i="1"/>
  <c r="C58" i="1"/>
  <c r="BX57" i="1"/>
  <c r="BV57" i="1"/>
  <c r="BT57" i="1"/>
  <c r="BR57" i="1"/>
  <c r="BH57" i="1"/>
  <c r="BG57" i="1"/>
  <c r="BC57" i="1"/>
  <c r="BB57" i="1"/>
  <c r="AX57" i="1"/>
  <c r="AW57" i="1"/>
  <c r="AM57" i="1"/>
  <c r="AG57" i="1"/>
  <c r="N57" i="1"/>
  <c r="L57" i="1"/>
  <c r="J57" i="1"/>
  <c r="G57" i="1"/>
  <c r="E57" i="1"/>
  <c r="C57" i="1"/>
  <c r="BX56" i="1"/>
  <c r="BV56" i="1"/>
  <c r="BT56" i="1"/>
  <c r="BR56" i="1"/>
  <c r="BH56" i="1"/>
  <c r="BG56" i="1"/>
  <c r="BC56" i="1"/>
  <c r="BB56" i="1"/>
  <c r="AX56" i="1"/>
  <c r="AW56" i="1"/>
  <c r="AS56" i="1"/>
  <c r="AM56" i="1"/>
  <c r="AG56" i="1"/>
  <c r="N56" i="1"/>
  <c r="L56" i="1"/>
  <c r="J56" i="1"/>
  <c r="G56" i="1"/>
  <c r="E56" i="1"/>
  <c r="C56" i="1"/>
  <c r="BX55" i="1"/>
  <c r="BV55" i="1"/>
  <c r="BT55" i="1"/>
  <c r="BR55" i="1"/>
  <c r="BH55" i="1"/>
  <c r="BG55" i="1"/>
  <c r="BC55" i="1"/>
  <c r="BB55" i="1"/>
  <c r="AX55" i="1"/>
  <c r="AW55" i="1"/>
  <c r="AS55" i="1"/>
  <c r="AM55" i="1"/>
  <c r="AF55" i="1"/>
  <c r="AE55" i="1"/>
  <c r="N55" i="1"/>
  <c r="L55" i="1"/>
  <c r="J55" i="1"/>
  <c r="G55" i="1"/>
  <c r="E55" i="1"/>
  <c r="C55" i="1"/>
  <c r="BX505" i="1"/>
  <c r="BV505" i="1"/>
  <c r="BT505" i="1"/>
  <c r="BR505" i="1"/>
  <c r="BH505" i="1"/>
  <c r="BG505" i="1"/>
  <c r="BC505" i="1"/>
  <c r="BB505" i="1"/>
  <c r="AX505" i="1"/>
  <c r="AW505" i="1"/>
  <c r="AS505" i="1"/>
  <c r="AM505" i="1"/>
  <c r="AF505" i="1"/>
  <c r="AE505" i="1"/>
  <c r="N505" i="1"/>
  <c r="L505" i="1"/>
  <c r="J505" i="1"/>
  <c r="G505" i="1"/>
  <c r="E505" i="1"/>
  <c r="C505" i="1"/>
  <c r="BX504" i="1"/>
  <c r="BV504" i="1"/>
  <c r="BT504" i="1"/>
  <c r="BR504" i="1"/>
  <c r="BH504" i="1"/>
  <c r="BG504" i="1"/>
  <c r="BC504" i="1"/>
  <c r="BB504" i="1"/>
  <c r="AY504" i="1"/>
  <c r="AS504" i="1"/>
  <c r="AM504" i="1"/>
  <c r="AF504" i="1"/>
  <c r="AE504" i="1"/>
  <c r="N504" i="1"/>
  <c r="L504" i="1"/>
  <c r="J504" i="1"/>
  <c r="G504" i="1"/>
  <c r="E504" i="1"/>
  <c r="C504" i="1"/>
  <c r="BX540" i="1"/>
  <c r="BV540" i="1"/>
  <c r="BT540" i="1"/>
  <c r="BR540" i="1"/>
  <c r="BH540" i="1"/>
  <c r="BG540" i="1"/>
  <c r="BC540" i="1"/>
  <c r="BB540" i="1"/>
  <c r="AY540" i="1"/>
  <c r="AS540" i="1"/>
  <c r="AM540" i="1"/>
  <c r="AG540" i="1"/>
  <c r="N540" i="1"/>
  <c r="L540" i="1"/>
  <c r="J540" i="1"/>
  <c r="G540" i="1"/>
  <c r="E540" i="1"/>
  <c r="C540" i="1"/>
  <c r="BX503" i="1"/>
  <c r="BV503" i="1"/>
  <c r="BT503" i="1"/>
  <c r="BR503" i="1"/>
  <c r="BH503" i="1"/>
  <c r="BG503" i="1"/>
  <c r="BC503" i="1"/>
  <c r="BB503" i="1"/>
  <c r="AY503" i="1"/>
  <c r="AS503" i="1"/>
  <c r="AM503" i="1"/>
  <c r="AG503" i="1"/>
  <c r="N503" i="1"/>
  <c r="L503" i="1"/>
  <c r="J503" i="1"/>
  <c r="G503" i="1"/>
  <c r="E503" i="1"/>
  <c r="C503" i="1"/>
  <c r="BX502" i="1"/>
  <c r="BV502" i="1"/>
  <c r="BT502" i="1"/>
  <c r="BR502" i="1"/>
  <c r="BH502" i="1"/>
  <c r="BG502" i="1"/>
  <c r="BC502" i="1"/>
  <c r="BB502" i="1"/>
  <c r="AY502" i="1"/>
  <c r="AS502" i="1"/>
  <c r="AM502" i="1"/>
  <c r="AF502" i="1"/>
  <c r="AE502" i="1"/>
  <c r="N502" i="1"/>
  <c r="L502" i="1"/>
  <c r="J502" i="1"/>
  <c r="G502" i="1"/>
  <c r="E502" i="1"/>
  <c r="C502" i="1"/>
  <c r="BX501" i="1"/>
  <c r="BV501" i="1"/>
  <c r="BT501" i="1"/>
  <c r="BR501" i="1"/>
  <c r="BH501" i="1"/>
  <c r="BG501" i="1"/>
  <c r="BC501" i="1"/>
  <c r="BB501" i="1"/>
  <c r="AS501" i="1"/>
  <c r="AM501" i="1"/>
  <c r="AG501" i="1"/>
  <c r="N501" i="1"/>
  <c r="L501" i="1"/>
  <c r="J501" i="1"/>
  <c r="G501" i="1"/>
  <c r="E501" i="1"/>
  <c r="C501" i="1"/>
  <c r="BX500" i="1"/>
  <c r="BV500" i="1"/>
  <c r="BT500" i="1"/>
  <c r="BR500" i="1"/>
  <c r="BH500" i="1"/>
  <c r="BG500" i="1"/>
  <c r="BC500" i="1"/>
  <c r="BB500" i="1"/>
  <c r="AY500" i="1"/>
  <c r="AS500" i="1"/>
  <c r="AM500" i="1"/>
  <c r="AF500" i="1"/>
  <c r="AE500" i="1"/>
  <c r="N500" i="1"/>
  <c r="L500" i="1"/>
  <c r="J500" i="1"/>
  <c r="G500" i="1"/>
  <c r="E500" i="1"/>
  <c r="C500" i="1"/>
  <c r="BX499" i="1"/>
  <c r="BV499" i="1"/>
  <c r="BT499" i="1"/>
  <c r="BR499" i="1"/>
  <c r="BH499" i="1"/>
  <c r="BG499" i="1"/>
  <c r="BC499" i="1"/>
  <c r="BB499" i="1"/>
  <c r="AY499" i="1"/>
  <c r="AS499" i="1"/>
  <c r="AM499" i="1"/>
  <c r="AG499" i="1"/>
  <c r="N499" i="1"/>
  <c r="L499" i="1"/>
  <c r="J499" i="1"/>
  <c r="G499" i="1"/>
  <c r="E499" i="1"/>
  <c r="C499" i="1"/>
  <c r="BX498" i="1"/>
  <c r="BV498" i="1"/>
  <c r="BT498" i="1"/>
  <c r="BR498" i="1"/>
  <c r="BH498" i="1"/>
  <c r="BG498" i="1"/>
  <c r="BC498" i="1"/>
  <c r="BB498" i="1"/>
  <c r="AY498" i="1"/>
  <c r="AS498" i="1"/>
  <c r="AF498" i="1"/>
  <c r="AE498" i="1"/>
  <c r="N498" i="1"/>
  <c r="L498" i="1"/>
  <c r="J498" i="1"/>
  <c r="G498" i="1"/>
  <c r="E498" i="1"/>
  <c r="C498" i="1"/>
  <c r="BX497" i="1"/>
  <c r="BV497" i="1"/>
  <c r="BT497" i="1"/>
  <c r="BR497" i="1"/>
  <c r="BH497" i="1"/>
  <c r="BG497" i="1"/>
  <c r="BC497" i="1"/>
  <c r="BB497" i="1"/>
  <c r="AY497" i="1"/>
  <c r="AS497" i="1"/>
  <c r="N497" i="1"/>
  <c r="L497" i="1"/>
  <c r="J497" i="1"/>
  <c r="G497" i="1"/>
  <c r="E497" i="1"/>
  <c r="C497" i="1"/>
  <c r="BX496" i="1"/>
  <c r="BV496" i="1"/>
  <c r="BT496" i="1"/>
  <c r="BR496" i="1"/>
  <c r="BH496" i="1"/>
  <c r="BG496" i="1"/>
  <c r="BC496" i="1"/>
  <c r="BB496" i="1"/>
  <c r="AY496" i="1"/>
  <c r="AS496" i="1"/>
  <c r="AM496" i="1"/>
  <c r="AG496" i="1"/>
  <c r="N496" i="1"/>
  <c r="L496" i="1"/>
  <c r="J496" i="1"/>
  <c r="G496" i="1"/>
  <c r="E496" i="1"/>
  <c r="C496" i="1"/>
  <c r="BX495" i="1"/>
  <c r="BV495" i="1"/>
  <c r="BT495" i="1"/>
  <c r="BR495" i="1"/>
  <c r="BH495" i="1"/>
  <c r="BG495" i="1"/>
  <c r="BC495" i="1"/>
  <c r="BB495" i="1"/>
  <c r="AY495" i="1"/>
  <c r="AS495" i="1"/>
  <c r="AM495" i="1"/>
  <c r="AF495" i="1"/>
  <c r="AE495" i="1"/>
  <c r="N495" i="1"/>
  <c r="L495" i="1"/>
  <c r="J495" i="1"/>
  <c r="G495" i="1"/>
  <c r="E495" i="1"/>
  <c r="C495" i="1"/>
  <c r="BX494" i="1"/>
  <c r="BV494" i="1"/>
  <c r="BT494" i="1"/>
  <c r="BR494" i="1"/>
  <c r="BH494" i="1"/>
  <c r="BG494" i="1"/>
  <c r="BC494" i="1"/>
  <c r="BB494" i="1"/>
  <c r="AY494" i="1"/>
  <c r="AS494" i="1"/>
  <c r="AF494" i="1"/>
  <c r="AE494" i="1"/>
  <c r="N494" i="1"/>
  <c r="L494" i="1"/>
  <c r="J494" i="1"/>
  <c r="G494" i="1"/>
  <c r="E494" i="1"/>
  <c r="C494" i="1"/>
  <c r="BX493" i="1"/>
  <c r="BV493" i="1"/>
  <c r="BT493" i="1"/>
  <c r="BR493" i="1"/>
  <c r="BH493" i="1"/>
  <c r="BG493" i="1"/>
  <c r="BC493" i="1"/>
  <c r="BB493" i="1"/>
  <c r="AX493" i="1"/>
  <c r="AW493" i="1"/>
  <c r="AS493" i="1"/>
  <c r="AM493" i="1"/>
  <c r="AG493" i="1"/>
  <c r="N493" i="1"/>
  <c r="L493" i="1"/>
  <c r="J493" i="1"/>
  <c r="G493" i="1"/>
  <c r="E493" i="1"/>
  <c r="C493" i="1"/>
  <c r="BX492" i="1"/>
  <c r="BV492" i="1"/>
  <c r="BT492" i="1"/>
  <c r="BR492" i="1"/>
  <c r="BH492" i="1"/>
  <c r="BG492" i="1"/>
  <c r="BC492" i="1"/>
  <c r="BB492" i="1"/>
  <c r="AY492" i="1"/>
  <c r="AS492" i="1"/>
  <c r="AM492" i="1"/>
  <c r="AF492" i="1"/>
  <c r="AE492" i="1"/>
  <c r="N492" i="1"/>
  <c r="L492" i="1"/>
  <c r="J492" i="1"/>
  <c r="G492" i="1"/>
  <c r="E492" i="1"/>
  <c r="C492" i="1"/>
  <c r="BX327" i="1"/>
  <c r="BV327" i="1"/>
  <c r="BT327" i="1"/>
  <c r="BR327" i="1"/>
  <c r="BH327" i="1"/>
  <c r="BG327" i="1"/>
  <c r="BC327" i="1"/>
  <c r="BB327" i="1"/>
  <c r="AX327" i="1"/>
  <c r="AW327" i="1"/>
  <c r="AR327" i="1"/>
  <c r="AQ327" i="1"/>
  <c r="AM327" i="1"/>
  <c r="AG327" i="1"/>
  <c r="N327" i="1"/>
  <c r="L327" i="1"/>
  <c r="J327" i="1"/>
  <c r="G327" i="1"/>
  <c r="E327" i="1"/>
  <c r="C327" i="1"/>
  <c r="BX326" i="1"/>
  <c r="BV326" i="1"/>
  <c r="BT326" i="1"/>
  <c r="BR326" i="1"/>
  <c r="BH326" i="1"/>
  <c r="BG326" i="1"/>
  <c r="BC326" i="1"/>
  <c r="BB326" i="1"/>
  <c r="AX326" i="1"/>
  <c r="AW326" i="1"/>
  <c r="AR326" i="1"/>
  <c r="AQ326" i="1"/>
  <c r="AM326" i="1"/>
  <c r="AG326" i="1"/>
  <c r="N326" i="1"/>
  <c r="L326" i="1"/>
  <c r="J326" i="1"/>
  <c r="G326" i="1"/>
  <c r="E326" i="1"/>
  <c r="C326" i="1"/>
  <c r="BX539" i="1"/>
  <c r="BV539" i="1"/>
  <c r="BT539" i="1"/>
  <c r="BR539" i="1"/>
  <c r="BH539" i="1"/>
  <c r="BG539" i="1"/>
  <c r="BC539" i="1"/>
  <c r="BB539" i="1"/>
  <c r="AX539" i="1"/>
  <c r="AW539" i="1"/>
  <c r="AR539" i="1"/>
  <c r="AQ539" i="1"/>
  <c r="AG539" i="1"/>
  <c r="N539" i="1"/>
  <c r="L539" i="1"/>
  <c r="J539" i="1"/>
  <c r="G539" i="1"/>
  <c r="E539" i="1"/>
  <c r="C539" i="1"/>
  <c r="BX325" i="1"/>
  <c r="BV325" i="1"/>
  <c r="BT325" i="1"/>
  <c r="BR325" i="1"/>
  <c r="BH325" i="1"/>
  <c r="BG325" i="1"/>
  <c r="BC325" i="1"/>
  <c r="BB325" i="1"/>
  <c r="AX325" i="1"/>
  <c r="AW325" i="1"/>
  <c r="AR325" i="1"/>
  <c r="AQ325" i="1"/>
  <c r="AM325" i="1"/>
  <c r="AG325" i="1"/>
  <c r="N325" i="1"/>
  <c r="L325" i="1"/>
  <c r="J325" i="1"/>
  <c r="G325" i="1"/>
  <c r="E325" i="1"/>
  <c r="C325" i="1"/>
  <c r="BX324" i="1"/>
  <c r="BV324" i="1"/>
  <c r="BT324" i="1"/>
  <c r="BR324" i="1"/>
  <c r="BH324" i="1"/>
  <c r="BG324" i="1"/>
  <c r="BC324" i="1"/>
  <c r="BB324" i="1"/>
  <c r="AX324" i="1"/>
  <c r="AW324" i="1"/>
  <c r="AR324" i="1"/>
  <c r="AQ324" i="1"/>
  <c r="AM324" i="1"/>
  <c r="AG324" i="1"/>
  <c r="N324" i="1"/>
  <c r="L324" i="1"/>
  <c r="J324" i="1"/>
  <c r="G324" i="1"/>
  <c r="E324" i="1"/>
  <c r="C324" i="1"/>
  <c r="BX323" i="1"/>
  <c r="BV323" i="1"/>
  <c r="BT323" i="1"/>
  <c r="BR323" i="1"/>
  <c r="BH323" i="1"/>
  <c r="BG323" i="1"/>
  <c r="BC323" i="1"/>
  <c r="BB323" i="1"/>
  <c r="AX323" i="1"/>
  <c r="AW323" i="1"/>
  <c r="AR323" i="1"/>
  <c r="AQ323" i="1"/>
  <c r="AM323" i="1"/>
  <c r="AG323" i="1"/>
  <c r="N323" i="1"/>
  <c r="L323" i="1"/>
  <c r="J323" i="1"/>
  <c r="G323" i="1"/>
  <c r="E323" i="1"/>
  <c r="C323" i="1"/>
  <c r="BX322" i="1"/>
  <c r="BV322" i="1"/>
  <c r="BT322" i="1"/>
  <c r="BR322" i="1"/>
  <c r="BH322" i="1"/>
  <c r="BG322" i="1"/>
  <c r="BC322" i="1"/>
  <c r="BB322" i="1"/>
  <c r="AX322" i="1"/>
  <c r="AW322" i="1"/>
  <c r="AR322" i="1"/>
  <c r="AQ322" i="1"/>
  <c r="AM322" i="1"/>
  <c r="AG322" i="1"/>
  <c r="N322" i="1"/>
  <c r="L322" i="1"/>
  <c r="J322" i="1"/>
  <c r="G322" i="1"/>
  <c r="E322" i="1"/>
  <c r="C322" i="1"/>
  <c r="BX321" i="1"/>
  <c r="BV321" i="1"/>
  <c r="BT321" i="1"/>
  <c r="BR321" i="1"/>
  <c r="BH321" i="1"/>
  <c r="BG321" i="1"/>
  <c r="BC321" i="1"/>
  <c r="BB321" i="1"/>
  <c r="AX321" i="1"/>
  <c r="AW321" i="1"/>
  <c r="AR321" i="1"/>
  <c r="AQ321" i="1"/>
  <c r="AM321" i="1"/>
  <c r="AG321" i="1"/>
  <c r="N321" i="1"/>
  <c r="L321" i="1"/>
  <c r="J321" i="1"/>
  <c r="G321" i="1"/>
  <c r="E321" i="1"/>
  <c r="C321" i="1"/>
  <c r="BX320" i="1"/>
  <c r="BV320" i="1"/>
  <c r="BT320" i="1"/>
  <c r="BR320" i="1"/>
  <c r="BH320" i="1"/>
  <c r="BG320" i="1"/>
  <c r="BC320" i="1"/>
  <c r="BB320" i="1"/>
  <c r="AX320" i="1"/>
  <c r="AW320" i="1"/>
  <c r="AR320" i="1"/>
  <c r="AQ320" i="1"/>
  <c r="AM320" i="1"/>
  <c r="AG320" i="1"/>
  <c r="N320" i="1"/>
  <c r="L320" i="1"/>
  <c r="J320" i="1"/>
  <c r="G320" i="1"/>
  <c r="E320" i="1"/>
  <c r="C320" i="1"/>
  <c r="BX319" i="1"/>
  <c r="BV319" i="1"/>
  <c r="BT319" i="1"/>
  <c r="BR319" i="1"/>
  <c r="BH319" i="1"/>
  <c r="BG319" i="1"/>
  <c r="BC319" i="1"/>
  <c r="BB319" i="1"/>
  <c r="AX319" i="1"/>
  <c r="AW319" i="1"/>
  <c r="AR319" i="1"/>
  <c r="AQ319" i="1"/>
  <c r="AM319" i="1"/>
  <c r="AG319" i="1"/>
  <c r="N319" i="1"/>
  <c r="L319" i="1"/>
  <c r="J319" i="1"/>
  <c r="G319" i="1"/>
  <c r="E319" i="1"/>
  <c r="C319" i="1"/>
  <c r="BX318" i="1"/>
  <c r="BV318" i="1"/>
  <c r="BT318" i="1"/>
  <c r="BR318" i="1"/>
  <c r="BH318" i="1"/>
  <c r="BG318" i="1"/>
  <c r="BC318" i="1"/>
  <c r="BB318" i="1"/>
  <c r="AX318" i="1"/>
  <c r="AW318" i="1"/>
  <c r="AR318" i="1"/>
  <c r="AQ318" i="1"/>
  <c r="AM318" i="1"/>
  <c r="AG318" i="1"/>
  <c r="N318" i="1"/>
  <c r="L318" i="1"/>
  <c r="J318" i="1"/>
  <c r="G318" i="1"/>
  <c r="E318" i="1"/>
  <c r="C318" i="1"/>
  <c r="BX317" i="1"/>
  <c r="BV317" i="1"/>
  <c r="BT317" i="1"/>
  <c r="BR317" i="1"/>
  <c r="BH317" i="1"/>
  <c r="BG317" i="1"/>
  <c r="BC317" i="1"/>
  <c r="BB317" i="1"/>
  <c r="AX317" i="1"/>
  <c r="AW317" i="1"/>
  <c r="AR317" i="1"/>
  <c r="AQ317" i="1"/>
  <c r="AM317" i="1"/>
  <c r="N317" i="1"/>
  <c r="L317" i="1"/>
  <c r="J317" i="1"/>
  <c r="G317" i="1"/>
  <c r="E317" i="1"/>
  <c r="C317" i="1"/>
  <c r="BX316" i="1"/>
  <c r="BV316" i="1"/>
  <c r="BT316" i="1"/>
  <c r="BR316" i="1"/>
  <c r="BH316" i="1"/>
  <c r="BG316" i="1"/>
  <c r="BC316" i="1"/>
  <c r="BB316" i="1"/>
  <c r="AX316" i="1"/>
  <c r="AW316" i="1"/>
  <c r="AR316" i="1"/>
  <c r="AQ316" i="1"/>
  <c r="AM316" i="1"/>
  <c r="AG316" i="1"/>
  <c r="N316" i="1"/>
  <c r="L316" i="1"/>
  <c r="J316" i="1"/>
  <c r="G316" i="1"/>
  <c r="E316" i="1"/>
  <c r="C316" i="1"/>
  <c r="BX315" i="1"/>
  <c r="BV315" i="1"/>
  <c r="BT315" i="1"/>
  <c r="BR315" i="1"/>
  <c r="BH315" i="1"/>
  <c r="BG315" i="1"/>
  <c r="BC315" i="1"/>
  <c r="BB315" i="1"/>
  <c r="AX315" i="1"/>
  <c r="AW315" i="1"/>
  <c r="AR315" i="1"/>
  <c r="AQ315" i="1"/>
  <c r="AM315" i="1"/>
  <c r="AG315" i="1"/>
  <c r="N315" i="1"/>
  <c r="L315" i="1"/>
  <c r="J315" i="1"/>
  <c r="G315" i="1"/>
  <c r="E315" i="1"/>
  <c r="C315" i="1"/>
  <c r="BX314" i="1"/>
  <c r="BV314" i="1"/>
  <c r="BT314" i="1"/>
  <c r="BR314" i="1"/>
  <c r="BH314" i="1"/>
  <c r="BG314" i="1"/>
  <c r="BC314" i="1"/>
  <c r="BB314" i="1"/>
  <c r="AX314" i="1"/>
  <c r="AW314" i="1"/>
  <c r="AR314" i="1"/>
  <c r="AQ314" i="1"/>
  <c r="AM314" i="1"/>
  <c r="AG314" i="1"/>
  <c r="N314" i="1"/>
  <c r="L314" i="1"/>
  <c r="J314" i="1"/>
  <c r="G314" i="1"/>
  <c r="E314" i="1"/>
  <c r="C314" i="1"/>
  <c r="BX246" i="1"/>
  <c r="BV246" i="1"/>
  <c r="BT246" i="1"/>
  <c r="BR246" i="1"/>
  <c r="BH246" i="1"/>
  <c r="BG246" i="1"/>
  <c r="BC246" i="1"/>
  <c r="BB246" i="1"/>
  <c r="AX246" i="1"/>
  <c r="AW246" i="1"/>
  <c r="AS246" i="1"/>
  <c r="AM246" i="1"/>
  <c r="AG246" i="1"/>
  <c r="N246" i="1"/>
  <c r="L246" i="1"/>
  <c r="J246" i="1"/>
  <c r="G246" i="1"/>
  <c r="E246" i="1"/>
  <c r="C246" i="1"/>
  <c r="BX245" i="1"/>
  <c r="BV245" i="1"/>
  <c r="BT245" i="1"/>
  <c r="BR245" i="1"/>
  <c r="BH245" i="1"/>
  <c r="BG245" i="1"/>
  <c r="BC245" i="1"/>
  <c r="BB245" i="1"/>
  <c r="AX245" i="1"/>
  <c r="AW245" i="1"/>
  <c r="AS245" i="1"/>
  <c r="AM245" i="1"/>
  <c r="AG245" i="1"/>
  <c r="N245" i="1"/>
  <c r="L245" i="1"/>
  <c r="J245" i="1"/>
  <c r="G245" i="1"/>
  <c r="E245" i="1"/>
  <c r="C245" i="1"/>
  <c r="BX538" i="1"/>
  <c r="BV538" i="1"/>
  <c r="BT538" i="1"/>
  <c r="BR538" i="1"/>
  <c r="BH538" i="1"/>
  <c r="BG538" i="1"/>
  <c r="BC538" i="1"/>
  <c r="BB538" i="1"/>
  <c r="AX538" i="1"/>
  <c r="AW538" i="1"/>
  <c r="AS538" i="1"/>
  <c r="AM538" i="1"/>
  <c r="AG538" i="1"/>
  <c r="N538" i="1"/>
  <c r="L538" i="1"/>
  <c r="J538" i="1"/>
  <c r="G538" i="1"/>
  <c r="E538" i="1"/>
  <c r="C538" i="1"/>
  <c r="BX244" i="1"/>
  <c r="BV244" i="1"/>
  <c r="BT244" i="1"/>
  <c r="BR244" i="1"/>
  <c r="BH244" i="1"/>
  <c r="BG244" i="1"/>
  <c r="BC244" i="1"/>
  <c r="BB244" i="1"/>
  <c r="AX244" i="1"/>
  <c r="AW244" i="1"/>
  <c r="AS244" i="1"/>
  <c r="AM244" i="1"/>
  <c r="AG244" i="1"/>
  <c r="N244" i="1"/>
  <c r="L244" i="1"/>
  <c r="J244" i="1"/>
  <c r="G244" i="1"/>
  <c r="E244" i="1"/>
  <c r="C244" i="1"/>
  <c r="BX243" i="1"/>
  <c r="BV243" i="1"/>
  <c r="BT243" i="1"/>
  <c r="BR243" i="1"/>
  <c r="BH243" i="1"/>
  <c r="BG243" i="1"/>
  <c r="BC243" i="1"/>
  <c r="BB243" i="1"/>
  <c r="AX243" i="1"/>
  <c r="AW243" i="1"/>
  <c r="AS243" i="1"/>
  <c r="AM243" i="1"/>
  <c r="AG243" i="1"/>
  <c r="N243" i="1"/>
  <c r="L243" i="1"/>
  <c r="J243" i="1"/>
  <c r="G243" i="1"/>
  <c r="E243" i="1"/>
  <c r="C243" i="1"/>
  <c r="BX242" i="1"/>
  <c r="BV242" i="1"/>
  <c r="BT242" i="1"/>
  <c r="BR242" i="1"/>
  <c r="BH242" i="1"/>
  <c r="BG242" i="1"/>
  <c r="BC242" i="1"/>
  <c r="BB242" i="1"/>
  <c r="AX242" i="1"/>
  <c r="AW242" i="1"/>
  <c r="AS242" i="1"/>
  <c r="AM242" i="1"/>
  <c r="AG242" i="1"/>
  <c r="N242" i="1"/>
  <c r="L242" i="1"/>
  <c r="J242" i="1"/>
  <c r="G242" i="1"/>
  <c r="E242" i="1"/>
  <c r="C242" i="1"/>
  <c r="BX241" i="1"/>
  <c r="BV241" i="1"/>
  <c r="BT241" i="1"/>
  <c r="BR241" i="1"/>
  <c r="BH241" i="1"/>
  <c r="BG241" i="1"/>
  <c r="BC241" i="1"/>
  <c r="BB241" i="1"/>
  <c r="AX241" i="1"/>
  <c r="AW241" i="1"/>
  <c r="AS241" i="1"/>
  <c r="AM241" i="1"/>
  <c r="AG241" i="1"/>
  <c r="N241" i="1"/>
  <c r="L241" i="1"/>
  <c r="J241" i="1"/>
  <c r="G241" i="1"/>
  <c r="E241" i="1"/>
  <c r="C241" i="1"/>
  <c r="BX240" i="1"/>
  <c r="BV240" i="1"/>
  <c r="BT240" i="1"/>
  <c r="BR240" i="1"/>
  <c r="BH240" i="1"/>
  <c r="BG240" i="1"/>
  <c r="BC240" i="1"/>
  <c r="BB240" i="1"/>
  <c r="AX240" i="1"/>
  <c r="AW240" i="1"/>
  <c r="AS240" i="1"/>
  <c r="AM240" i="1"/>
  <c r="AG240" i="1"/>
  <c r="N240" i="1"/>
  <c r="L240" i="1"/>
  <c r="J240" i="1"/>
  <c r="G240" i="1"/>
  <c r="E240" i="1"/>
  <c r="C240" i="1"/>
  <c r="BX239" i="1"/>
  <c r="BV239" i="1"/>
  <c r="BT239" i="1"/>
  <c r="BR239" i="1"/>
  <c r="BH239" i="1"/>
  <c r="BG239" i="1"/>
  <c r="BC239" i="1"/>
  <c r="BB239" i="1"/>
  <c r="AX239" i="1"/>
  <c r="AW239" i="1"/>
  <c r="AS239" i="1"/>
  <c r="AM239" i="1"/>
  <c r="AG239" i="1"/>
  <c r="N239" i="1"/>
  <c r="L239" i="1"/>
  <c r="J239" i="1"/>
  <c r="G239" i="1"/>
  <c r="E239" i="1"/>
  <c r="C239" i="1"/>
  <c r="BX238" i="1"/>
  <c r="BV238" i="1"/>
  <c r="BT238" i="1"/>
  <c r="BR238" i="1"/>
  <c r="BH238" i="1"/>
  <c r="BG238" i="1"/>
  <c r="BC238" i="1"/>
  <c r="BB238" i="1"/>
  <c r="AX238" i="1"/>
  <c r="AW238" i="1"/>
  <c r="AL238" i="1"/>
  <c r="AK238" i="1"/>
  <c r="AF238" i="1"/>
  <c r="AE238" i="1"/>
  <c r="N238" i="1"/>
  <c r="L238" i="1"/>
  <c r="J238" i="1"/>
  <c r="G238" i="1"/>
  <c r="E238" i="1"/>
  <c r="C238" i="1"/>
  <c r="BX237" i="1"/>
  <c r="BV237" i="1"/>
  <c r="BT237" i="1"/>
  <c r="BR237" i="1"/>
  <c r="BH237" i="1"/>
  <c r="BG237" i="1"/>
  <c r="BC237" i="1"/>
  <c r="BB237" i="1"/>
  <c r="AX237" i="1"/>
  <c r="AW237" i="1"/>
  <c r="AS237" i="1"/>
  <c r="AM237" i="1"/>
  <c r="AG237" i="1"/>
  <c r="N237" i="1"/>
  <c r="L237" i="1"/>
  <c r="J237" i="1"/>
  <c r="G237" i="1"/>
  <c r="E237" i="1"/>
  <c r="C237" i="1"/>
  <c r="BX236" i="1"/>
  <c r="BV236" i="1"/>
  <c r="BT236" i="1"/>
  <c r="BR236" i="1"/>
  <c r="BH236" i="1"/>
  <c r="BG236" i="1"/>
  <c r="BC236" i="1"/>
  <c r="BB236" i="1"/>
  <c r="AX236" i="1"/>
  <c r="AW236" i="1"/>
  <c r="AR236" i="1"/>
  <c r="AQ236" i="1"/>
  <c r="AM236" i="1"/>
  <c r="AG236" i="1"/>
  <c r="N236" i="1"/>
  <c r="L236" i="1"/>
  <c r="J236" i="1"/>
  <c r="G236" i="1"/>
  <c r="E236" i="1"/>
  <c r="C236" i="1"/>
  <c r="BX235" i="1"/>
  <c r="BV235" i="1"/>
  <c r="BT235" i="1"/>
  <c r="BR235" i="1"/>
  <c r="BH235" i="1"/>
  <c r="BG235" i="1"/>
  <c r="BC235" i="1"/>
  <c r="BB235" i="1"/>
  <c r="AX235" i="1"/>
  <c r="AW235" i="1"/>
  <c r="AS235" i="1"/>
  <c r="AG235" i="1"/>
  <c r="N235" i="1"/>
  <c r="L235" i="1"/>
  <c r="J235" i="1"/>
  <c r="G235" i="1"/>
  <c r="E235" i="1"/>
  <c r="C235" i="1"/>
  <c r="BX234" i="1"/>
  <c r="BV234" i="1"/>
  <c r="BT234" i="1"/>
  <c r="BR234" i="1"/>
  <c r="BH234" i="1"/>
  <c r="BG234" i="1"/>
  <c r="BC234" i="1"/>
  <c r="BB234" i="1"/>
  <c r="AX234" i="1"/>
  <c r="AW234" i="1"/>
  <c r="AR234" i="1"/>
  <c r="AQ234" i="1"/>
  <c r="AM234" i="1"/>
  <c r="AG234" i="1"/>
  <c r="N234" i="1"/>
  <c r="L234" i="1"/>
  <c r="J234" i="1"/>
  <c r="G234" i="1"/>
  <c r="E234" i="1"/>
  <c r="C234" i="1"/>
  <c r="BX233" i="1"/>
  <c r="BV233" i="1"/>
  <c r="BT233" i="1"/>
  <c r="BR233" i="1"/>
  <c r="BH233" i="1"/>
  <c r="BG233" i="1"/>
  <c r="BC233" i="1"/>
  <c r="BB233" i="1"/>
  <c r="AX233" i="1"/>
  <c r="AW233" i="1"/>
  <c r="AS233" i="1"/>
  <c r="AM233" i="1"/>
  <c r="N233" i="1"/>
  <c r="L233" i="1"/>
  <c r="J233" i="1"/>
  <c r="G233" i="1"/>
  <c r="E233" i="1"/>
  <c r="C233" i="1"/>
  <c r="BX170" i="1"/>
  <c r="BV170" i="1"/>
  <c r="BT170" i="1"/>
  <c r="BR170" i="1"/>
  <c r="BH170" i="1"/>
  <c r="BG170" i="1"/>
  <c r="BC170" i="1"/>
  <c r="BB170" i="1"/>
  <c r="AX170" i="1"/>
  <c r="AW170" i="1"/>
  <c r="AR170" i="1"/>
  <c r="AQ170" i="1"/>
  <c r="AL170" i="1"/>
  <c r="AK170" i="1"/>
  <c r="AF170" i="1"/>
  <c r="AE170" i="1"/>
  <c r="N170" i="1"/>
  <c r="L170" i="1"/>
  <c r="J170" i="1"/>
  <c r="G170" i="1"/>
  <c r="E170" i="1"/>
  <c r="C170" i="1"/>
  <c r="BX169" i="1"/>
  <c r="BV169" i="1"/>
  <c r="BT169" i="1"/>
  <c r="BR169" i="1"/>
  <c r="BH169" i="1"/>
  <c r="BG169" i="1"/>
  <c r="BC169" i="1"/>
  <c r="BB169" i="1"/>
  <c r="AY169" i="1"/>
  <c r="AS169" i="1"/>
  <c r="AL169" i="1"/>
  <c r="AK169" i="1"/>
  <c r="AG169" i="1"/>
  <c r="N169" i="1"/>
  <c r="L169" i="1"/>
  <c r="J169" i="1"/>
  <c r="G169" i="1"/>
  <c r="E169" i="1"/>
  <c r="C169" i="1"/>
  <c r="BX537" i="1"/>
  <c r="BV537" i="1"/>
  <c r="BT537" i="1"/>
  <c r="BR537" i="1"/>
  <c r="BH537" i="1"/>
  <c r="BG537" i="1"/>
  <c r="BC537" i="1"/>
  <c r="BB537" i="1"/>
  <c r="AY537" i="1"/>
  <c r="AS537" i="1"/>
  <c r="AM537" i="1"/>
  <c r="AG537" i="1"/>
  <c r="N537" i="1"/>
  <c r="L537" i="1"/>
  <c r="J537" i="1"/>
  <c r="G537" i="1"/>
  <c r="E537" i="1"/>
  <c r="C537" i="1"/>
  <c r="BX168" i="1"/>
  <c r="BV168" i="1"/>
  <c r="BT168" i="1"/>
  <c r="BR168" i="1"/>
  <c r="BH168" i="1"/>
  <c r="BG168" i="1"/>
  <c r="BC168" i="1"/>
  <c r="BB168" i="1"/>
  <c r="AY168" i="1"/>
  <c r="AS168" i="1"/>
  <c r="AM168" i="1"/>
  <c r="AG168" i="1"/>
  <c r="N168" i="1"/>
  <c r="L168" i="1"/>
  <c r="J168" i="1"/>
  <c r="G168" i="1"/>
  <c r="E168" i="1"/>
  <c r="C168" i="1"/>
  <c r="BX167" i="1"/>
  <c r="BV167" i="1"/>
  <c r="BT167" i="1"/>
  <c r="BR167" i="1"/>
  <c r="BH167" i="1"/>
  <c r="BG167" i="1"/>
  <c r="BC167" i="1"/>
  <c r="BB167" i="1"/>
  <c r="AY167" i="1"/>
  <c r="AS167" i="1"/>
  <c r="AL167" i="1"/>
  <c r="AK167" i="1"/>
  <c r="AF167" i="1"/>
  <c r="AE167" i="1"/>
  <c r="N167" i="1"/>
  <c r="L167" i="1"/>
  <c r="J167" i="1"/>
  <c r="G167" i="1"/>
  <c r="E167" i="1"/>
  <c r="C167" i="1"/>
  <c r="BX166" i="1"/>
  <c r="BV166" i="1"/>
  <c r="BT166" i="1"/>
  <c r="BR166" i="1"/>
  <c r="BH166" i="1"/>
  <c r="BG166" i="1"/>
  <c r="BC166" i="1"/>
  <c r="BB166" i="1"/>
  <c r="AY166" i="1"/>
  <c r="AS166" i="1"/>
  <c r="AM166" i="1"/>
  <c r="AG166" i="1"/>
  <c r="N166" i="1"/>
  <c r="L166" i="1"/>
  <c r="J166" i="1"/>
  <c r="G166" i="1"/>
  <c r="E166" i="1"/>
  <c r="C166" i="1"/>
  <c r="BX165" i="1"/>
  <c r="BV165" i="1"/>
  <c r="BT165" i="1"/>
  <c r="BR165" i="1"/>
  <c r="BH165" i="1"/>
  <c r="BG165" i="1"/>
  <c r="BC165" i="1"/>
  <c r="BB165" i="1"/>
  <c r="AY165" i="1"/>
  <c r="AS165" i="1"/>
  <c r="AL165" i="1"/>
  <c r="AK165" i="1"/>
  <c r="AF165" i="1"/>
  <c r="AE165" i="1"/>
  <c r="N165" i="1"/>
  <c r="L165" i="1"/>
  <c r="J165" i="1"/>
  <c r="G165" i="1"/>
  <c r="E165" i="1"/>
  <c r="C165" i="1"/>
  <c r="BX164" i="1"/>
  <c r="BV164" i="1"/>
  <c r="BT164" i="1"/>
  <c r="BR164" i="1"/>
  <c r="BH164" i="1"/>
  <c r="BG164" i="1"/>
  <c r="BC164" i="1"/>
  <c r="BB164" i="1"/>
  <c r="AX164" i="1"/>
  <c r="AW164" i="1"/>
  <c r="AS164" i="1"/>
  <c r="AM164" i="1"/>
  <c r="N164" i="1"/>
  <c r="L164" i="1"/>
  <c r="J164" i="1"/>
  <c r="G164" i="1"/>
  <c r="E164" i="1"/>
  <c r="C164" i="1"/>
  <c r="BX163" i="1"/>
  <c r="BV163" i="1"/>
  <c r="BT163" i="1"/>
  <c r="BR163" i="1"/>
  <c r="BH163" i="1"/>
  <c r="BG163" i="1"/>
  <c r="BC163" i="1"/>
  <c r="BB163" i="1"/>
  <c r="AS163" i="1"/>
  <c r="AF163" i="1"/>
  <c r="AE163" i="1"/>
  <c r="N163" i="1"/>
  <c r="L163" i="1"/>
  <c r="J163" i="1"/>
  <c r="G163" i="1"/>
  <c r="E163" i="1"/>
  <c r="C163" i="1"/>
  <c r="BX162" i="1"/>
  <c r="BV162" i="1"/>
  <c r="BT162" i="1"/>
  <c r="BR162" i="1"/>
  <c r="BH162" i="1"/>
  <c r="BG162" i="1"/>
  <c r="BC162" i="1"/>
  <c r="BB162" i="1"/>
  <c r="AY162" i="1"/>
  <c r="AS162" i="1"/>
  <c r="AM162" i="1"/>
  <c r="AG162" i="1"/>
  <c r="N162" i="1"/>
  <c r="L162" i="1"/>
  <c r="J162" i="1"/>
  <c r="G162" i="1"/>
  <c r="E162" i="1"/>
  <c r="C162" i="1"/>
  <c r="BX161" i="1"/>
  <c r="BV161" i="1"/>
  <c r="BT161" i="1"/>
  <c r="BR161" i="1"/>
  <c r="BH161" i="1"/>
  <c r="BG161" i="1"/>
  <c r="BC161" i="1"/>
  <c r="BB161" i="1"/>
  <c r="AY161" i="1"/>
  <c r="AS161" i="1"/>
  <c r="AM161" i="1"/>
  <c r="AG161" i="1"/>
  <c r="N161" i="1"/>
  <c r="L161" i="1"/>
  <c r="J161" i="1"/>
  <c r="G161" i="1"/>
  <c r="E161" i="1"/>
  <c r="C161" i="1"/>
  <c r="BX160" i="1"/>
  <c r="BV160" i="1"/>
  <c r="BT160" i="1"/>
  <c r="BR160" i="1"/>
  <c r="BH160" i="1"/>
  <c r="BG160" i="1"/>
  <c r="BC160" i="1"/>
  <c r="BB160" i="1"/>
  <c r="AY160" i="1"/>
  <c r="AS160" i="1"/>
  <c r="AL160" i="1"/>
  <c r="AK160" i="1"/>
  <c r="AG160" i="1"/>
  <c r="N160" i="1"/>
  <c r="L160" i="1"/>
  <c r="J160" i="1"/>
  <c r="G160" i="1"/>
  <c r="E160" i="1"/>
  <c r="C160" i="1"/>
  <c r="BX159" i="1"/>
  <c r="BV159" i="1"/>
  <c r="BT159" i="1"/>
  <c r="BR159" i="1"/>
  <c r="BH159" i="1"/>
  <c r="BG159" i="1"/>
  <c r="BC159" i="1"/>
  <c r="BB159" i="1"/>
  <c r="AY159" i="1"/>
  <c r="AR159" i="1"/>
  <c r="AQ159" i="1"/>
  <c r="AK159" i="1"/>
  <c r="AM159" i="1" s="1"/>
  <c r="AG159" i="1"/>
  <c r="N159" i="1"/>
  <c r="L159" i="1"/>
  <c r="J159" i="1"/>
  <c r="G159" i="1"/>
  <c r="E159" i="1"/>
  <c r="C159" i="1"/>
  <c r="BX158" i="1"/>
  <c r="BV158" i="1"/>
  <c r="BT158" i="1"/>
  <c r="BR158" i="1"/>
  <c r="BH158" i="1"/>
  <c r="BG158" i="1"/>
  <c r="BC158" i="1"/>
  <c r="BB158" i="1"/>
  <c r="AX158" i="1"/>
  <c r="AW158" i="1"/>
  <c r="AS158" i="1"/>
  <c r="AM158" i="1"/>
  <c r="N158" i="1"/>
  <c r="L158" i="1"/>
  <c r="J158" i="1"/>
  <c r="G158" i="1"/>
  <c r="E158" i="1"/>
  <c r="C158" i="1"/>
  <c r="BX157" i="1"/>
  <c r="BV157" i="1"/>
  <c r="BT157" i="1"/>
  <c r="BR157" i="1"/>
  <c r="BH157" i="1"/>
  <c r="BG157" i="1"/>
  <c r="BC157" i="1"/>
  <c r="BB157" i="1"/>
  <c r="AX157" i="1"/>
  <c r="AW157" i="1"/>
  <c r="AS157" i="1"/>
  <c r="AM157" i="1"/>
  <c r="AG157" i="1"/>
  <c r="N157" i="1"/>
  <c r="L157" i="1"/>
  <c r="J157" i="1"/>
  <c r="G157" i="1"/>
  <c r="E157" i="1"/>
  <c r="C157" i="1"/>
  <c r="BX54" i="1"/>
  <c r="BV54" i="1"/>
  <c r="BT54" i="1"/>
  <c r="BR54" i="1"/>
  <c r="BH54" i="1"/>
  <c r="BG54" i="1"/>
  <c r="BC54" i="1"/>
  <c r="BB54" i="1"/>
  <c r="AX54" i="1"/>
  <c r="AW54" i="1"/>
  <c r="AR54" i="1"/>
  <c r="AQ54" i="1"/>
  <c r="AM54" i="1"/>
  <c r="AG54" i="1"/>
  <c r="N54" i="1"/>
  <c r="L54" i="1"/>
  <c r="J54" i="1"/>
  <c r="G54" i="1"/>
  <c r="E54" i="1"/>
  <c r="C54" i="1"/>
  <c r="BX53" i="1"/>
  <c r="BV53" i="1"/>
  <c r="BT53" i="1"/>
  <c r="BR53" i="1"/>
  <c r="BH53" i="1"/>
  <c r="BG53" i="1"/>
  <c r="BC53" i="1"/>
  <c r="BB53" i="1"/>
  <c r="AX53" i="1"/>
  <c r="AW53" i="1"/>
  <c r="AR53" i="1"/>
  <c r="AQ53" i="1"/>
  <c r="AM53" i="1"/>
  <c r="AG53" i="1"/>
  <c r="N53" i="1"/>
  <c r="L53" i="1"/>
  <c r="J53" i="1"/>
  <c r="G53" i="1"/>
  <c r="E53" i="1"/>
  <c r="C53" i="1"/>
  <c r="BX536" i="1"/>
  <c r="BV536" i="1"/>
  <c r="BT536" i="1"/>
  <c r="BR536" i="1"/>
  <c r="BH536" i="1"/>
  <c r="BG536" i="1"/>
  <c r="BC536" i="1"/>
  <c r="BB536" i="1"/>
  <c r="AX536" i="1"/>
  <c r="AW536" i="1"/>
  <c r="AR536" i="1"/>
  <c r="AQ536" i="1"/>
  <c r="AM536" i="1"/>
  <c r="AG536" i="1"/>
  <c r="N536" i="1"/>
  <c r="L536" i="1"/>
  <c r="J536" i="1"/>
  <c r="G536" i="1"/>
  <c r="E536" i="1"/>
  <c r="C536" i="1"/>
  <c r="BX52" i="1"/>
  <c r="BV52" i="1"/>
  <c r="BT52" i="1"/>
  <c r="BR52" i="1"/>
  <c r="BH52" i="1"/>
  <c r="BG52" i="1"/>
  <c r="BC52" i="1"/>
  <c r="BB52" i="1"/>
  <c r="AX52" i="1"/>
  <c r="AW52" i="1"/>
  <c r="AR52" i="1"/>
  <c r="AQ52" i="1"/>
  <c r="AM52" i="1"/>
  <c r="AG52" i="1"/>
  <c r="N52" i="1"/>
  <c r="L52" i="1"/>
  <c r="J52" i="1"/>
  <c r="G52" i="1"/>
  <c r="E52" i="1"/>
  <c r="C52" i="1"/>
  <c r="BX51" i="1"/>
  <c r="BV51" i="1"/>
  <c r="BT51" i="1"/>
  <c r="BR51" i="1"/>
  <c r="BH51" i="1"/>
  <c r="BG51" i="1"/>
  <c r="BC51" i="1"/>
  <c r="BB51" i="1"/>
  <c r="AX51" i="1"/>
  <c r="AW51" i="1"/>
  <c r="AR51" i="1"/>
  <c r="AQ51" i="1"/>
  <c r="AM51" i="1"/>
  <c r="AG51" i="1"/>
  <c r="N51" i="1"/>
  <c r="L51" i="1"/>
  <c r="J51" i="1"/>
  <c r="G51" i="1"/>
  <c r="E51" i="1"/>
  <c r="C51" i="1"/>
  <c r="BX50" i="1"/>
  <c r="BV50" i="1"/>
  <c r="BT50" i="1"/>
  <c r="BR50" i="1"/>
  <c r="BH50" i="1"/>
  <c r="BG50" i="1"/>
  <c r="BC50" i="1"/>
  <c r="BB50" i="1"/>
  <c r="AX50" i="1"/>
  <c r="AW50" i="1"/>
  <c r="AR50" i="1"/>
  <c r="AQ50" i="1"/>
  <c r="AM50" i="1"/>
  <c r="AG50" i="1"/>
  <c r="N50" i="1"/>
  <c r="L50" i="1"/>
  <c r="J50" i="1"/>
  <c r="G50" i="1"/>
  <c r="E50" i="1"/>
  <c r="C50" i="1"/>
  <c r="BX49" i="1"/>
  <c r="BV49" i="1"/>
  <c r="BT49" i="1"/>
  <c r="BR49" i="1"/>
  <c r="BH49" i="1"/>
  <c r="BG49" i="1"/>
  <c r="BC49" i="1"/>
  <c r="BB49" i="1"/>
  <c r="AX49" i="1"/>
  <c r="AW49" i="1"/>
  <c r="AR49" i="1"/>
  <c r="AQ49" i="1"/>
  <c r="AM49" i="1"/>
  <c r="AG49" i="1"/>
  <c r="N49" i="1"/>
  <c r="L49" i="1"/>
  <c r="J49" i="1"/>
  <c r="G49" i="1"/>
  <c r="E49" i="1"/>
  <c r="C49" i="1"/>
  <c r="BX48" i="1"/>
  <c r="BV48" i="1"/>
  <c r="BT48" i="1"/>
  <c r="BR48" i="1"/>
  <c r="BH48" i="1"/>
  <c r="BG48" i="1"/>
  <c r="BC48" i="1"/>
  <c r="BB48" i="1"/>
  <c r="AX48" i="1"/>
  <c r="AW48" i="1"/>
  <c r="AR48" i="1"/>
  <c r="AQ48" i="1"/>
  <c r="AM48" i="1"/>
  <c r="AF48" i="1"/>
  <c r="AE48" i="1"/>
  <c r="N48" i="1"/>
  <c r="L48" i="1"/>
  <c r="J48" i="1"/>
  <c r="G48" i="1"/>
  <c r="E48" i="1"/>
  <c r="C48" i="1"/>
  <c r="BX47" i="1"/>
  <c r="BV47" i="1"/>
  <c r="BT47" i="1"/>
  <c r="BR47" i="1"/>
  <c r="BH47" i="1"/>
  <c r="BG47" i="1"/>
  <c r="BC47" i="1"/>
  <c r="BB47" i="1"/>
  <c r="AX47" i="1"/>
  <c r="AW47" i="1"/>
  <c r="AR47" i="1"/>
  <c r="AQ47" i="1"/>
  <c r="AM47" i="1"/>
  <c r="AG47" i="1"/>
  <c r="N47" i="1"/>
  <c r="L47" i="1"/>
  <c r="J47" i="1"/>
  <c r="G47" i="1"/>
  <c r="E47" i="1"/>
  <c r="C47" i="1"/>
  <c r="BX46" i="1"/>
  <c r="BV46" i="1"/>
  <c r="BT46" i="1"/>
  <c r="BR46" i="1"/>
  <c r="BH46" i="1"/>
  <c r="BG46" i="1"/>
  <c r="BC46" i="1"/>
  <c r="BB46" i="1"/>
  <c r="AX46" i="1"/>
  <c r="AW46" i="1"/>
  <c r="AR46" i="1"/>
  <c r="AQ46" i="1"/>
  <c r="AM46" i="1"/>
  <c r="AF46" i="1"/>
  <c r="AE46" i="1"/>
  <c r="N46" i="1"/>
  <c r="L46" i="1"/>
  <c r="J46" i="1"/>
  <c r="G46" i="1"/>
  <c r="E46" i="1"/>
  <c r="C46" i="1"/>
  <c r="BX45" i="1"/>
  <c r="BV45" i="1"/>
  <c r="BT45" i="1"/>
  <c r="BR45" i="1"/>
  <c r="BH45" i="1"/>
  <c r="BG45" i="1"/>
  <c r="BC45" i="1"/>
  <c r="BB45" i="1"/>
  <c r="AX45" i="1"/>
  <c r="AW45" i="1"/>
  <c r="AR45" i="1"/>
  <c r="AQ45" i="1"/>
  <c r="AM45" i="1"/>
  <c r="AF45" i="1"/>
  <c r="AE45" i="1"/>
  <c r="N45" i="1"/>
  <c r="L45" i="1"/>
  <c r="J45" i="1"/>
  <c r="G45" i="1"/>
  <c r="E45" i="1"/>
  <c r="C45" i="1"/>
  <c r="BX44" i="1"/>
  <c r="BV44" i="1"/>
  <c r="BT44" i="1"/>
  <c r="BR44" i="1"/>
  <c r="BH44" i="1"/>
  <c r="BG44" i="1"/>
  <c r="BC44" i="1"/>
  <c r="BB44" i="1"/>
  <c r="AX44" i="1"/>
  <c r="AW44" i="1"/>
  <c r="AR44" i="1"/>
  <c r="AQ44" i="1"/>
  <c r="AM44" i="1"/>
  <c r="AG44" i="1"/>
  <c r="N44" i="1"/>
  <c r="L44" i="1"/>
  <c r="J44" i="1"/>
  <c r="G44" i="1"/>
  <c r="E44" i="1"/>
  <c r="C44" i="1"/>
  <c r="BX43" i="1"/>
  <c r="BV43" i="1"/>
  <c r="BT43" i="1"/>
  <c r="BR43" i="1"/>
  <c r="BH43" i="1"/>
  <c r="BG43" i="1"/>
  <c r="BC43" i="1"/>
  <c r="BB43" i="1"/>
  <c r="AX43" i="1"/>
  <c r="AW43" i="1"/>
  <c r="AR43" i="1"/>
  <c r="AQ43" i="1"/>
  <c r="AM43" i="1"/>
  <c r="AG43" i="1"/>
  <c r="N43" i="1"/>
  <c r="L43" i="1"/>
  <c r="J43" i="1"/>
  <c r="G43" i="1"/>
  <c r="E43" i="1"/>
  <c r="C43" i="1"/>
  <c r="BX42" i="1"/>
  <c r="BV42" i="1"/>
  <c r="BT42" i="1"/>
  <c r="BR42" i="1"/>
  <c r="BH42" i="1"/>
  <c r="BG42" i="1"/>
  <c r="BC42" i="1"/>
  <c r="BB42" i="1"/>
  <c r="AX42" i="1"/>
  <c r="AW42" i="1"/>
  <c r="AR42" i="1"/>
  <c r="AQ42" i="1"/>
  <c r="AM42" i="1"/>
  <c r="AF42" i="1"/>
  <c r="AE42" i="1"/>
  <c r="N42" i="1"/>
  <c r="L42" i="1"/>
  <c r="J42" i="1"/>
  <c r="G42" i="1"/>
  <c r="E42" i="1"/>
  <c r="C42" i="1"/>
  <c r="BX41" i="1"/>
  <c r="BV41" i="1"/>
  <c r="BT41" i="1"/>
  <c r="BR41" i="1"/>
  <c r="BH41" i="1"/>
  <c r="BG41" i="1"/>
  <c r="BC41" i="1"/>
  <c r="BB41" i="1"/>
  <c r="AX41" i="1"/>
  <c r="AW41" i="1"/>
  <c r="AR41" i="1"/>
  <c r="AQ41" i="1"/>
  <c r="AM41" i="1"/>
  <c r="AG41" i="1"/>
  <c r="N41" i="1"/>
  <c r="L41" i="1"/>
  <c r="J41" i="1"/>
  <c r="G41" i="1"/>
  <c r="E41" i="1"/>
  <c r="C41" i="1"/>
  <c r="BX491" i="1"/>
  <c r="BV491" i="1"/>
  <c r="BT491" i="1"/>
  <c r="BR491" i="1"/>
  <c r="BH491" i="1"/>
  <c r="BG491" i="1"/>
  <c r="BC491" i="1"/>
  <c r="BB491" i="1"/>
  <c r="AX491" i="1"/>
  <c r="AW491" i="1"/>
  <c r="AS491" i="1"/>
  <c r="AL491" i="1"/>
  <c r="AK491" i="1"/>
  <c r="AF491" i="1"/>
  <c r="AE491" i="1"/>
  <c r="N491" i="1"/>
  <c r="L491" i="1"/>
  <c r="J491" i="1"/>
  <c r="G491" i="1"/>
  <c r="E491" i="1"/>
  <c r="C491" i="1"/>
  <c r="BX490" i="1"/>
  <c r="BV490" i="1"/>
  <c r="BT490" i="1"/>
  <c r="BR490" i="1"/>
  <c r="BH490" i="1"/>
  <c r="BG490" i="1"/>
  <c r="BC490" i="1"/>
  <c r="BB490" i="1"/>
  <c r="AY490" i="1"/>
  <c r="AS490" i="1"/>
  <c r="AL490" i="1"/>
  <c r="AK490" i="1"/>
  <c r="AF490" i="1"/>
  <c r="AE490" i="1"/>
  <c r="N490" i="1"/>
  <c r="L490" i="1"/>
  <c r="J490" i="1"/>
  <c r="G490" i="1"/>
  <c r="E490" i="1"/>
  <c r="C490" i="1"/>
  <c r="BX489" i="1"/>
  <c r="BV489" i="1"/>
  <c r="BT489" i="1"/>
  <c r="BR489" i="1"/>
  <c r="BH489" i="1"/>
  <c r="BG489" i="1"/>
  <c r="BC489" i="1"/>
  <c r="BB489" i="1"/>
  <c r="AX489" i="1"/>
  <c r="AW489" i="1"/>
  <c r="AR489" i="1"/>
  <c r="AQ489" i="1"/>
  <c r="AL489" i="1"/>
  <c r="AK489" i="1"/>
  <c r="AF489" i="1"/>
  <c r="AE489" i="1"/>
  <c r="N489" i="1"/>
  <c r="L489" i="1"/>
  <c r="J489" i="1"/>
  <c r="G489" i="1"/>
  <c r="E489" i="1"/>
  <c r="C489" i="1"/>
  <c r="BX488" i="1"/>
  <c r="BV488" i="1"/>
  <c r="BT488" i="1"/>
  <c r="BR488" i="1"/>
  <c r="BH488" i="1"/>
  <c r="BG488" i="1"/>
  <c r="BC488" i="1"/>
  <c r="BB488" i="1"/>
  <c r="AS488" i="1"/>
  <c r="AM488" i="1"/>
  <c r="AG488" i="1"/>
  <c r="N488" i="1"/>
  <c r="L488" i="1"/>
  <c r="J488" i="1"/>
  <c r="G488" i="1"/>
  <c r="E488" i="1"/>
  <c r="C488" i="1"/>
  <c r="BX487" i="1"/>
  <c r="BV487" i="1"/>
  <c r="BT487" i="1"/>
  <c r="BR487" i="1"/>
  <c r="BH487" i="1"/>
  <c r="BG487" i="1"/>
  <c r="BC487" i="1"/>
  <c r="BB487" i="1"/>
  <c r="AY487" i="1"/>
  <c r="AS487" i="1"/>
  <c r="AM487" i="1"/>
  <c r="AG487" i="1"/>
  <c r="N487" i="1"/>
  <c r="L487" i="1"/>
  <c r="J487" i="1"/>
  <c r="G487" i="1"/>
  <c r="E487" i="1"/>
  <c r="C487" i="1"/>
  <c r="BX486" i="1"/>
  <c r="BV486" i="1"/>
  <c r="BT486" i="1"/>
  <c r="BR486" i="1"/>
  <c r="BH486" i="1"/>
  <c r="BG486" i="1"/>
  <c r="BC486" i="1"/>
  <c r="BB486" i="1"/>
  <c r="AY486" i="1"/>
  <c r="AS486" i="1"/>
  <c r="AM486" i="1"/>
  <c r="AG486" i="1"/>
  <c r="N486" i="1"/>
  <c r="L486" i="1"/>
  <c r="J486" i="1"/>
  <c r="G486" i="1"/>
  <c r="E486" i="1"/>
  <c r="C486" i="1"/>
  <c r="BX485" i="1"/>
  <c r="BV485" i="1"/>
  <c r="BT485" i="1"/>
  <c r="BR485" i="1"/>
  <c r="BH485" i="1"/>
  <c r="BG485" i="1"/>
  <c r="BC485" i="1"/>
  <c r="BB485" i="1"/>
  <c r="AY485" i="1"/>
  <c r="AS485" i="1"/>
  <c r="AM485" i="1"/>
  <c r="AG485" i="1"/>
  <c r="N485" i="1"/>
  <c r="L485" i="1"/>
  <c r="J485" i="1"/>
  <c r="G485" i="1"/>
  <c r="E485" i="1"/>
  <c r="C485" i="1"/>
  <c r="BX484" i="1"/>
  <c r="BV484" i="1"/>
  <c r="BT484" i="1"/>
  <c r="BR484" i="1"/>
  <c r="BH484" i="1"/>
  <c r="BG484" i="1"/>
  <c r="BC484" i="1"/>
  <c r="BB484" i="1"/>
  <c r="AY484" i="1"/>
  <c r="AS484" i="1"/>
  <c r="AM484" i="1"/>
  <c r="AF484" i="1"/>
  <c r="AE484" i="1"/>
  <c r="N484" i="1"/>
  <c r="L484" i="1"/>
  <c r="J484" i="1"/>
  <c r="G484" i="1"/>
  <c r="E484" i="1"/>
  <c r="C484" i="1"/>
  <c r="BX483" i="1"/>
  <c r="BV483" i="1"/>
  <c r="BT483" i="1"/>
  <c r="BR483" i="1"/>
  <c r="BH483" i="1"/>
  <c r="BG483" i="1"/>
  <c r="BC483" i="1"/>
  <c r="BB483" i="1"/>
  <c r="AY483" i="1"/>
  <c r="AS483" i="1"/>
  <c r="AM483" i="1"/>
  <c r="AG483" i="1"/>
  <c r="N483" i="1"/>
  <c r="L483" i="1"/>
  <c r="J483" i="1"/>
  <c r="G483" i="1"/>
  <c r="E483" i="1"/>
  <c r="C483" i="1"/>
  <c r="BX482" i="1"/>
  <c r="BV482" i="1"/>
  <c r="BT482" i="1"/>
  <c r="BR482" i="1"/>
  <c r="BH482" i="1"/>
  <c r="BG482" i="1"/>
  <c r="BC482" i="1"/>
  <c r="BB482" i="1"/>
  <c r="AY482" i="1"/>
  <c r="AS482" i="1"/>
  <c r="AM482" i="1"/>
  <c r="AF482" i="1"/>
  <c r="AE482" i="1"/>
  <c r="N482" i="1"/>
  <c r="L482" i="1"/>
  <c r="J482" i="1"/>
  <c r="G482" i="1"/>
  <c r="E482" i="1"/>
  <c r="C482" i="1"/>
  <c r="BX481" i="1"/>
  <c r="BV481" i="1"/>
  <c r="BT481" i="1"/>
  <c r="BR481" i="1"/>
  <c r="BH481" i="1"/>
  <c r="BG481" i="1"/>
  <c r="BC481" i="1"/>
  <c r="BB481" i="1"/>
  <c r="AX481" i="1"/>
  <c r="AW481" i="1"/>
  <c r="AS481" i="1"/>
  <c r="AM481" i="1"/>
  <c r="AF481" i="1"/>
  <c r="AE481" i="1"/>
  <c r="N481" i="1"/>
  <c r="L481" i="1"/>
  <c r="J481" i="1"/>
  <c r="G481" i="1"/>
  <c r="E481" i="1"/>
  <c r="C481" i="1"/>
  <c r="BX480" i="1"/>
  <c r="BV480" i="1"/>
  <c r="BT480" i="1"/>
  <c r="BR480" i="1"/>
  <c r="BH480" i="1"/>
  <c r="BG480" i="1"/>
  <c r="BC480" i="1"/>
  <c r="BB480" i="1"/>
  <c r="AY480" i="1"/>
  <c r="AS480" i="1"/>
  <c r="AM480" i="1"/>
  <c r="AF480" i="1"/>
  <c r="AE480" i="1"/>
  <c r="N480" i="1"/>
  <c r="L480" i="1"/>
  <c r="J480" i="1"/>
  <c r="G480" i="1"/>
  <c r="E480" i="1"/>
  <c r="C480" i="1"/>
  <c r="BX479" i="1"/>
  <c r="BV479" i="1"/>
  <c r="BT479" i="1"/>
  <c r="BR479" i="1"/>
  <c r="BH479" i="1"/>
  <c r="BG479" i="1"/>
  <c r="BC479" i="1"/>
  <c r="BB479" i="1"/>
  <c r="AY479" i="1"/>
  <c r="AS479" i="1"/>
  <c r="AM479" i="1"/>
  <c r="AF479" i="1"/>
  <c r="AE479" i="1"/>
  <c r="N479" i="1"/>
  <c r="L479" i="1"/>
  <c r="J479" i="1"/>
  <c r="G479" i="1"/>
  <c r="E479" i="1"/>
  <c r="C479" i="1"/>
  <c r="BX478" i="1"/>
  <c r="BV478" i="1"/>
  <c r="BT478" i="1"/>
  <c r="BR478" i="1"/>
  <c r="BH478" i="1"/>
  <c r="BG478" i="1"/>
  <c r="BC478" i="1"/>
  <c r="BB478" i="1"/>
  <c r="AX478" i="1"/>
  <c r="AW478" i="1"/>
  <c r="AS478" i="1"/>
  <c r="AM478" i="1"/>
  <c r="AF478" i="1"/>
  <c r="AE478" i="1"/>
  <c r="N478" i="1"/>
  <c r="L478" i="1"/>
  <c r="J478" i="1"/>
  <c r="G478" i="1"/>
  <c r="E478" i="1"/>
  <c r="C478" i="1"/>
  <c r="BX477" i="1"/>
  <c r="BV477" i="1"/>
  <c r="BT477" i="1"/>
  <c r="BR477" i="1"/>
  <c r="BH477" i="1"/>
  <c r="BG477" i="1"/>
  <c r="BC477" i="1"/>
  <c r="BB477" i="1"/>
  <c r="AY477" i="1"/>
  <c r="AS477" i="1"/>
  <c r="AM477" i="1"/>
  <c r="AG477" i="1"/>
  <c r="N477" i="1"/>
  <c r="L477" i="1"/>
  <c r="J477" i="1"/>
  <c r="G477" i="1"/>
  <c r="E477" i="1"/>
  <c r="C477" i="1"/>
  <c r="BX476" i="1"/>
  <c r="BV476" i="1"/>
  <c r="BT476" i="1"/>
  <c r="BR476" i="1"/>
  <c r="BH476" i="1"/>
  <c r="BG476" i="1"/>
  <c r="BC476" i="1"/>
  <c r="BB476" i="1"/>
  <c r="AY476" i="1"/>
  <c r="AS476" i="1"/>
  <c r="AM476" i="1"/>
  <c r="AG476" i="1"/>
  <c r="N476" i="1"/>
  <c r="L476" i="1"/>
  <c r="J476" i="1"/>
  <c r="G476" i="1"/>
  <c r="E476" i="1"/>
  <c r="C476" i="1"/>
  <c r="BX475" i="1"/>
  <c r="BV475" i="1"/>
  <c r="BT475" i="1"/>
  <c r="BR475" i="1"/>
  <c r="BH475" i="1"/>
  <c r="BG475" i="1"/>
  <c r="BC475" i="1"/>
  <c r="BB475" i="1"/>
  <c r="AY475" i="1"/>
  <c r="AR475" i="1"/>
  <c r="AQ475" i="1"/>
  <c r="AM475" i="1"/>
  <c r="AF475" i="1"/>
  <c r="AE475" i="1"/>
  <c r="N475" i="1"/>
  <c r="L475" i="1"/>
  <c r="J475" i="1"/>
  <c r="G475" i="1"/>
  <c r="E475" i="1"/>
  <c r="C475" i="1"/>
  <c r="BX474" i="1"/>
  <c r="BV474" i="1"/>
  <c r="BT474" i="1"/>
  <c r="BR474" i="1"/>
  <c r="BH474" i="1"/>
  <c r="BG474" i="1"/>
  <c r="BC474" i="1"/>
  <c r="BB474" i="1"/>
  <c r="AY474" i="1"/>
  <c r="AS474" i="1"/>
  <c r="AL474" i="1"/>
  <c r="AK474" i="1"/>
  <c r="AF474" i="1"/>
  <c r="AE474" i="1"/>
  <c r="N474" i="1"/>
  <c r="L474" i="1"/>
  <c r="J474" i="1"/>
  <c r="G474" i="1"/>
  <c r="E474" i="1"/>
  <c r="C474" i="1"/>
  <c r="BX473" i="1"/>
  <c r="BV473" i="1"/>
  <c r="BT473" i="1"/>
  <c r="BR473" i="1"/>
  <c r="BH473" i="1"/>
  <c r="BG473" i="1"/>
  <c r="BC473" i="1"/>
  <c r="BB473" i="1"/>
  <c r="AX473" i="1"/>
  <c r="AW473" i="1"/>
  <c r="AR473" i="1"/>
  <c r="AQ473" i="1"/>
  <c r="AL473" i="1"/>
  <c r="AK473" i="1"/>
  <c r="AF473" i="1"/>
  <c r="AE473" i="1"/>
  <c r="N473" i="1"/>
  <c r="L473" i="1"/>
  <c r="J473" i="1"/>
  <c r="G473" i="1"/>
  <c r="E473" i="1"/>
  <c r="C473" i="1"/>
  <c r="BX472" i="1"/>
  <c r="BV472" i="1"/>
  <c r="BT472" i="1"/>
  <c r="BR472" i="1"/>
  <c r="BH472" i="1"/>
  <c r="BG472" i="1"/>
  <c r="BC472" i="1"/>
  <c r="BB472" i="1"/>
  <c r="AY472" i="1"/>
  <c r="AS472" i="1"/>
  <c r="AM472" i="1"/>
  <c r="AF472" i="1"/>
  <c r="AE472" i="1"/>
  <c r="N472" i="1"/>
  <c r="L472" i="1"/>
  <c r="J472" i="1"/>
  <c r="G472" i="1"/>
  <c r="E472" i="1"/>
  <c r="C472" i="1"/>
  <c r="BX471" i="1"/>
  <c r="BV471" i="1"/>
  <c r="BT471" i="1"/>
  <c r="BR471" i="1"/>
  <c r="BH471" i="1"/>
  <c r="BG471" i="1"/>
  <c r="BC471" i="1"/>
  <c r="BB471" i="1"/>
  <c r="AY471" i="1"/>
  <c r="AS471" i="1"/>
  <c r="AM471" i="1"/>
  <c r="AG471" i="1"/>
  <c r="N471" i="1"/>
  <c r="L471" i="1"/>
  <c r="J471" i="1"/>
  <c r="G471" i="1"/>
  <c r="E471" i="1"/>
  <c r="C471" i="1"/>
  <c r="BX470" i="1"/>
  <c r="BV470" i="1"/>
  <c r="BT470" i="1"/>
  <c r="BR470" i="1"/>
  <c r="BH470" i="1"/>
  <c r="BG470" i="1"/>
  <c r="BC470" i="1"/>
  <c r="BB470" i="1"/>
  <c r="AS470" i="1"/>
  <c r="AL470" i="1"/>
  <c r="AK470" i="1"/>
  <c r="AF470" i="1"/>
  <c r="AE470" i="1"/>
  <c r="N470" i="1"/>
  <c r="L470" i="1"/>
  <c r="J470" i="1"/>
  <c r="G470" i="1"/>
  <c r="E470" i="1"/>
  <c r="C470" i="1"/>
  <c r="BX469" i="1"/>
  <c r="BV469" i="1"/>
  <c r="BT469" i="1"/>
  <c r="BR469" i="1"/>
  <c r="BH469" i="1"/>
  <c r="BG469" i="1"/>
  <c r="BC469" i="1"/>
  <c r="BB469" i="1"/>
  <c r="AY469" i="1"/>
  <c r="AS469" i="1"/>
  <c r="AM469" i="1"/>
  <c r="AG469" i="1"/>
  <c r="N469" i="1"/>
  <c r="L469" i="1"/>
  <c r="J469" i="1"/>
  <c r="G469" i="1"/>
  <c r="E469" i="1"/>
  <c r="C469" i="1"/>
  <c r="BX366" i="1"/>
  <c r="BV366" i="1"/>
  <c r="BT366" i="1"/>
  <c r="BR366" i="1"/>
  <c r="BH366" i="1"/>
  <c r="BG366" i="1"/>
  <c r="BC366" i="1"/>
  <c r="BB366" i="1"/>
  <c r="AX366" i="1"/>
  <c r="AW366" i="1"/>
  <c r="AR366" i="1"/>
  <c r="AQ366" i="1"/>
  <c r="AM366" i="1"/>
  <c r="AG366" i="1"/>
  <c r="N366" i="1"/>
  <c r="L366" i="1"/>
  <c r="J366" i="1"/>
  <c r="G366" i="1"/>
  <c r="E366" i="1"/>
  <c r="C366" i="1"/>
  <c r="BX365" i="1"/>
  <c r="BV365" i="1"/>
  <c r="BT365" i="1"/>
  <c r="BR365" i="1"/>
  <c r="BH365" i="1"/>
  <c r="BG365" i="1"/>
  <c r="BC365" i="1"/>
  <c r="BB365" i="1"/>
  <c r="AX365" i="1"/>
  <c r="AW365" i="1"/>
  <c r="AR365" i="1"/>
  <c r="AQ365" i="1"/>
  <c r="AM365" i="1"/>
  <c r="AG365" i="1"/>
  <c r="N365" i="1"/>
  <c r="L365" i="1"/>
  <c r="J365" i="1"/>
  <c r="G365" i="1"/>
  <c r="E365" i="1"/>
  <c r="C365" i="1"/>
  <c r="BX364" i="1"/>
  <c r="BV364" i="1"/>
  <c r="BT364" i="1"/>
  <c r="BR364" i="1"/>
  <c r="BH364" i="1"/>
  <c r="BG364" i="1"/>
  <c r="BC364" i="1"/>
  <c r="BB364" i="1"/>
  <c r="AX364" i="1"/>
  <c r="AW364" i="1"/>
  <c r="AR364" i="1"/>
  <c r="AQ364" i="1"/>
  <c r="AM364" i="1"/>
  <c r="AG364" i="1"/>
  <c r="N364" i="1"/>
  <c r="L364" i="1"/>
  <c r="J364" i="1"/>
  <c r="G364" i="1"/>
  <c r="E364" i="1"/>
  <c r="C364" i="1"/>
  <c r="BX363" i="1"/>
  <c r="BV363" i="1"/>
  <c r="BT363" i="1"/>
  <c r="BR363" i="1"/>
  <c r="BH363" i="1"/>
  <c r="BG363" i="1"/>
  <c r="BC363" i="1"/>
  <c r="BB363" i="1"/>
  <c r="AX363" i="1"/>
  <c r="AW363" i="1"/>
  <c r="AR363" i="1"/>
  <c r="AQ363" i="1"/>
  <c r="AM363" i="1"/>
  <c r="AG363" i="1"/>
  <c r="N363" i="1"/>
  <c r="L363" i="1"/>
  <c r="J363" i="1"/>
  <c r="G363" i="1"/>
  <c r="E363" i="1"/>
  <c r="C363" i="1"/>
  <c r="BX362" i="1"/>
  <c r="BV362" i="1"/>
  <c r="BT362" i="1"/>
  <c r="BR362" i="1"/>
  <c r="BH362" i="1"/>
  <c r="BG362" i="1"/>
  <c r="BC362" i="1"/>
  <c r="BB362" i="1"/>
  <c r="AX362" i="1"/>
  <c r="AW362" i="1"/>
  <c r="AR362" i="1"/>
  <c r="AQ362" i="1"/>
  <c r="AM362" i="1"/>
  <c r="AG362" i="1"/>
  <c r="N362" i="1"/>
  <c r="L362" i="1"/>
  <c r="J362" i="1"/>
  <c r="G362" i="1"/>
  <c r="E362" i="1"/>
  <c r="C362" i="1"/>
  <c r="BX361" i="1"/>
  <c r="BV361" i="1"/>
  <c r="BT361" i="1"/>
  <c r="BR361" i="1"/>
  <c r="BH361" i="1"/>
  <c r="BG361" i="1"/>
  <c r="BC361" i="1"/>
  <c r="BB361" i="1"/>
  <c r="AX361" i="1"/>
  <c r="AW361" i="1"/>
  <c r="AR361" i="1"/>
  <c r="AQ361" i="1"/>
  <c r="AM361" i="1"/>
  <c r="AG361" i="1"/>
  <c r="N361" i="1"/>
  <c r="L361" i="1"/>
  <c r="J361" i="1"/>
  <c r="G361" i="1"/>
  <c r="E361" i="1"/>
  <c r="C361" i="1"/>
  <c r="BX360" i="1"/>
  <c r="BV360" i="1"/>
  <c r="BT360" i="1"/>
  <c r="BR360" i="1"/>
  <c r="BH360" i="1"/>
  <c r="BG360" i="1"/>
  <c r="BC360" i="1"/>
  <c r="BB360" i="1"/>
  <c r="AX360" i="1"/>
  <c r="AW360" i="1"/>
  <c r="AR360" i="1"/>
  <c r="AQ360" i="1"/>
  <c r="AM360" i="1"/>
  <c r="AG360" i="1"/>
  <c r="N360" i="1"/>
  <c r="L360" i="1"/>
  <c r="J360" i="1"/>
  <c r="G360" i="1"/>
  <c r="E360" i="1"/>
  <c r="C360" i="1"/>
  <c r="BX359" i="1"/>
  <c r="BV359" i="1"/>
  <c r="BT359" i="1"/>
  <c r="BR359" i="1"/>
  <c r="BH359" i="1"/>
  <c r="BG359" i="1"/>
  <c r="BC359" i="1"/>
  <c r="BB359" i="1"/>
  <c r="AX359" i="1"/>
  <c r="AW359" i="1"/>
  <c r="AR359" i="1"/>
  <c r="AQ359" i="1"/>
  <c r="AM359" i="1"/>
  <c r="AG359" i="1"/>
  <c r="N359" i="1"/>
  <c r="L359" i="1"/>
  <c r="J359" i="1"/>
  <c r="G359" i="1"/>
  <c r="E359" i="1"/>
  <c r="C359" i="1"/>
  <c r="BX358" i="1"/>
  <c r="BV358" i="1"/>
  <c r="BT358" i="1"/>
  <c r="BR358" i="1"/>
  <c r="BH358" i="1"/>
  <c r="BG358" i="1"/>
  <c r="BC358" i="1"/>
  <c r="BB358" i="1"/>
  <c r="AX358" i="1"/>
  <c r="AW358" i="1"/>
  <c r="AR358" i="1"/>
  <c r="AQ358" i="1"/>
  <c r="AM358" i="1"/>
  <c r="AG358" i="1"/>
  <c r="N358" i="1"/>
  <c r="L358" i="1"/>
  <c r="J358" i="1"/>
  <c r="G358" i="1"/>
  <c r="E358" i="1"/>
  <c r="C358" i="1"/>
  <c r="BX357" i="1"/>
  <c r="BV357" i="1"/>
  <c r="BT357" i="1"/>
  <c r="BR357" i="1"/>
  <c r="BH357" i="1"/>
  <c r="BG357" i="1"/>
  <c r="BC357" i="1"/>
  <c r="BB357" i="1"/>
  <c r="AX357" i="1"/>
  <c r="AW357" i="1"/>
  <c r="AR357" i="1"/>
  <c r="AQ357" i="1"/>
  <c r="AM357" i="1"/>
  <c r="N357" i="1"/>
  <c r="L357" i="1"/>
  <c r="J357" i="1"/>
  <c r="G357" i="1"/>
  <c r="E357" i="1"/>
  <c r="C357" i="1"/>
  <c r="BX356" i="1"/>
  <c r="BV356" i="1"/>
  <c r="BT356" i="1"/>
  <c r="BR356" i="1"/>
  <c r="BH356" i="1"/>
  <c r="BG356" i="1"/>
  <c r="BC356" i="1"/>
  <c r="BB356" i="1"/>
  <c r="AX356" i="1"/>
  <c r="AW356" i="1"/>
  <c r="AR356" i="1"/>
  <c r="AQ356" i="1"/>
  <c r="AM356" i="1"/>
  <c r="AG356" i="1"/>
  <c r="N356" i="1"/>
  <c r="L356" i="1"/>
  <c r="J356" i="1"/>
  <c r="G356" i="1"/>
  <c r="E356" i="1"/>
  <c r="C356" i="1"/>
  <c r="BX355" i="1"/>
  <c r="BV355" i="1"/>
  <c r="BT355" i="1"/>
  <c r="BR355" i="1"/>
  <c r="BH355" i="1"/>
  <c r="BG355" i="1"/>
  <c r="BC355" i="1"/>
  <c r="BB355" i="1"/>
  <c r="AX355" i="1"/>
  <c r="AW355" i="1"/>
  <c r="AR355" i="1"/>
  <c r="AQ355" i="1"/>
  <c r="AM355" i="1"/>
  <c r="AG355" i="1"/>
  <c r="N355" i="1"/>
  <c r="L355" i="1"/>
  <c r="J355" i="1"/>
  <c r="G355" i="1"/>
  <c r="E355" i="1"/>
  <c r="C355" i="1"/>
  <c r="BX354" i="1"/>
  <c r="BV354" i="1"/>
  <c r="BT354" i="1"/>
  <c r="BR354" i="1"/>
  <c r="BH354" i="1"/>
  <c r="BG354" i="1"/>
  <c r="BC354" i="1"/>
  <c r="BB354" i="1"/>
  <c r="AX354" i="1"/>
  <c r="AW354" i="1"/>
  <c r="AR354" i="1"/>
  <c r="AQ354" i="1"/>
  <c r="AM354" i="1"/>
  <c r="AG354" i="1"/>
  <c r="N354" i="1"/>
  <c r="L354" i="1"/>
  <c r="J354" i="1"/>
  <c r="G354" i="1"/>
  <c r="E354" i="1"/>
  <c r="C354" i="1"/>
  <c r="BX353" i="1"/>
  <c r="BV353" i="1"/>
  <c r="BT353" i="1"/>
  <c r="BR353" i="1"/>
  <c r="BH353" i="1"/>
  <c r="BG353" i="1"/>
  <c r="BC353" i="1"/>
  <c r="BB353" i="1"/>
  <c r="AX353" i="1"/>
  <c r="AW353" i="1"/>
  <c r="AR353" i="1"/>
  <c r="AQ353" i="1"/>
  <c r="AM353" i="1"/>
  <c r="AG353" i="1"/>
  <c r="N353" i="1"/>
  <c r="L353" i="1"/>
  <c r="J353" i="1"/>
  <c r="G353" i="1"/>
  <c r="E353" i="1"/>
  <c r="C353" i="1"/>
  <c r="BX352" i="1"/>
  <c r="BV352" i="1"/>
  <c r="BT352" i="1"/>
  <c r="BR352" i="1"/>
  <c r="BH352" i="1"/>
  <c r="BG352" i="1"/>
  <c r="BC352" i="1"/>
  <c r="BB352" i="1"/>
  <c r="AX352" i="1"/>
  <c r="AW352" i="1"/>
  <c r="AR352" i="1"/>
  <c r="AQ352" i="1"/>
  <c r="AM352" i="1"/>
  <c r="AG352" i="1"/>
  <c r="N352" i="1"/>
  <c r="L352" i="1"/>
  <c r="J352" i="1"/>
  <c r="G352" i="1"/>
  <c r="E352" i="1"/>
  <c r="C352" i="1"/>
  <c r="BX351" i="1"/>
  <c r="BV351" i="1"/>
  <c r="BT351" i="1"/>
  <c r="BR351" i="1"/>
  <c r="BH351" i="1"/>
  <c r="BG351" i="1"/>
  <c r="BC351" i="1"/>
  <c r="BB351" i="1"/>
  <c r="AX351" i="1"/>
  <c r="AW351" i="1"/>
  <c r="AR351" i="1"/>
  <c r="AQ351" i="1"/>
  <c r="AM351" i="1"/>
  <c r="AG351" i="1"/>
  <c r="N351" i="1"/>
  <c r="L351" i="1"/>
  <c r="J351" i="1"/>
  <c r="G351" i="1"/>
  <c r="E351" i="1"/>
  <c r="C351" i="1"/>
  <c r="BX350" i="1"/>
  <c r="BV350" i="1"/>
  <c r="BT350" i="1"/>
  <c r="BR350" i="1"/>
  <c r="BH350" i="1"/>
  <c r="BG350" i="1"/>
  <c r="BC350" i="1"/>
  <c r="BB350" i="1"/>
  <c r="AX350" i="1"/>
  <c r="AW350" i="1"/>
  <c r="AR350" i="1"/>
  <c r="AQ350" i="1"/>
  <c r="AM350" i="1"/>
  <c r="AG350" i="1"/>
  <c r="N350" i="1"/>
  <c r="L350" i="1"/>
  <c r="J350" i="1"/>
  <c r="G350" i="1"/>
  <c r="E350" i="1"/>
  <c r="C350" i="1"/>
  <c r="BX349" i="1"/>
  <c r="BV349" i="1"/>
  <c r="BT349" i="1"/>
  <c r="BR349" i="1"/>
  <c r="BH349" i="1"/>
  <c r="BG349" i="1"/>
  <c r="BC349" i="1"/>
  <c r="BB349" i="1"/>
  <c r="AX349" i="1"/>
  <c r="AW349" i="1"/>
  <c r="AR349" i="1"/>
  <c r="AQ349" i="1"/>
  <c r="AM349" i="1"/>
  <c r="N349" i="1"/>
  <c r="L349" i="1"/>
  <c r="J349" i="1"/>
  <c r="G349" i="1"/>
  <c r="E349" i="1"/>
  <c r="C349" i="1"/>
  <c r="BX348" i="1"/>
  <c r="BV348" i="1"/>
  <c r="BT348" i="1"/>
  <c r="BR348" i="1"/>
  <c r="BH348" i="1"/>
  <c r="BG348" i="1"/>
  <c r="BC348" i="1"/>
  <c r="BB348" i="1"/>
  <c r="AX348" i="1"/>
  <c r="AW348" i="1"/>
  <c r="AR348" i="1"/>
  <c r="AQ348" i="1"/>
  <c r="AM348" i="1"/>
  <c r="AF348" i="1"/>
  <c r="AE348" i="1"/>
  <c r="N348" i="1"/>
  <c r="L348" i="1"/>
  <c r="J348" i="1"/>
  <c r="G348" i="1"/>
  <c r="E348" i="1"/>
  <c r="C348" i="1"/>
  <c r="BX347" i="1"/>
  <c r="BV347" i="1"/>
  <c r="BT347" i="1"/>
  <c r="BR347" i="1"/>
  <c r="BH347" i="1"/>
  <c r="BG347" i="1"/>
  <c r="BC347" i="1"/>
  <c r="BB347" i="1"/>
  <c r="AX347" i="1"/>
  <c r="AW347" i="1"/>
  <c r="AR347" i="1"/>
  <c r="AQ347" i="1"/>
  <c r="AM347" i="1"/>
  <c r="AG347" i="1"/>
  <c r="N347" i="1"/>
  <c r="L347" i="1"/>
  <c r="J347" i="1"/>
  <c r="G347" i="1"/>
  <c r="E347" i="1"/>
  <c r="C347" i="1"/>
  <c r="BX346" i="1"/>
  <c r="BV346" i="1"/>
  <c r="BT346" i="1"/>
  <c r="BR346" i="1"/>
  <c r="BH346" i="1"/>
  <c r="BG346" i="1"/>
  <c r="BC346" i="1"/>
  <c r="BB346" i="1"/>
  <c r="AX346" i="1"/>
  <c r="AW346" i="1"/>
  <c r="AR346" i="1"/>
  <c r="AQ346" i="1"/>
  <c r="AM346" i="1"/>
  <c r="AG346" i="1"/>
  <c r="N346" i="1"/>
  <c r="L346" i="1"/>
  <c r="J346" i="1"/>
  <c r="G346" i="1"/>
  <c r="E346" i="1"/>
  <c r="C346" i="1"/>
  <c r="BX345" i="1"/>
  <c r="BV345" i="1"/>
  <c r="BT345" i="1"/>
  <c r="BR345" i="1"/>
  <c r="BH345" i="1"/>
  <c r="BG345" i="1"/>
  <c r="BC345" i="1"/>
  <c r="BB345" i="1"/>
  <c r="AX345" i="1"/>
  <c r="AW345" i="1"/>
  <c r="AR345" i="1"/>
  <c r="AQ345" i="1"/>
  <c r="AM345" i="1"/>
  <c r="AG345" i="1"/>
  <c r="N345" i="1"/>
  <c r="L345" i="1"/>
  <c r="J345" i="1"/>
  <c r="G345" i="1"/>
  <c r="E345" i="1"/>
  <c r="C345" i="1"/>
  <c r="BX344" i="1"/>
  <c r="BV344" i="1"/>
  <c r="BT344" i="1"/>
  <c r="BR344" i="1"/>
  <c r="BH344" i="1"/>
  <c r="BG344" i="1"/>
  <c r="BC344" i="1"/>
  <c r="BB344" i="1"/>
  <c r="AX344" i="1"/>
  <c r="AW344" i="1"/>
  <c r="AR344" i="1"/>
  <c r="AQ344" i="1"/>
  <c r="AM344" i="1"/>
  <c r="N344" i="1"/>
  <c r="L344" i="1"/>
  <c r="J344" i="1"/>
  <c r="G344" i="1"/>
  <c r="E344" i="1"/>
  <c r="C344" i="1"/>
  <c r="BX232" i="1"/>
  <c r="BV232" i="1"/>
  <c r="BT232" i="1"/>
  <c r="BR232" i="1"/>
  <c r="BH232" i="1"/>
  <c r="BG232" i="1"/>
  <c r="BC232" i="1"/>
  <c r="BB232" i="1"/>
  <c r="AX232" i="1"/>
  <c r="AW232" i="1"/>
  <c r="AR232" i="1"/>
  <c r="AQ232" i="1"/>
  <c r="AL232" i="1"/>
  <c r="AK232" i="1"/>
  <c r="AF232" i="1"/>
  <c r="AE232" i="1"/>
  <c r="N232" i="1"/>
  <c r="L232" i="1"/>
  <c r="J232" i="1"/>
  <c r="G232" i="1"/>
  <c r="E232" i="1"/>
  <c r="C232" i="1"/>
  <c r="BX231" i="1"/>
  <c r="BV231" i="1"/>
  <c r="BT231" i="1"/>
  <c r="BR231" i="1"/>
  <c r="BH231" i="1"/>
  <c r="BG231" i="1"/>
  <c r="BC231" i="1"/>
  <c r="BB231" i="1"/>
  <c r="AX231" i="1"/>
  <c r="AW231" i="1"/>
  <c r="AR231" i="1"/>
  <c r="AQ231" i="1"/>
  <c r="AM231" i="1"/>
  <c r="AG231" i="1"/>
  <c r="N231" i="1"/>
  <c r="L231" i="1"/>
  <c r="J231" i="1"/>
  <c r="G231" i="1"/>
  <c r="E231" i="1"/>
  <c r="C231" i="1"/>
  <c r="BX230" i="1"/>
  <c r="BV230" i="1"/>
  <c r="BT230" i="1"/>
  <c r="BR230" i="1"/>
  <c r="BH230" i="1"/>
  <c r="BG230" i="1"/>
  <c r="BC230" i="1"/>
  <c r="BB230" i="1"/>
  <c r="AX230" i="1"/>
  <c r="AW230" i="1"/>
  <c r="AR230" i="1"/>
  <c r="AQ230" i="1"/>
  <c r="AL230" i="1"/>
  <c r="AK230" i="1"/>
  <c r="AF230" i="1"/>
  <c r="AE230" i="1"/>
  <c r="N230" i="1"/>
  <c r="L230" i="1"/>
  <c r="J230" i="1"/>
  <c r="G230" i="1"/>
  <c r="E230" i="1"/>
  <c r="C230" i="1"/>
  <c r="BX229" i="1"/>
  <c r="BV229" i="1"/>
  <c r="BT229" i="1"/>
  <c r="BR229" i="1"/>
  <c r="BH229" i="1"/>
  <c r="BG229" i="1"/>
  <c r="BC229" i="1"/>
  <c r="BB229" i="1"/>
  <c r="AX229" i="1"/>
  <c r="AW229" i="1"/>
  <c r="AS229" i="1"/>
  <c r="AM229" i="1"/>
  <c r="AG229" i="1"/>
  <c r="N229" i="1"/>
  <c r="L229" i="1"/>
  <c r="J229" i="1"/>
  <c r="G229" i="1"/>
  <c r="E229" i="1"/>
  <c r="C229" i="1"/>
  <c r="BX228" i="1"/>
  <c r="BV228" i="1"/>
  <c r="BT228" i="1"/>
  <c r="BR228" i="1"/>
  <c r="BH228" i="1"/>
  <c r="BG228" i="1"/>
  <c r="BC228" i="1"/>
  <c r="BB228" i="1"/>
  <c r="AX228" i="1"/>
  <c r="AW228" i="1"/>
  <c r="AS228" i="1"/>
  <c r="N228" i="1"/>
  <c r="L228" i="1"/>
  <c r="J228" i="1"/>
  <c r="G228" i="1"/>
  <c r="E228" i="1"/>
  <c r="C228" i="1"/>
  <c r="BX227" i="1"/>
  <c r="BV227" i="1"/>
  <c r="BT227" i="1"/>
  <c r="BR227" i="1"/>
  <c r="BH227" i="1"/>
  <c r="BG227" i="1"/>
  <c r="BC227" i="1"/>
  <c r="BB227" i="1"/>
  <c r="AX227" i="1"/>
  <c r="AW227" i="1"/>
  <c r="AR227" i="1"/>
  <c r="AQ227" i="1"/>
  <c r="AG227" i="1"/>
  <c r="N227" i="1"/>
  <c r="L227" i="1"/>
  <c r="J227" i="1"/>
  <c r="G227" i="1"/>
  <c r="E227" i="1"/>
  <c r="C227" i="1"/>
  <c r="BX226" i="1"/>
  <c r="BV226" i="1"/>
  <c r="BT226" i="1"/>
  <c r="BR226" i="1"/>
  <c r="BH226" i="1"/>
  <c r="BG226" i="1"/>
  <c r="BC226" i="1"/>
  <c r="BB226" i="1"/>
  <c r="AX226" i="1"/>
  <c r="AW226" i="1"/>
  <c r="AS226" i="1"/>
  <c r="AM226" i="1"/>
  <c r="AG226" i="1"/>
  <c r="N226" i="1"/>
  <c r="L226" i="1"/>
  <c r="J226" i="1"/>
  <c r="G226" i="1"/>
  <c r="E226" i="1"/>
  <c r="C226" i="1"/>
  <c r="BX225" i="1"/>
  <c r="BV225" i="1"/>
  <c r="BT225" i="1"/>
  <c r="BR225" i="1"/>
  <c r="BH225" i="1"/>
  <c r="BG225" i="1"/>
  <c r="BC225" i="1"/>
  <c r="BB225" i="1"/>
  <c r="AX225" i="1"/>
  <c r="AW225" i="1"/>
  <c r="AS225" i="1"/>
  <c r="AM225" i="1"/>
  <c r="N225" i="1"/>
  <c r="L225" i="1"/>
  <c r="J225" i="1"/>
  <c r="G225" i="1"/>
  <c r="E225" i="1"/>
  <c r="C225" i="1"/>
  <c r="BX224" i="1"/>
  <c r="BV224" i="1"/>
  <c r="BT224" i="1"/>
  <c r="BR224" i="1"/>
  <c r="BH224" i="1"/>
  <c r="BG224" i="1"/>
  <c r="BC224" i="1"/>
  <c r="BB224" i="1"/>
  <c r="AX224" i="1"/>
  <c r="AW224" i="1"/>
  <c r="AS224" i="1"/>
  <c r="AL224" i="1"/>
  <c r="AK224" i="1"/>
  <c r="AG224" i="1"/>
  <c r="N224" i="1"/>
  <c r="L224" i="1"/>
  <c r="J224" i="1"/>
  <c r="G224" i="1"/>
  <c r="E224" i="1"/>
  <c r="C224" i="1"/>
  <c r="BX223" i="1"/>
  <c r="BV223" i="1"/>
  <c r="BT223" i="1"/>
  <c r="BR223" i="1"/>
  <c r="BH223" i="1"/>
  <c r="BG223" i="1"/>
  <c r="BC223" i="1"/>
  <c r="BB223" i="1"/>
  <c r="AX223" i="1"/>
  <c r="AW223" i="1"/>
  <c r="AS223" i="1"/>
  <c r="AM223" i="1"/>
  <c r="AG223" i="1"/>
  <c r="N223" i="1"/>
  <c r="L223" i="1"/>
  <c r="J223" i="1"/>
  <c r="G223" i="1"/>
  <c r="E223" i="1"/>
  <c r="C223" i="1"/>
  <c r="BX222" i="1"/>
  <c r="BV222" i="1"/>
  <c r="BT222" i="1"/>
  <c r="BR222" i="1"/>
  <c r="BH222" i="1"/>
  <c r="BG222" i="1"/>
  <c r="BC222" i="1"/>
  <c r="BB222" i="1"/>
  <c r="AX222" i="1"/>
  <c r="AW222" i="1"/>
  <c r="AS222" i="1"/>
  <c r="AM222" i="1"/>
  <c r="N222" i="1"/>
  <c r="L222" i="1"/>
  <c r="J222" i="1"/>
  <c r="G222" i="1"/>
  <c r="E222" i="1"/>
  <c r="C222" i="1"/>
  <c r="BX221" i="1"/>
  <c r="BV221" i="1"/>
  <c r="BT221" i="1"/>
  <c r="BR221" i="1"/>
  <c r="BH221" i="1"/>
  <c r="BG221" i="1"/>
  <c r="BC221" i="1"/>
  <c r="BB221" i="1"/>
  <c r="AX221" i="1"/>
  <c r="AW221" i="1"/>
  <c r="AS221" i="1"/>
  <c r="AM221" i="1"/>
  <c r="AG221" i="1"/>
  <c r="N221" i="1"/>
  <c r="L221" i="1"/>
  <c r="J221" i="1"/>
  <c r="G221" i="1"/>
  <c r="E221" i="1"/>
  <c r="C221" i="1"/>
  <c r="BX220" i="1"/>
  <c r="BV220" i="1"/>
  <c r="BT220" i="1"/>
  <c r="BR220" i="1"/>
  <c r="BH220" i="1"/>
  <c r="BG220" i="1"/>
  <c r="BC220" i="1"/>
  <c r="BB220" i="1"/>
  <c r="AX220" i="1"/>
  <c r="AW220" i="1"/>
  <c r="AS220" i="1"/>
  <c r="AM220" i="1"/>
  <c r="AG220" i="1"/>
  <c r="N220" i="1"/>
  <c r="L220" i="1"/>
  <c r="J220" i="1"/>
  <c r="G220" i="1"/>
  <c r="E220" i="1"/>
  <c r="C220" i="1"/>
  <c r="BX219" i="1"/>
  <c r="BV219" i="1"/>
  <c r="BT219" i="1"/>
  <c r="BR219" i="1"/>
  <c r="BH219" i="1"/>
  <c r="BG219" i="1"/>
  <c r="BC219" i="1"/>
  <c r="BB219" i="1"/>
  <c r="AX219" i="1"/>
  <c r="AW219" i="1"/>
  <c r="AS219" i="1"/>
  <c r="AL219" i="1"/>
  <c r="AK219" i="1"/>
  <c r="AF219" i="1"/>
  <c r="AE219" i="1"/>
  <c r="N219" i="1"/>
  <c r="L219" i="1"/>
  <c r="J219" i="1"/>
  <c r="G219" i="1"/>
  <c r="E219" i="1"/>
  <c r="C219" i="1"/>
  <c r="BX218" i="1"/>
  <c r="BV218" i="1"/>
  <c r="BT218" i="1"/>
  <c r="BR218" i="1"/>
  <c r="BH218" i="1"/>
  <c r="BG218" i="1"/>
  <c r="BC218" i="1"/>
  <c r="BB218" i="1"/>
  <c r="AX218" i="1"/>
  <c r="AW218" i="1"/>
  <c r="AS218" i="1"/>
  <c r="AM218" i="1"/>
  <c r="AG218" i="1"/>
  <c r="N218" i="1"/>
  <c r="L218" i="1"/>
  <c r="J218" i="1"/>
  <c r="G218" i="1"/>
  <c r="E218" i="1"/>
  <c r="C218" i="1"/>
  <c r="BX217" i="1"/>
  <c r="BV217" i="1"/>
  <c r="BT217" i="1"/>
  <c r="BR217" i="1"/>
  <c r="BH217" i="1"/>
  <c r="BG217" i="1"/>
  <c r="BC217" i="1"/>
  <c r="BB217" i="1"/>
  <c r="AX217" i="1"/>
  <c r="AW217" i="1"/>
  <c r="AS217" i="1"/>
  <c r="AM217" i="1"/>
  <c r="AG217" i="1"/>
  <c r="N217" i="1"/>
  <c r="L217" i="1"/>
  <c r="J217" i="1"/>
  <c r="G217" i="1"/>
  <c r="E217" i="1"/>
  <c r="C217" i="1"/>
  <c r="BX216" i="1"/>
  <c r="BV216" i="1"/>
  <c r="BT216" i="1"/>
  <c r="BR216" i="1"/>
  <c r="BH216" i="1"/>
  <c r="BG216" i="1"/>
  <c r="BC216" i="1"/>
  <c r="BB216" i="1"/>
  <c r="AX216" i="1"/>
  <c r="AW216" i="1"/>
  <c r="AS216" i="1"/>
  <c r="AM216" i="1"/>
  <c r="N216" i="1"/>
  <c r="L216" i="1"/>
  <c r="J216" i="1"/>
  <c r="G216" i="1"/>
  <c r="E216" i="1"/>
  <c r="C216" i="1"/>
  <c r="BX215" i="1"/>
  <c r="BV215" i="1"/>
  <c r="BT215" i="1"/>
  <c r="BR215" i="1"/>
  <c r="BH215" i="1"/>
  <c r="BG215" i="1"/>
  <c r="BC215" i="1"/>
  <c r="BB215" i="1"/>
  <c r="AX215" i="1"/>
  <c r="AW215" i="1"/>
  <c r="AS215" i="1"/>
  <c r="AM215" i="1"/>
  <c r="AG215" i="1"/>
  <c r="N215" i="1"/>
  <c r="L215" i="1"/>
  <c r="J215" i="1"/>
  <c r="G215" i="1"/>
  <c r="E215" i="1"/>
  <c r="C215" i="1"/>
  <c r="BX214" i="1"/>
  <c r="BV214" i="1"/>
  <c r="BT214" i="1"/>
  <c r="BR214" i="1"/>
  <c r="BH214" i="1"/>
  <c r="BG214" i="1"/>
  <c r="BC214" i="1"/>
  <c r="BB214" i="1"/>
  <c r="AX214" i="1"/>
  <c r="AW214" i="1"/>
  <c r="AR214" i="1"/>
  <c r="AQ214" i="1"/>
  <c r="AM214" i="1"/>
  <c r="AG214" i="1"/>
  <c r="N214" i="1"/>
  <c r="L214" i="1"/>
  <c r="J214" i="1"/>
  <c r="G214" i="1"/>
  <c r="E214" i="1"/>
  <c r="C214" i="1"/>
  <c r="BX213" i="1"/>
  <c r="BV213" i="1"/>
  <c r="BT213" i="1"/>
  <c r="BR213" i="1"/>
  <c r="BH213" i="1"/>
  <c r="BG213" i="1"/>
  <c r="BC213" i="1"/>
  <c r="BB213" i="1"/>
  <c r="AX213" i="1"/>
  <c r="AW213" i="1"/>
  <c r="AS213" i="1"/>
  <c r="AM213" i="1"/>
  <c r="AG213" i="1"/>
  <c r="N213" i="1"/>
  <c r="L213" i="1"/>
  <c r="J213" i="1"/>
  <c r="G213" i="1"/>
  <c r="E213" i="1"/>
  <c r="C213" i="1"/>
  <c r="BX212" i="1"/>
  <c r="BV212" i="1"/>
  <c r="BT212" i="1"/>
  <c r="BR212" i="1"/>
  <c r="BH212" i="1"/>
  <c r="BG212" i="1"/>
  <c r="BC212" i="1"/>
  <c r="BB212" i="1"/>
  <c r="AX212" i="1"/>
  <c r="AW212" i="1"/>
  <c r="AS212" i="1"/>
  <c r="AM212" i="1"/>
  <c r="AG212" i="1"/>
  <c r="N212" i="1"/>
  <c r="L212" i="1"/>
  <c r="J212" i="1"/>
  <c r="G212" i="1"/>
  <c r="E212" i="1"/>
  <c r="C212" i="1"/>
  <c r="BX211" i="1"/>
  <c r="BV211" i="1"/>
  <c r="BT211" i="1"/>
  <c r="BR211" i="1"/>
  <c r="BH211" i="1"/>
  <c r="BG211" i="1"/>
  <c r="BC211" i="1"/>
  <c r="BB211" i="1"/>
  <c r="AX211" i="1"/>
  <c r="AW211" i="1"/>
  <c r="AR211" i="1"/>
  <c r="AQ211" i="1"/>
  <c r="AM211" i="1"/>
  <c r="AG211" i="1"/>
  <c r="N211" i="1"/>
  <c r="L211" i="1"/>
  <c r="J211" i="1"/>
  <c r="G211" i="1"/>
  <c r="E211" i="1"/>
  <c r="C211" i="1"/>
  <c r="BX210" i="1"/>
  <c r="BV210" i="1"/>
  <c r="BT210" i="1"/>
  <c r="BR210" i="1"/>
  <c r="BH210" i="1"/>
  <c r="BG210" i="1"/>
  <c r="BC210" i="1"/>
  <c r="BB210" i="1"/>
  <c r="AX210" i="1"/>
  <c r="AW210" i="1"/>
  <c r="AS210" i="1"/>
  <c r="AM210" i="1"/>
  <c r="AG210" i="1"/>
  <c r="N210" i="1"/>
  <c r="L210" i="1"/>
  <c r="J210" i="1"/>
  <c r="G210" i="1"/>
  <c r="E210" i="1"/>
  <c r="C210" i="1"/>
  <c r="BX209" i="1"/>
  <c r="BV209" i="1"/>
  <c r="BT209" i="1"/>
  <c r="BR209" i="1"/>
  <c r="BH209" i="1"/>
  <c r="BG209" i="1"/>
  <c r="BC209" i="1"/>
  <c r="BB209" i="1"/>
  <c r="AX209" i="1"/>
  <c r="AW209" i="1"/>
  <c r="AR209" i="1"/>
  <c r="AQ209" i="1"/>
  <c r="AL209" i="1"/>
  <c r="AK209" i="1"/>
  <c r="AF209" i="1"/>
  <c r="AE209" i="1"/>
  <c r="N209" i="1"/>
  <c r="L209" i="1"/>
  <c r="J209" i="1"/>
  <c r="G209" i="1"/>
  <c r="E209" i="1"/>
  <c r="C209" i="1"/>
  <c r="BX208" i="1"/>
  <c r="BV208" i="1"/>
  <c r="BT208" i="1"/>
  <c r="BR208" i="1"/>
  <c r="BH208" i="1"/>
  <c r="BG208" i="1"/>
  <c r="BC208" i="1"/>
  <c r="BB208" i="1"/>
  <c r="AY208" i="1"/>
  <c r="AS208" i="1"/>
  <c r="AM208" i="1"/>
  <c r="AF208" i="1"/>
  <c r="AE208" i="1"/>
  <c r="N208" i="1"/>
  <c r="L208" i="1"/>
  <c r="J208" i="1"/>
  <c r="G208" i="1"/>
  <c r="E208" i="1"/>
  <c r="C208" i="1"/>
  <c r="BX207" i="1"/>
  <c r="BV207" i="1"/>
  <c r="BT207" i="1"/>
  <c r="BR207" i="1"/>
  <c r="BH207" i="1"/>
  <c r="BG207" i="1"/>
  <c r="BC207" i="1"/>
  <c r="BB207" i="1"/>
  <c r="AX207" i="1"/>
  <c r="AW207" i="1"/>
  <c r="AS207" i="1"/>
  <c r="AL207" i="1"/>
  <c r="AK207" i="1"/>
  <c r="N207" i="1"/>
  <c r="L207" i="1"/>
  <c r="J207" i="1"/>
  <c r="G207" i="1"/>
  <c r="E207" i="1"/>
  <c r="C207" i="1"/>
  <c r="BX206" i="1"/>
  <c r="BV206" i="1"/>
  <c r="BT206" i="1"/>
  <c r="BR206" i="1"/>
  <c r="BH206" i="1"/>
  <c r="BG206" i="1"/>
  <c r="BC206" i="1"/>
  <c r="BB206" i="1"/>
  <c r="AS206" i="1"/>
  <c r="AM206" i="1"/>
  <c r="AE206" i="1"/>
  <c r="AG206" i="1" s="1"/>
  <c r="N206" i="1"/>
  <c r="L206" i="1"/>
  <c r="J206" i="1"/>
  <c r="G206" i="1"/>
  <c r="E206" i="1"/>
  <c r="C206" i="1"/>
  <c r="BX205" i="1"/>
  <c r="BV205" i="1"/>
  <c r="BT205" i="1"/>
  <c r="BR205" i="1"/>
  <c r="BH205" i="1"/>
  <c r="BG205" i="1"/>
  <c r="BC205" i="1"/>
  <c r="BB205" i="1"/>
  <c r="AY205" i="1"/>
  <c r="AS205" i="1"/>
  <c r="AL205" i="1"/>
  <c r="AK205" i="1"/>
  <c r="AG205" i="1"/>
  <c r="N205" i="1"/>
  <c r="L205" i="1"/>
  <c r="J205" i="1"/>
  <c r="G205" i="1"/>
  <c r="E205" i="1"/>
  <c r="C205" i="1"/>
  <c r="BX204" i="1"/>
  <c r="BV204" i="1"/>
  <c r="BT204" i="1"/>
  <c r="BR204" i="1"/>
  <c r="BH204" i="1"/>
  <c r="BG204" i="1"/>
  <c r="BC204" i="1"/>
  <c r="BB204" i="1"/>
  <c r="AX204" i="1"/>
  <c r="AW204" i="1"/>
  <c r="AL204" i="1"/>
  <c r="AK204" i="1"/>
  <c r="AG204" i="1"/>
  <c r="N204" i="1"/>
  <c r="L204" i="1"/>
  <c r="J204" i="1"/>
  <c r="G204" i="1"/>
  <c r="E204" i="1"/>
  <c r="C204" i="1"/>
  <c r="BX203" i="1"/>
  <c r="BV203" i="1"/>
  <c r="BT203" i="1"/>
  <c r="BR203" i="1"/>
  <c r="BH203" i="1"/>
  <c r="BG203" i="1"/>
  <c r="BC203" i="1"/>
  <c r="BB203" i="1"/>
  <c r="AY203" i="1"/>
  <c r="AS203" i="1"/>
  <c r="AM203" i="1"/>
  <c r="AF203" i="1"/>
  <c r="AE203" i="1"/>
  <c r="N203" i="1"/>
  <c r="L203" i="1"/>
  <c r="J203" i="1"/>
  <c r="G203" i="1"/>
  <c r="E203" i="1"/>
  <c r="C203" i="1"/>
  <c r="BX202" i="1"/>
  <c r="BV202" i="1"/>
  <c r="BT202" i="1"/>
  <c r="BR202" i="1"/>
  <c r="BH202" i="1"/>
  <c r="BG202" i="1"/>
  <c r="BC202" i="1"/>
  <c r="BB202" i="1"/>
  <c r="AX202" i="1"/>
  <c r="AW202" i="1"/>
  <c r="AS202" i="1"/>
  <c r="AM202" i="1"/>
  <c r="AG202" i="1"/>
  <c r="N202" i="1"/>
  <c r="L202" i="1"/>
  <c r="J202" i="1"/>
  <c r="G202" i="1"/>
  <c r="E202" i="1"/>
  <c r="C202" i="1"/>
  <c r="BX201" i="1"/>
  <c r="BV201" i="1"/>
  <c r="BT201" i="1"/>
  <c r="BR201" i="1"/>
  <c r="BH201" i="1"/>
  <c r="BG201" i="1"/>
  <c r="BC201" i="1"/>
  <c r="BB201" i="1"/>
  <c r="AY201" i="1"/>
  <c r="AS201" i="1"/>
  <c r="AL201" i="1"/>
  <c r="AK201" i="1"/>
  <c r="AG201" i="1"/>
  <c r="N201" i="1"/>
  <c r="L201" i="1"/>
  <c r="J201" i="1"/>
  <c r="G201" i="1"/>
  <c r="E201" i="1"/>
  <c r="C201" i="1"/>
  <c r="BX200" i="1"/>
  <c r="BV200" i="1"/>
  <c r="BT200" i="1"/>
  <c r="BR200" i="1"/>
  <c r="BH200" i="1"/>
  <c r="BG200" i="1"/>
  <c r="BC200" i="1"/>
  <c r="BB200" i="1"/>
  <c r="AY200" i="1"/>
  <c r="AS200" i="1"/>
  <c r="AK200" i="1"/>
  <c r="AM200" i="1" s="1"/>
  <c r="N200" i="1"/>
  <c r="L200" i="1"/>
  <c r="J200" i="1"/>
  <c r="G200" i="1"/>
  <c r="E200" i="1"/>
  <c r="C200" i="1"/>
  <c r="BX199" i="1"/>
  <c r="BV199" i="1"/>
  <c r="BT199" i="1"/>
  <c r="BR199" i="1"/>
  <c r="BH199" i="1"/>
  <c r="BG199" i="1"/>
  <c r="BC199" i="1"/>
  <c r="BB199" i="1"/>
  <c r="AY199" i="1"/>
  <c r="AS199" i="1"/>
  <c r="AF199" i="1"/>
  <c r="AE199" i="1"/>
  <c r="N199" i="1"/>
  <c r="L199" i="1"/>
  <c r="J199" i="1"/>
  <c r="G199" i="1"/>
  <c r="E199" i="1"/>
  <c r="C199" i="1"/>
  <c r="BX198" i="1"/>
  <c r="BV198" i="1"/>
  <c r="BT198" i="1"/>
  <c r="BR198" i="1"/>
  <c r="BH198" i="1"/>
  <c r="BG198" i="1"/>
  <c r="BC198" i="1"/>
  <c r="BB198" i="1"/>
  <c r="AY198" i="1"/>
  <c r="AS198" i="1"/>
  <c r="AM198" i="1"/>
  <c r="AF198" i="1"/>
  <c r="AE198" i="1"/>
  <c r="N198" i="1"/>
  <c r="L198" i="1"/>
  <c r="J198" i="1"/>
  <c r="G198" i="1"/>
  <c r="E198" i="1"/>
  <c r="C198" i="1"/>
  <c r="BX197" i="1"/>
  <c r="BV197" i="1"/>
  <c r="BT197" i="1"/>
  <c r="BR197" i="1"/>
  <c r="BH197" i="1"/>
  <c r="BG197" i="1"/>
  <c r="BC197" i="1"/>
  <c r="BB197" i="1"/>
  <c r="AX197" i="1"/>
  <c r="AW197" i="1"/>
  <c r="AS197" i="1"/>
  <c r="AM197" i="1"/>
  <c r="AG197" i="1"/>
  <c r="N197" i="1"/>
  <c r="L197" i="1"/>
  <c r="J197" i="1"/>
  <c r="G197" i="1"/>
  <c r="E197" i="1"/>
  <c r="C197" i="1"/>
  <c r="BX196" i="1"/>
  <c r="BV196" i="1"/>
  <c r="BT196" i="1"/>
  <c r="BR196" i="1"/>
  <c r="BH196" i="1"/>
  <c r="BG196" i="1"/>
  <c r="BC196" i="1"/>
  <c r="BB196" i="1"/>
  <c r="AY196" i="1"/>
  <c r="AS196" i="1"/>
  <c r="AL196" i="1"/>
  <c r="AK196" i="1"/>
  <c r="AF196" i="1"/>
  <c r="AE196" i="1"/>
  <c r="N196" i="1"/>
  <c r="L196" i="1"/>
  <c r="J196" i="1"/>
  <c r="G196" i="1"/>
  <c r="E196" i="1"/>
  <c r="C196" i="1"/>
  <c r="BX195" i="1"/>
  <c r="BV195" i="1"/>
  <c r="BT195" i="1"/>
  <c r="BR195" i="1"/>
  <c r="BH195" i="1"/>
  <c r="BG195" i="1"/>
  <c r="BC195" i="1"/>
  <c r="BB195" i="1"/>
  <c r="AY195" i="1"/>
  <c r="AS195" i="1"/>
  <c r="AM195" i="1"/>
  <c r="AG195" i="1"/>
  <c r="N195" i="1"/>
  <c r="L195" i="1"/>
  <c r="J195" i="1"/>
  <c r="G195" i="1"/>
  <c r="E195" i="1"/>
  <c r="C195" i="1"/>
  <c r="BX194" i="1"/>
  <c r="BV194" i="1"/>
  <c r="BT194" i="1"/>
  <c r="BR194" i="1"/>
  <c r="BH194" i="1"/>
  <c r="BG194" i="1"/>
  <c r="BC194" i="1"/>
  <c r="BB194" i="1"/>
  <c r="AY194" i="1"/>
  <c r="AS194" i="1"/>
  <c r="AM194" i="1"/>
  <c r="N194" i="1"/>
  <c r="L194" i="1"/>
  <c r="J194" i="1"/>
  <c r="G194" i="1"/>
  <c r="E194" i="1"/>
  <c r="C194" i="1"/>
  <c r="BX193" i="1"/>
  <c r="BV193" i="1"/>
  <c r="BT193" i="1"/>
  <c r="BR193" i="1"/>
  <c r="BH193" i="1"/>
  <c r="BG193" i="1"/>
  <c r="BC193" i="1"/>
  <c r="BB193" i="1"/>
  <c r="AX193" i="1"/>
  <c r="AW193" i="1"/>
  <c r="AR193" i="1"/>
  <c r="AQ193" i="1"/>
  <c r="AF193" i="1"/>
  <c r="AE193" i="1"/>
  <c r="N193" i="1"/>
  <c r="L193" i="1"/>
  <c r="J193" i="1"/>
  <c r="G193" i="1"/>
  <c r="E193" i="1"/>
  <c r="C193" i="1"/>
  <c r="BX192" i="1"/>
  <c r="BV192" i="1"/>
  <c r="BT192" i="1"/>
  <c r="BR192" i="1"/>
  <c r="BH192" i="1"/>
  <c r="BG192" i="1"/>
  <c r="BC192" i="1"/>
  <c r="BB192" i="1"/>
  <c r="AY192" i="1"/>
  <c r="AR192" i="1"/>
  <c r="AQ192" i="1"/>
  <c r="AL192" i="1"/>
  <c r="AK192" i="1"/>
  <c r="AG192" i="1"/>
  <c r="N192" i="1"/>
  <c r="L192" i="1"/>
  <c r="J192" i="1"/>
  <c r="G192" i="1"/>
  <c r="E192" i="1"/>
  <c r="C192" i="1"/>
  <c r="BX191" i="1"/>
  <c r="BV191" i="1"/>
  <c r="BT191" i="1"/>
  <c r="BR191" i="1"/>
  <c r="BH191" i="1"/>
  <c r="BG191" i="1"/>
  <c r="BC191" i="1"/>
  <c r="BB191" i="1"/>
  <c r="AY191" i="1"/>
  <c r="AS191" i="1"/>
  <c r="AM191" i="1"/>
  <c r="AG191" i="1"/>
  <c r="N191" i="1"/>
  <c r="L191" i="1"/>
  <c r="J191" i="1"/>
  <c r="G191" i="1"/>
  <c r="E191" i="1"/>
  <c r="C191" i="1"/>
  <c r="BX190" i="1"/>
  <c r="BV190" i="1"/>
  <c r="BT190" i="1"/>
  <c r="BR190" i="1"/>
  <c r="BH190" i="1"/>
  <c r="BG190" i="1"/>
  <c r="BC190" i="1"/>
  <c r="BB190" i="1"/>
  <c r="AY190" i="1"/>
  <c r="AS190" i="1"/>
  <c r="AM190" i="1"/>
  <c r="AF190" i="1"/>
  <c r="AE190" i="1"/>
  <c r="N190" i="1"/>
  <c r="L190" i="1"/>
  <c r="J190" i="1"/>
  <c r="G190" i="1"/>
  <c r="E190" i="1"/>
  <c r="C190" i="1"/>
  <c r="BX189" i="1"/>
  <c r="BV189" i="1"/>
  <c r="BT189" i="1"/>
  <c r="BR189" i="1"/>
  <c r="BH189" i="1"/>
  <c r="BG189" i="1"/>
  <c r="BC189" i="1"/>
  <c r="BB189" i="1"/>
  <c r="AY189" i="1"/>
  <c r="AS189" i="1"/>
  <c r="AM189" i="1"/>
  <c r="AG189" i="1"/>
  <c r="N189" i="1"/>
  <c r="L189" i="1"/>
  <c r="J189" i="1"/>
  <c r="G189" i="1"/>
  <c r="E189" i="1"/>
  <c r="C189" i="1"/>
  <c r="BX188" i="1"/>
  <c r="BV188" i="1"/>
  <c r="BT188" i="1"/>
  <c r="BR188" i="1"/>
  <c r="BH188" i="1"/>
  <c r="BG188" i="1"/>
  <c r="BC188" i="1"/>
  <c r="BB188" i="1"/>
  <c r="AX188" i="1"/>
  <c r="AW188" i="1"/>
  <c r="AS188" i="1"/>
  <c r="AL188" i="1"/>
  <c r="AK188" i="1"/>
  <c r="AF188" i="1"/>
  <c r="AE188" i="1"/>
  <c r="N188" i="1"/>
  <c r="L188" i="1"/>
  <c r="J188" i="1"/>
  <c r="G188" i="1"/>
  <c r="E188" i="1"/>
  <c r="C188" i="1"/>
  <c r="BX187" i="1"/>
  <c r="BV187" i="1"/>
  <c r="BT187" i="1"/>
  <c r="BR187" i="1"/>
  <c r="BH187" i="1"/>
  <c r="BG187" i="1"/>
  <c r="BC187" i="1"/>
  <c r="BB187" i="1"/>
  <c r="AY187" i="1"/>
  <c r="AS187" i="1"/>
  <c r="AM187" i="1"/>
  <c r="AG187" i="1"/>
  <c r="N187" i="1"/>
  <c r="L187" i="1"/>
  <c r="J187" i="1"/>
  <c r="G187" i="1"/>
  <c r="E187" i="1"/>
  <c r="C187" i="1"/>
  <c r="BX40" i="1"/>
  <c r="BV40" i="1"/>
  <c r="BT40" i="1"/>
  <c r="BR40" i="1"/>
  <c r="BH40" i="1"/>
  <c r="BG40" i="1"/>
  <c r="BC40" i="1"/>
  <c r="BB40" i="1"/>
  <c r="AX40" i="1"/>
  <c r="AW40" i="1"/>
  <c r="AR40" i="1"/>
  <c r="AQ40" i="1"/>
  <c r="AL40" i="1"/>
  <c r="AK40" i="1"/>
  <c r="AF40" i="1"/>
  <c r="AE40" i="1"/>
  <c r="N40" i="1"/>
  <c r="L40" i="1"/>
  <c r="J40" i="1"/>
  <c r="G40" i="1"/>
  <c r="E40" i="1"/>
  <c r="C40" i="1"/>
  <c r="BX39" i="1"/>
  <c r="BV39" i="1"/>
  <c r="BT39" i="1"/>
  <c r="BR39" i="1"/>
  <c r="BH39" i="1"/>
  <c r="BG39" i="1"/>
  <c r="BC39" i="1"/>
  <c r="BB39" i="1"/>
  <c r="AX39" i="1"/>
  <c r="AW39" i="1"/>
  <c r="AR39" i="1"/>
  <c r="AQ39" i="1"/>
  <c r="AM39" i="1"/>
  <c r="AG39" i="1"/>
  <c r="N39" i="1"/>
  <c r="L39" i="1"/>
  <c r="J39" i="1"/>
  <c r="G39" i="1"/>
  <c r="E39" i="1"/>
  <c r="C39" i="1"/>
  <c r="BX38" i="1"/>
  <c r="BV38" i="1"/>
  <c r="BT38" i="1"/>
  <c r="BR38" i="1"/>
  <c r="BH38" i="1"/>
  <c r="BG38" i="1"/>
  <c r="BC38" i="1"/>
  <c r="BB38" i="1"/>
  <c r="AX38" i="1"/>
  <c r="AW38" i="1"/>
  <c r="AR38" i="1"/>
  <c r="AQ38" i="1"/>
  <c r="AL38" i="1"/>
  <c r="AK38" i="1"/>
  <c r="AG38" i="1"/>
  <c r="N38" i="1"/>
  <c r="L38" i="1"/>
  <c r="J38" i="1"/>
  <c r="G38" i="1"/>
  <c r="E38" i="1"/>
  <c r="C38" i="1"/>
  <c r="BX37" i="1"/>
  <c r="BV37" i="1"/>
  <c r="BT37" i="1"/>
  <c r="BR37" i="1"/>
  <c r="BH37" i="1"/>
  <c r="BG37" i="1"/>
  <c r="BC37" i="1"/>
  <c r="BB37" i="1"/>
  <c r="AX37" i="1"/>
  <c r="AW37" i="1"/>
  <c r="AR37" i="1"/>
  <c r="AQ37" i="1"/>
  <c r="AM37" i="1"/>
  <c r="AG37" i="1"/>
  <c r="N37" i="1"/>
  <c r="L37" i="1"/>
  <c r="J37" i="1"/>
  <c r="G37" i="1"/>
  <c r="E37" i="1"/>
  <c r="C37" i="1"/>
  <c r="BX36" i="1"/>
  <c r="BV36" i="1"/>
  <c r="BT36" i="1"/>
  <c r="BR36" i="1"/>
  <c r="BH36" i="1"/>
  <c r="BG36" i="1"/>
  <c r="BC36" i="1"/>
  <c r="BB36" i="1"/>
  <c r="AX36" i="1"/>
  <c r="AW36" i="1"/>
  <c r="AR36" i="1"/>
  <c r="AQ36" i="1"/>
  <c r="AM36" i="1"/>
  <c r="AG36" i="1"/>
  <c r="N36" i="1"/>
  <c r="L36" i="1"/>
  <c r="J36" i="1"/>
  <c r="G36" i="1"/>
  <c r="E36" i="1"/>
  <c r="C36" i="1"/>
  <c r="BX35" i="1"/>
  <c r="BV35" i="1"/>
  <c r="BT35" i="1"/>
  <c r="BR35" i="1"/>
  <c r="BH35" i="1"/>
  <c r="BG35" i="1"/>
  <c r="BC35" i="1"/>
  <c r="BB35" i="1"/>
  <c r="AX35" i="1"/>
  <c r="AW35" i="1"/>
  <c r="AR35" i="1"/>
  <c r="AQ35" i="1"/>
  <c r="AM35" i="1"/>
  <c r="AG35" i="1"/>
  <c r="N35" i="1"/>
  <c r="L35" i="1"/>
  <c r="J35" i="1"/>
  <c r="G35" i="1"/>
  <c r="E35" i="1"/>
  <c r="C35" i="1"/>
  <c r="BX34" i="1"/>
  <c r="BV34" i="1"/>
  <c r="BT34" i="1"/>
  <c r="BR34" i="1"/>
  <c r="BH34" i="1"/>
  <c r="BG34" i="1"/>
  <c r="BC34" i="1"/>
  <c r="BB34" i="1"/>
  <c r="AX34" i="1"/>
  <c r="AW34" i="1"/>
  <c r="AR34" i="1"/>
  <c r="AQ34" i="1"/>
  <c r="AM34" i="1"/>
  <c r="AG34" i="1"/>
  <c r="N34" i="1"/>
  <c r="L34" i="1"/>
  <c r="J34" i="1"/>
  <c r="G34" i="1"/>
  <c r="E34" i="1"/>
  <c r="C34" i="1"/>
  <c r="BX33" i="1"/>
  <c r="BV33" i="1"/>
  <c r="BT33" i="1"/>
  <c r="BR33" i="1"/>
  <c r="BH33" i="1"/>
  <c r="BG33" i="1"/>
  <c r="BC33" i="1"/>
  <c r="BB33" i="1"/>
  <c r="AX33" i="1"/>
  <c r="AW33" i="1"/>
  <c r="AR33" i="1"/>
  <c r="AQ33" i="1"/>
  <c r="AM33" i="1"/>
  <c r="AG33" i="1"/>
  <c r="N33" i="1"/>
  <c r="L33" i="1"/>
  <c r="J33" i="1"/>
  <c r="G33" i="1"/>
  <c r="E33" i="1"/>
  <c r="C33" i="1"/>
  <c r="BX32" i="1"/>
  <c r="BV32" i="1"/>
  <c r="BT32" i="1"/>
  <c r="BR32" i="1"/>
  <c r="BH32" i="1"/>
  <c r="BG32" i="1"/>
  <c r="BC32" i="1"/>
  <c r="BB32" i="1"/>
  <c r="AX32" i="1"/>
  <c r="AW32" i="1"/>
  <c r="AR32" i="1"/>
  <c r="AQ32" i="1"/>
  <c r="AM32" i="1"/>
  <c r="AF32" i="1"/>
  <c r="AE32" i="1"/>
  <c r="N32" i="1"/>
  <c r="L32" i="1"/>
  <c r="J32" i="1"/>
  <c r="G32" i="1"/>
  <c r="E32" i="1"/>
  <c r="C32" i="1"/>
  <c r="BX31" i="1"/>
  <c r="BV31" i="1"/>
  <c r="BT31" i="1"/>
  <c r="BR31" i="1"/>
  <c r="BH31" i="1"/>
  <c r="BG31" i="1"/>
  <c r="BC31" i="1"/>
  <c r="BB31" i="1"/>
  <c r="AX31" i="1"/>
  <c r="AW31" i="1"/>
  <c r="AR31" i="1"/>
  <c r="AQ31" i="1"/>
  <c r="AM31" i="1"/>
  <c r="AG31" i="1"/>
  <c r="N31" i="1"/>
  <c r="L31" i="1"/>
  <c r="J31" i="1"/>
  <c r="G31" i="1"/>
  <c r="E31" i="1"/>
  <c r="C31" i="1"/>
  <c r="BX30" i="1"/>
  <c r="BV30" i="1"/>
  <c r="BT30" i="1"/>
  <c r="BR30" i="1"/>
  <c r="BH30" i="1"/>
  <c r="BG30" i="1"/>
  <c r="BC30" i="1"/>
  <c r="BB30" i="1"/>
  <c r="AX30" i="1"/>
  <c r="AW30" i="1"/>
  <c r="AR30" i="1"/>
  <c r="AQ30" i="1"/>
  <c r="AM30" i="1"/>
  <c r="AG30" i="1"/>
  <c r="N30" i="1"/>
  <c r="L30" i="1"/>
  <c r="J30" i="1"/>
  <c r="G30" i="1"/>
  <c r="E30" i="1"/>
  <c r="C30" i="1"/>
  <c r="BX29" i="1"/>
  <c r="BV29" i="1"/>
  <c r="BT29" i="1"/>
  <c r="BR29" i="1"/>
  <c r="BH29" i="1"/>
  <c r="BG29" i="1"/>
  <c r="BC29" i="1"/>
  <c r="BB29" i="1"/>
  <c r="AX29" i="1"/>
  <c r="AW29" i="1"/>
  <c r="AR29" i="1"/>
  <c r="AQ29" i="1"/>
  <c r="AM29" i="1"/>
  <c r="AF29" i="1"/>
  <c r="AE29" i="1"/>
  <c r="N29" i="1"/>
  <c r="L29" i="1"/>
  <c r="J29" i="1"/>
  <c r="G29" i="1"/>
  <c r="E29" i="1"/>
  <c r="C29" i="1"/>
  <c r="BX28" i="1"/>
  <c r="BV28" i="1"/>
  <c r="BT28" i="1"/>
  <c r="BR28" i="1"/>
  <c r="BH28" i="1"/>
  <c r="BG28" i="1"/>
  <c r="BC28" i="1"/>
  <c r="BB28" i="1"/>
  <c r="AX28" i="1"/>
  <c r="AW28" i="1"/>
  <c r="AR28" i="1"/>
  <c r="AQ28" i="1"/>
  <c r="AM28" i="1"/>
  <c r="AG28" i="1"/>
  <c r="N28" i="1"/>
  <c r="L28" i="1"/>
  <c r="J28" i="1"/>
  <c r="G28" i="1"/>
  <c r="E28" i="1"/>
  <c r="C28" i="1"/>
  <c r="BX27" i="1"/>
  <c r="BV27" i="1"/>
  <c r="BT27" i="1"/>
  <c r="BR27" i="1"/>
  <c r="BH27" i="1"/>
  <c r="BG27" i="1"/>
  <c r="BC27" i="1"/>
  <c r="BB27" i="1"/>
  <c r="AX27" i="1"/>
  <c r="AW27" i="1"/>
  <c r="AR27" i="1"/>
  <c r="AQ27" i="1"/>
  <c r="AM27" i="1"/>
  <c r="AG27" i="1"/>
  <c r="N27" i="1"/>
  <c r="L27" i="1"/>
  <c r="J27" i="1"/>
  <c r="G27" i="1"/>
  <c r="E27" i="1"/>
  <c r="C27" i="1"/>
  <c r="BX26" i="1"/>
  <c r="BV26" i="1"/>
  <c r="BT26" i="1"/>
  <c r="BR26" i="1"/>
  <c r="BH26" i="1"/>
  <c r="BG26" i="1"/>
  <c r="BC26" i="1"/>
  <c r="BB26" i="1"/>
  <c r="AX26" i="1"/>
  <c r="AW26" i="1"/>
  <c r="AR26" i="1"/>
  <c r="AQ26" i="1"/>
  <c r="AM26" i="1"/>
  <c r="AG26" i="1"/>
  <c r="N26" i="1"/>
  <c r="L26" i="1"/>
  <c r="J26" i="1"/>
  <c r="G26" i="1"/>
  <c r="E26" i="1"/>
  <c r="C26" i="1"/>
  <c r="BX25" i="1"/>
  <c r="BV25" i="1"/>
  <c r="BT25" i="1"/>
  <c r="BR25" i="1"/>
  <c r="BH25" i="1"/>
  <c r="BG25" i="1"/>
  <c r="BC25" i="1"/>
  <c r="BB25" i="1"/>
  <c r="AX25" i="1"/>
  <c r="AW25" i="1"/>
  <c r="AR25" i="1"/>
  <c r="AQ25" i="1"/>
  <c r="AM25" i="1"/>
  <c r="AG25" i="1"/>
  <c r="N25" i="1"/>
  <c r="L25" i="1"/>
  <c r="J25" i="1"/>
  <c r="G25" i="1"/>
  <c r="E25" i="1"/>
  <c r="C25" i="1"/>
  <c r="BX24" i="1"/>
  <c r="BV24" i="1"/>
  <c r="BT24" i="1"/>
  <c r="BR24" i="1"/>
  <c r="BH24" i="1"/>
  <c r="BG24" i="1"/>
  <c r="BC24" i="1"/>
  <c r="BB24" i="1"/>
  <c r="AX24" i="1"/>
  <c r="AW24" i="1"/>
  <c r="AR24" i="1"/>
  <c r="AQ24" i="1"/>
  <c r="AM24" i="1"/>
  <c r="N24" i="1"/>
  <c r="L24" i="1"/>
  <c r="J24" i="1"/>
  <c r="G24" i="1"/>
  <c r="E24" i="1"/>
  <c r="C24" i="1"/>
  <c r="BX23" i="1"/>
  <c r="BV23" i="1"/>
  <c r="BT23" i="1"/>
  <c r="BR23" i="1"/>
  <c r="BH23" i="1"/>
  <c r="BG23" i="1"/>
  <c r="BC23" i="1"/>
  <c r="BB23" i="1"/>
  <c r="AX23" i="1"/>
  <c r="AW23" i="1"/>
  <c r="AR23" i="1"/>
  <c r="AQ23" i="1"/>
  <c r="AM23" i="1"/>
  <c r="AF23" i="1"/>
  <c r="AE23" i="1"/>
  <c r="N23" i="1"/>
  <c r="L23" i="1"/>
  <c r="J23" i="1"/>
  <c r="G23" i="1"/>
  <c r="E23" i="1"/>
  <c r="C23" i="1"/>
  <c r="BX22" i="1"/>
  <c r="BV22" i="1"/>
  <c r="BT22" i="1"/>
  <c r="BR22" i="1"/>
  <c r="BH22" i="1"/>
  <c r="BG22" i="1"/>
  <c r="BC22" i="1"/>
  <c r="BB22" i="1"/>
  <c r="AX22" i="1"/>
  <c r="AW22" i="1"/>
  <c r="AR22" i="1"/>
  <c r="AQ22" i="1"/>
  <c r="AM22" i="1"/>
  <c r="AG22" i="1"/>
  <c r="N22" i="1"/>
  <c r="L22" i="1"/>
  <c r="J22" i="1"/>
  <c r="G22" i="1"/>
  <c r="E22" i="1"/>
  <c r="C22" i="1"/>
  <c r="BX21" i="1"/>
  <c r="BV21" i="1"/>
  <c r="BT21" i="1"/>
  <c r="BR21" i="1"/>
  <c r="BH21" i="1"/>
  <c r="BG21" i="1"/>
  <c r="BC21" i="1"/>
  <c r="BB21" i="1"/>
  <c r="AX21" i="1"/>
  <c r="AW21" i="1"/>
  <c r="AR21" i="1"/>
  <c r="AQ21" i="1"/>
  <c r="AM21" i="1"/>
  <c r="AG21" i="1"/>
  <c r="N21" i="1"/>
  <c r="L21" i="1"/>
  <c r="J21" i="1"/>
  <c r="G21" i="1"/>
  <c r="E21" i="1"/>
  <c r="C21" i="1"/>
  <c r="BX20" i="1"/>
  <c r="BV20" i="1"/>
  <c r="BT20" i="1"/>
  <c r="BR20" i="1"/>
  <c r="BH20" i="1"/>
  <c r="BG20" i="1"/>
  <c r="BC20" i="1"/>
  <c r="BB20" i="1"/>
  <c r="AX20" i="1"/>
  <c r="AW20" i="1"/>
  <c r="AR20" i="1"/>
  <c r="AQ20" i="1"/>
  <c r="AM20" i="1"/>
  <c r="AG20" i="1"/>
  <c r="N20" i="1"/>
  <c r="L20" i="1"/>
  <c r="J20" i="1"/>
  <c r="G20" i="1"/>
  <c r="E20" i="1"/>
  <c r="C20" i="1"/>
  <c r="BX19" i="1"/>
  <c r="BV19" i="1"/>
  <c r="BT19" i="1"/>
  <c r="BR19" i="1"/>
  <c r="BH19" i="1"/>
  <c r="BG19" i="1"/>
  <c r="BC19" i="1"/>
  <c r="BB19" i="1"/>
  <c r="AX19" i="1"/>
  <c r="AW19" i="1"/>
  <c r="AR19" i="1"/>
  <c r="AQ19" i="1"/>
  <c r="AM19" i="1"/>
  <c r="AG19" i="1"/>
  <c r="N19" i="1"/>
  <c r="L19" i="1"/>
  <c r="J19" i="1"/>
  <c r="G19" i="1"/>
  <c r="E19" i="1"/>
  <c r="C19" i="1"/>
  <c r="BX18" i="1"/>
  <c r="BV18" i="1"/>
  <c r="BT18" i="1"/>
  <c r="BR18" i="1"/>
  <c r="BH18" i="1"/>
  <c r="BG18" i="1"/>
  <c r="BC18" i="1"/>
  <c r="BB18" i="1"/>
  <c r="AX18" i="1"/>
  <c r="AW18" i="1"/>
  <c r="AR18" i="1"/>
  <c r="AQ18" i="1"/>
  <c r="AM18" i="1"/>
  <c r="AG18" i="1"/>
  <c r="N18" i="1"/>
  <c r="L18" i="1"/>
  <c r="J18" i="1"/>
  <c r="G18" i="1"/>
  <c r="E18" i="1"/>
  <c r="C18" i="1"/>
  <c r="BX555" i="1"/>
  <c r="BV555" i="1"/>
  <c r="BT555" i="1"/>
  <c r="BR555" i="1"/>
  <c r="BH555" i="1"/>
  <c r="BG555" i="1"/>
  <c r="BC555" i="1"/>
  <c r="BB555" i="1"/>
  <c r="AY555" i="1"/>
  <c r="AS555" i="1"/>
  <c r="AM555" i="1"/>
  <c r="AG555" i="1"/>
  <c r="N555" i="1"/>
  <c r="L555" i="1"/>
  <c r="J555" i="1"/>
  <c r="G555" i="1"/>
  <c r="E555" i="1"/>
  <c r="C555" i="1"/>
  <c r="BX521" i="1"/>
  <c r="BV521" i="1"/>
  <c r="BT521" i="1"/>
  <c r="BR521" i="1"/>
  <c r="BH521" i="1"/>
  <c r="BG521" i="1"/>
  <c r="BC521" i="1"/>
  <c r="BB521" i="1"/>
  <c r="AY521" i="1"/>
  <c r="AS521" i="1"/>
  <c r="AM521" i="1"/>
  <c r="AG521" i="1"/>
  <c r="N521" i="1"/>
  <c r="L521" i="1"/>
  <c r="J521" i="1"/>
  <c r="G521" i="1"/>
  <c r="E521" i="1"/>
  <c r="C521" i="1"/>
  <c r="BX520" i="1"/>
  <c r="BV520" i="1"/>
  <c r="BT520" i="1"/>
  <c r="BR520" i="1"/>
  <c r="BH520" i="1"/>
  <c r="BG520" i="1"/>
  <c r="BC520" i="1"/>
  <c r="BB520" i="1"/>
  <c r="AY520" i="1"/>
  <c r="AS520" i="1"/>
  <c r="AM520" i="1"/>
  <c r="AG520" i="1"/>
  <c r="N520" i="1"/>
  <c r="L520" i="1"/>
  <c r="J520" i="1"/>
  <c r="G520" i="1"/>
  <c r="E520" i="1"/>
  <c r="C520" i="1"/>
  <c r="BX519" i="1"/>
  <c r="BV519" i="1"/>
  <c r="BT519" i="1"/>
  <c r="BR519" i="1"/>
  <c r="BH519" i="1"/>
  <c r="BG519" i="1"/>
  <c r="BC519" i="1"/>
  <c r="BB519" i="1"/>
  <c r="AX519" i="1"/>
  <c r="AW519" i="1"/>
  <c r="AS519" i="1"/>
  <c r="AM519" i="1"/>
  <c r="AF519" i="1"/>
  <c r="AE519" i="1"/>
  <c r="N519" i="1"/>
  <c r="L519" i="1"/>
  <c r="J519" i="1"/>
  <c r="G519" i="1"/>
  <c r="E519" i="1"/>
  <c r="C519" i="1"/>
  <c r="BX518" i="1"/>
  <c r="BV518" i="1"/>
  <c r="BT518" i="1"/>
  <c r="BR518" i="1"/>
  <c r="BH518" i="1"/>
  <c r="BG518" i="1"/>
  <c r="BC518" i="1"/>
  <c r="BB518" i="1"/>
  <c r="AY518" i="1"/>
  <c r="AS518" i="1"/>
  <c r="AM518" i="1"/>
  <c r="AF518" i="1"/>
  <c r="AE518" i="1"/>
  <c r="N518" i="1"/>
  <c r="L518" i="1"/>
  <c r="J518" i="1"/>
  <c r="G518" i="1"/>
  <c r="E518" i="1"/>
  <c r="C518" i="1"/>
  <c r="BX517" i="1"/>
  <c r="BV517" i="1"/>
  <c r="BT517" i="1"/>
  <c r="BR517" i="1"/>
  <c r="BH517" i="1"/>
  <c r="BG517" i="1"/>
  <c r="BC517" i="1"/>
  <c r="BB517" i="1"/>
  <c r="AX517" i="1"/>
  <c r="AW517" i="1"/>
  <c r="AS517" i="1"/>
  <c r="AL517" i="1"/>
  <c r="AK517" i="1"/>
  <c r="AF517" i="1"/>
  <c r="AE517" i="1"/>
  <c r="N517" i="1"/>
  <c r="L517" i="1"/>
  <c r="J517" i="1"/>
  <c r="G517" i="1"/>
  <c r="E517" i="1"/>
  <c r="C517" i="1"/>
  <c r="BX516" i="1"/>
  <c r="BV516" i="1"/>
  <c r="BT516" i="1"/>
  <c r="BR516" i="1"/>
  <c r="BH516" i="1"/>
  <c r="BG516" i="1"/>
  <c r="BC516" i="1"/>
  <c r="BB516" i="1"/>
  <c r="AY516" i="1"/>
  <c r="AS516" i="1"/>
  <c r="AM516" i="1"/>
  <c r="AF516" i="1"/>
  <c r="AE516" i="1"/>
  <c r="N516" i="1"/>
  <c r="L516" i="1"/>
  <c r="J516" i="1"/>
  <c r="G516" i="1"/>
  <c r="E516" i="1"/>
  <c r="C516" i="1"/>
  <c r="BX515" i="1"/>
  <c r="BV515" i="1"/>
  <c r="BT515" i="1"/>
  <c r="BR515" i="1"/>
  <c r="BH515" i="1"/>
  <c r="BG515" i="1"/>
  <c r="BC515" i="1"/>
  <c r="BB515" i="1"/>
  <c r="AY515" i="1"/>
  <c r="AS515" i="1"/>
  <c r="AM515" i="1"/>
  <c r="AF515" i="1"/>
  <c r="AE515" i="1"/>
  <c r="N515" i="1"/>
  <c r="L515" i="1"/>
  <c r="J515" i="1"/>
  <c r="G515" i="1"/>
  <c r="E515" i="1"/>
  <c r="C515" i="1"/>
  <c r="BX514" i="1"/>
  <c r="BV514" i="1"/>
  <c r="BT514" i="1"/>
  <c r="BR514" i="1"/>
  <c r="BH514" i="1"/>
  <c r="BG514" i="1"/>
  <c r="BC514" i="1"/>
  <c r="BB514" i="1"/>
  <c r="AY514" i="1"/>
  <c r="AS514" i="1"/>
  <c r="AM514" i="1"/>
  <c r="AG514" i="1"/>
  <c r="N514" i="1"/>
  <c r="L514" i="1"/>
  <c r="J514" i="1"/>
  <c r="G514" i="1"/>
  <c r="E514" i="1"/>
  <c r="C514" i="1"/>
  <c r="BX513" i="1"/>
  <c r="BV513" i="1"/>
  <c r="BT513" i="1"/>
  <c r="BR513" i="1"/>
  <c r="BH513" i="1"/>
  <c r="BG513" i="1"/>
  <c r="BC513" i="1"/>
  <c r="BB513" i="1"/>
  <c r="AY513" i="1"/>
  <c r="AS513" i="1"/>
  <c r="AM513" i="1"/>
  <c r="AG513" i="1"/>
  <c r="N513" i="1"/>
  <c r="L513" i="1"/>
  <c r="J513" i="1"/>
  <c r="G513" i="1"/>
  <c r="E513" i="1"/>
  <c r="C513" i="1"/>
  <c r="BX512" i="1"/>
  <c r="BV512" i="1"/>
  <c r="BT512" i="1"/>
  <c r="BR512" i="1"/>
  <c r="BH512" i="1"/>
  <c r="BG512" i="1"/>
  <c r="BC512" i="1"/>
  <c r="BB512" i="1"/>
  <c r="AY512" i="1"/>
  <c r="AS512" i="1"/>
  <c r="AM512" i="1"/>
  <c r="AG512" i="1"/>
  <c r="N512" i="1"/>
  <c r="L512" i="1"/>
  <c r="J512" i="1"/>
  <c r="G512" i="1"/>
  <c r="E512" i="1"/>
  <c r="C512" i="1"/>
  <c r="BX511" i="1"/>
  <c r="BV511" i="1"/>
  <c r="BT511" i="1"/>
  <c r="BR511" i="1"/>
  <c r="BH511" i="1"/>
  <c r="BG511" i="1"/>
  <c r="BC511" i="1"/>
  <c r="BB511" i="1"/>
  <c r="AX511" i="1"/>
  <c r="AW511" i="1"/>
  <c r="AR511" i="1"/>
  <c r="AQ511" i="1"/>
  <c r="AL511" i="1"/>
  <c r="AK511" i="1"/>
  <c r="AF511" i="1"/>
  <c r="AE511" i="1"/>
  <c r="N511" i="1"/>
  <c r="L511" i="1"/>
  <c r="J511" i="1"/>
  <c r="G511" i="1"/>
  <c r="E511" i="1"/>
  <c r="C511" i="1"/>
  <c r="BX510" i="1"/>
  <c r="BV510" i="1"/>
  <c r="BT510" i="1"/>
  <c r="BR510" i="1"/>
  <c r="BH510" i="1"/>
  <c r="BG510" i="1"/>
  <c r="BC510" i="1"/>
  <c r="BB510" i="1"/>
  <c r="AY510" i="1"/>
  <c r="AS510" i="1"/>
  <c r="AM510" i="1"/>
  <c r="AG510" i="1"/>
  <c r="N510" i="1"/>
  <c r="L510" i="1"/>
  <c r="J510" i="1"/>
  <c r="G510" i="1"/>
  <c r="E510" i="1"/>
  <c r="C510" i="1"/>
  <c r="BX509" i="1"/>
  <c r="BV509" i="1"/>
  <c r="BT509" i="1"/>
  <c r="BR509" i="1"/>
  <c r="BH509" i="1"/>
  <c r="BG509" i="1"/>
  <c r="BC509" i="1"/>
  <c r="BB509" i="1"/>
  <c r="AX509" i="1"/>
  <c r="AW509" i="1"/>
  <c r="AS509" i="1"/>
  <c r="AL509" i="1"/>
  <c r="AK509" i="1"/>
  <c r="AF509" i="1"/>
  <c r="AE509" i="1"/>
  <c r="N509" i="1"/>
  <c r="L509" i="1"/>
  <c r="J509" i="1"/>
  <c r="G509" i="1"/>
  <c r="E509" i="1"/>
  <c r="C509" i="1"/>
  <c r="BX508" i="1"/>
  <c r="BV508" i="1"/>
  <c r="BT508" i="1"/>
  <c r="BR508" i="1"/>
  <c r="BH508" i="1"/>
  <c r="BG508" i="1"/>
  <c r="BC508" i="1"/>
  <c r="BB508" i="1"/>
  <c r="AY508" i="1"/>
  <c r="AS508" i="1"/>
  <c r="AM508" i="1"/>
  <c r="AF508" i="1"/>
  <c r="AE508" i="1"/>
  <c r="N508" i="1"/>
  <c r="L508" i="1"/>
  <c r="J508" i="1"/>
  <c r="G508" i="1"/>
  <c r="E508" i="1"/>
  <c r="C508" i="1"/>
  <c r="BX507" i="1"/>
  <c r="BV507" i="1"/>
  <c r="BT507" i="1"/>
  <c r="BR507" i="1"/>
  <c r="BH507" i="1"/>
  <c r="BG507" i="1"/>
  <c r="BC507" i="1"/>
  <c r="BB507" i="1"/>
  <c r="AY507" i="1"/>
  <c r="AS507" i="1"/>
  <c r="AM507" i="1"/>
  <c r="AF507" i="1"/>
  <c r="AE507" i="1"/>
  <c r="N507" i="1"/>
  <c r="L507" i="1"/>
  <c r="J507" i="1"/>
  <c r="G507" i="1"/>
  <c r="E507" i="1"/>
  <c r="C507" i="1"/>
  <c r="BX506" i="1"/>
  <c r="BV506" i="1"/>
  <c r="BT506" i="1"/>
  <c r="BR506" i="1"/>
  <c r="BH506" i="1"/>
  <c r="BG506" i="1"/>
  <c r="BC506" i="1"/>
  <c r="BB506" i="1"/>
  <c r="AY506" i="1"/>
  <c r="AS506" i="1"/>
  <c r="AM506" i="1"/>
  <c r="AF506" i="1"/>
  <c r="AE506" i="1"/>
  <c r="N506" i="1"/>
  <c r="L506" i="1"/>
  <c r="J506" i="1"/>
  <c r="G506" i="1"/>
  <c r="E506" i="1"/>
  <c r="C506" i="1"/>
  <c r="BX554" i="1"/>
  <c r="BV554" i="1"/>
  <c r="BT554" i="1"/>
  <c r="BR554" i="1"/>
  <c r="BH554" i="1"/>
  <c r="BG554" i="1"/>
  <c r="BC554" i="1"/>
  <c r="BB554" i="1"/>
  <c r="AX554" i="1"/>
  <c r="AW554" i="1"/>
  <c r="AR554" i="1"/>
  <c r="AQ554" i="1"/>
  <c r="AM554" i="1"/>
  <c r="AG554" i="1"/>
  <c r="N554" i="1"/>
  <c r="L554" i="1"/>
  <c r="J554" i="1"/>
  <c r="G554" i="1"/>
  <c r="E554" i="1"/>
  <c r="C554" i="1"/>
  <c r="BX343" i="1"/>
  <c r="BV343" i="1"/>
  <c r="BT343" i="1"/>
  <c r="BR343" i="1"/>
  <c r="BH343" i="1"/>
  <c r="BG343" i="1"/>
  <c r="BC343" i="1"/>
  <c r="BB343" i="1"/>
  <c r="AX343" i="1"/>
  <c r="AW343" i="1"/>
  <c r="AR343" i="1"/>
  <c r="AQ343" i="1"/>
  <c r="AM343" i="1"/>
  <c r="AG343" i="1"/>
  <c r="N343" i="1"/>
  <c r="L343" i="1"/>
  <c r="J343" i="1"/>
  <c r="G343" i="1"/>
  <c r="E343" i="1"/>
  <c r="C343" i="1"/>
  <c r="BX342" i="1"/>
  <c r="BV342" i="1"/>
  <c r="BT342" i="1"/>
  <c r="BR342" i="1"/>
  <c r="BH342" i="1"/>
  <c r="BG342" i="1"/>
  <c r="BC342" i="1"/>
  <c r="BB342" i="1"/>
  <c r="AX342" i="1"/>
  <c r="AW342" i="1"/>
  <c r="AR342" i="1"/>
  <c r="AQ342" i="1"/>
  <c r="AM342" i="1"/>
  <c r="AG342" i="1"/>
  <c r="N342" i="1"/>
  <c r="L342" i="1"/>
  <c r="J342" i="1"/>
  <c r="G342" i="1"/>
  <c r="E342" i="1"/>
  <c r="C342" i="1"/>
  <c r="BX341" i="1"/>
  <c r="BV341" i="1"/>
  <c r="BT341" i="1"/>
  <c r="BR341" i="1"/>
  <c r="BH341" i="1"/>
  <c r="BG341" i="1"/>
  <c r="BC341" i="1"/>
  <c r="BB341" i="1"/>
  <c r="AX341" i="1"/>
  <c r="AW341" i="1"/>
  <c r="AR341" i="1"/>
  <c r="AQ341" i="1"/>
  <c r="AM341" i="1"/>
  <c r="N341" i="1"/>
  <c r="L341" i="1"/>
  <c r="J341" i="1"/>
  <c r="G341" i="1"/>
  <c r="E341" i="1"/>
  <c r="C341" i="1"/>
  <c r="BX340" i="1"/>
  <c r="BV340" i="1"/>
  <c r="BT340" i="1"/>
  <c r="BR340" i="1"/>
  <c r="BH340" i="1"/>
  <c r="BG340" i="1"/>
  <c r="BC340" i="1"/>
  <c r="BB340" i="1"/>
  <c r="AX340" i="1"/>
  <c r="AW340" i="1"/>
  <c r="AR340" i="1"/>
  <c r="AQ340" i="1"/>
  <c r="AG340" i="1"/>
  <c r="N340" i="1"/>
  <c r="L340" i="1"/>
  <c r="J340" i="1"/>
  <c r="G340" i="1"/>
  <c r="E340" i="1"/>
  <c r="C340" i="1"/>
  <c r="BX339" i="1"/>
  <c r="BV339" i="1"/>
  <c r="BT339" i="1"/>
  <c r="BR339" i="1"/>
  <c r="BH339" i="1"/>
  <c r="BG339" i="1"/>
  <c r="BC339" i="1"/>
  <c r="BB339" i="1"/>
  <c r="AX339" i="1"/>
  <c r="AW339" i="1"/>
  <c r="AR339" i="1"/>
  <c r="AQ339" i="1"/>
  <c r="AM339" i="1"/>
  <c r="AF339" i="1"/>
  <c r="AE339" i="1"/>
  <c r="N339" i="1"/>
  <c r="L339" i="1"/>
  <c r="J339" i="1"/>
  <c r="G339" i="1"/>
  <c r="E339" i="1"/>
  <c r="C339" i="1"/>
  <c r="BX338" i="1"/>
  <c r="BV338" i="1"/>
  <c r="BT338" i="1"/>
  <c r="BR338" i="1"/>
  <c r="BH338" i="1"/>
  <c r="BG338" i="1"/>
  <c r="BC338" i="1"/>
  <c r="BB338" i="1"/>
  <c r="AX338" i="1"/>
  <c r="AW338" i="1"/>
  <c r="AR338" i="1"/>
  <c r="AQ338" i="1"/>
  <c r="AM338" i="1"/>
  <c r="AG338" i="1"/>
  <c r="N338" i="1"/>
  <c r="L338" i="1"/>
  <c r="J338" i="1"/>
  <c r="G338" i="1"/>
  <c r="E338" i="1"/>
  <c r="C338" i="1"/>
  <c r="BX337" i="1"/>
  <c r="BV337" i="1"/>
  <c r="BT337" i="1"/>
  <c r="BR337" i="1"/>
  <c r="BH337" i="1"/>
  <c r="BG337" i="1"/>
  <c r="BC337" i="1"/>
  <c r="BB337" i="1"/>
  <c r="AX337" i="1"/>
  <c r="AW337" i="1"/>
  <c r="AR337" i="1"/>
  <c r="AQ337" i="1"/>
  <c r="AM337" i="1"/>
  <c r="AG337" i="1"/>
  <c r="N337" i="1"/>
  <c r="L337" i="1"/>
  <c r="J337" i="1"/>
  <c r="G337" i="1"/>
  <c r="E337" i="1"/>
  <c r="C337" i="1"/>
  <c r="BX336" i="1"/>
  <c r="BV336" i="1"/>
  <c r="BT336" i="1"/>
  <c r="BR336" i="1"/>
  <c r="BH336" i="1"/>
  <c r="BG336" i="1"/>
  <c r="BC336" i="1"/>
  <c r="BB336" i="1"/>
  <c r="AX336" i="1"/>
  <c r="AW336" i="1"/>
  <c r="AR336" i="1"/>
  <c r="AQ336" i="1"/>
  <c r="AM336" i="1"/>
  <c r="AG336" i="1"/>
  <c r="N336" i="1"/>
  <c r="L336" i="1"/>
  <c r="J336" i="1"/>
  <c r="G336" i="1"/>
  <c r="E336" i="1"/>
  <c r="C336" i="1"/>
  <c r="BX335" i="1"/>
  <c r="BV335" i="1"/>
  <c r="BT335" i="1"/>
  <c r="BR335" i="1"/>
  <c r="BH335" i="1"/>
  <c r="BG335" i="1"/>
  <c r="BC335" i="1"/>
  <c r="BB335" i="1"/>
  <c r="AX335" i="1"/>
  <c r="AW335" i="1"/>
  <c r="AR335" i="1"/>
  <c r="AQ335" i="1"/>
  <c r="AM335" i="1"/>
  <c r="AG335" i="1"/>
  <c r="N335" i="1"/>
  <c r="L335" i="1"/>
  <c r="J335" i="1"/>
  <c r="G335" i="1"/>
  <c r="E335" i="1"/>
  <c r="C335" i="1"/>
  <c r="BX334" i="1"/>
  <c r="BV334" i="1"/>
  <c r="BT334" i="1"/>
  <c r="BR334" i="1"/>
  <c r="BH334" i="1"/>
  <c r="BG334" i="1"/>
  <c r="BC334" i="1"/>
  <c r="BB334" i="1"/>
  <c r="AX334" i="1"/>
  <c r="AW334" i="1"/>
  <c r="AR334" i="1"/>
  <c r="AQ334" i="1"/>
  <c r="AM334" i="1"/>
  <c r="AG334" i="1"/>
  <c r="N334" i="1"/>
  <c r="L334" i="1"/>
  <c r="J334" i="1"/>
  <c r="G334" i="1"/>
  <c r="E334" i="1"/>
  <c r="C334" i="1"/>
  <c r="BX333" i="1"/>
  <c r="BV333" i="1"/>
  <c r="BT333" i="1"/>
  <c r="BR333" i="1"/>
  <c r="BH333" i="1"/>
  <c r="BG333" i="1"/>
  <c r="BC333" i="1"/>
  <c r="BB333" i="1"/>
  <c r="AX333" i="1"/>
  <c r="AW333" i="1"/>
  <c r="AR333" i="1"/>
  <c r="AQ333" i="1"/>
  <c r="AM333" i="1"/>
  <c r="AF333" i="1"/>
  <c r="AE333" i="1"/>
  <c r="N333" i="1"/>
  <c r="L333" i="1"/>
  <c r="J333" i="1"/>
  <c r="G333" i="1"/>
  <c r="E333" i="1"/>
  <c r="C333" i="1"/>
  <c r="BX332" i="1"/>
  <c r="BV332" i="1"/>
  <c r="BT332" i="1"/>
  <c r="BR332" i="1"/>
  <c r="BH332" i="1"/>
  <c r="BG332" i="1"/>
  <c r="BC332" i="1"/>
  <c r="BB332" i="1"/>
  <c r="AX332" i="1"/>
  <c r="AW332" i="1"/>
  <c r="AR332" i="1"/>
  <c r="AQ332" i="1"/>
  <c r="AM332" i="1"/>
  <c r="AG332" i="1"/>
  <c r="N332" i="1"/>
  <c r="L332" i="1"/>
  <c r="J332" i="1"/>
  <c r="G332" i="1"/>
  <c r="E332" i="1"/>
  <c r="C332" i="1"/>
  <c r="BX331" i="1"/>
  <c r="BV331" i="1"/>
  <c r="BT331" i="1"/>
  <c r="BR331" i="1"/>
  <c r="BH331" i="1"/>
  <c r="BG331" i="1"/>
  <c r="BC331" i="1"/>
  <c r="BB331" i="1"/>
  <c r="AX331" i="1"/>
  <c r="AW331" i="1"/>
  <c r="AR331" i="1"/>
  <c r="AQ331" i="1"/>
  <c r="AM331" i="1"/>
  <c r="AG331" i="1"/>
  <c r="N331" i="1"/>
  <c r="L331" i="1"/>
  <c r="J331" i="1"/>
  <c r="G331" i="1"/>
  <c r="E331" i="1"/>
  <c r="C331" i="1"/>
  <c r="BX330" i="1"/>
  <c r="BV330" i="1"/>
  <c r="BT330" i="1"/>
  <c r="BR330" i="1"/>
  <c r="BH330" i="1"/>
  <c r="BG330" i="1"/>
  <c r="BC330" i="1"/>
  <c r="BB330" i="1"/>
  <c r="AX330" i="1"/>
  <c r="AW330" i="1"/>
  <c r="AR330" i="1"/>
  <c r="AQ330" i="1"/>
  <c r="AM330" i="1"/>
  <c r="AG330" i="1"/>
  <c r="N330" i="1"/>
  <c r="L330" i="1"/>
  <c r="J330" i="1"/>
  <c r="G330" i="1"/>
  <c r="E330" i="1"/>
  <c r="C330" i="1"/>
  <c r="BX329" i="1"/>
  <c r="BV329" i="1"/>
  <c r="BT329" i="1"/>
  <c r="BR329" i="1"/>
  <c r="BH329" i="1"/>
  <c r="BG329" i="1"/>
  <c r="BC329" i="1"/>
  <c r="BB329" i="1"/>
  <c r="AX329" i="1"/>
  <c r="AW329" i="1"/>
  <c r="AR329" i="1"/>
  <c r="AQ329" i="1"/>
  <c r="AM329" i="1"/>
  <c r="AG329" i="1"/>
  <c r="N329" i="1"/>
  <c r="L329" i="1"/>
  <c r="J329" i="1"/>
  <c r="G329" i="1"/>
  <c r="E329" i="1"/>
  <c r="C329" i="1"/>
  <c r="BX328" i="1"/>
  <c r="BV328" i="1"/>
  <c r="BT328" i="1"/>
  <c r="BR328" i="1"/>
  <c r="BH328" i="1"/>
  <c r="BG328" i="1"/>
  <c r="BC328" i="1"/>
  <c r="BB328" i="1"/>
  <c r="AX328" i="1"/>
  <c r="AW328" i="1"/>
  <c r="AR328" i="1"/>
  <c r="AQ328" i="1"/>
  <c r="AM328" i="1"/>
  <c r="AF328" i="1"/>
  <c r="AE328" i="1"/>
  <c r="N328" i="1"/>
  <c r="L328" i="1"/>
  <c r="J328" i="1"/>
  <c r="G328" i="1"/>
  <c r="E328" i="1"/>
  <c r="C328" i="1"/>
  <c r="BX553" i="1"/>
  <c r="BV553" i="1"/>
  <c r="BT553" i="1"/>
  <c r="BR553" i="1"/>
  <c r="BH553" i="1"/>
  <c r="BG553" i="1"/>
  <c r="BC553" i="1"/>
  <c r="BB553" i="1"/>
  <c r="AX553" i="1"/>
  <c r="AW553" i="1"/>
  <c r="AS553" i="1"/>
  <c r="AM553" i="1"/>
  <c r="AG553" i="1"/>
  <c r="N553" i="1"/>
  <c r="L553" i="1"/>
  <c r="J553" i="1"/>
  <c r="G553" i="1"/>
  <c r="E553" i="1"/>
  <c r="C553" i="1"/>
  <c r="BX262" i="1"/>
  <c r="BV262" i="1"/>
  <c r="BT262" i="1"/>
  <c r="BR262" i="1"/>
  <c r="BH262" i="1"/>
  <c r="BG262" i="1"/>
  <c r="BC262" i="1"/>
  <c r="BB262" i="1"/>
  <c r="AX262" i="1"/>
  <c r="AW262" i="1"/>
  <c r="AS262" i="1"/>
  <c r="AM262" i="1"/>
  <c r="AG262" i="1"/>
  <c r="N262" i="1"/>
  <c r="L262" i="1"/>
  <c r="J262" i="1"/>
  <c r="G262" i="1"/>
  <c r="E262" i="1"/>
  <c r="C262" i="1"/>
  <c r="BX261" i="1"/>
  <c r="BV261" i="1"/>
  <c r="BT261" i="1"/>
  <c r="BR261" i="1"/>
  <c r="BH261" i="1"/>
  <c r="BG261" i="1"/>
  <c r="BC261" i="1"/>
  <c r="BB261" i="1"/>
  <c r="AX261" i="1"/>
  <c r="AW261" i="1"/>
  <c r="AS261" i="1"/>
  <c r="AG261" i="1"/>
  <c r="N261" i="1"/>
  <c r="L261" i="1"/>
  <c r="J261" i="1"/>
  <c r="G261" i="1"/>
  <c r="E261" i="1"/>
  <c r="C261" i="1"/>
  <c r="BX260" i="1"/>
  <c r="BV260" i="1"/>
  <c r="BT260" i="1"/>
  <c r="BR260" i="1"/>
  <c r="BH260" i="1"/>
  <c r="BG260" i="1"/>
  <c r="BC260" i="1"/>
  <c r="BB260" i="1"/>
  <c r="AX260" i="1"/>
  <c r="AW260" i="1"/>
  <c r="AR260" i="1"/>
  <c r="AQ260" i="1"/>
  <c r="AL260" i="1"/>
  <c r="AK260" i="1"/>
  <c r="AF260" i="1"/>
  <c r="AE260" i="1"/>
  <c r="N260" i="1"/>
  <c r="L260" i="1"/>
  <c r="J260" i="1"/>
  <c r="G260" i="1"/>
  <c r="E260" i="1"/>
  <c r="C260" i="1"/>
  <c r="BX259" i="1"/>
  <c r="BV259" i="1"/>
  <c r="BT259" i="1"/>
  <c r="BR259" i="1"/>
  <c r="BH259" i="1"/>
  <c r="BG259" i="1"/>
  <c r="BC259" i="1"/>
  <c r="BB259" i="1"/>
  <c r="AX259" i="1"/>
  <c r="AW259" i="1"/>
  <c r="AS259" i="1"/>
  <c r="AG259" i="1"/>
  <c r="N259" i="1"/>
  <c r="L259" i="1"/>
  <c r="J259" i="1"/>
  <c r="G259" i="1"/>
  <c r="E259" i="1"/>
  <c r="C259" i="1"/>
  <c r="BX258" i="1"/>
  <c r="BV258" i="1"/>
  <c r="BT258" i="1"/>
  <c r="BR258" i="1"/>
  <c r="BH258" i="1"/>
  <c r="BG258" i="1"/>
  <c r="BC258" i="1"/>
  <c r="BB258" i="1"/>
  <c r="AX258" i="1"/>
  <c r="AW258" i="1"/>
  <c r="AR258" i="1"/>
  <c r="AQ258" i="1"/>
  <c r="AL258" i="1"/>
  <c r="AK258" i="1"/>
  <c r="AF258" i="1"/>
  <c r="AE258" i="1"/>
  <c r="N258" i="1"/>
  <c r="L258" i="1"/>
  <c r="J258" i="1"/>
  <c r="G258" i="1"/>
  <c r="E258" i="1"/>
  <c r="C258" i="1"/>
  <c r="BX257" i="1"/>
  <c r="BV257" i="1"/>
  <c r="BT257" i="1"/>
  <c r="BR257" i="1"/>
  <c r="BH257" i="1"/>
  <c r="BG257" i="1"/>
  <c r="BC257" i="1"/>
  <c r="BB257" i="1"/>
  <c r="AX257" i="1"/>
  <c r="AW257" i="1"/>
  <c r="AS257" i="1"/>
  <c r="AM257" i="1"/>
  <c r="AG257" i="1"/>
  <c r="N257" i="1"/>
  <c r="L257" i="1"/>
  <c r="J257" i="1"/>
  <c r="G257" i="1"/>
  <c r="E257" i="1"/>
  <c r="C257" i="1"/>
  <c r="BX256" i="1"/>
  <c r="BV256" i="1"/>
  <c r="BT256" i="1"/>
  <c r="BR256" i="1"/>
  <c r="BH256" i="1"/>
  <c r="BG256" i="1"/>
  <c r="BC256" i="1"/>
  <c r="BB256" i="1"/>
  <c r="AX256" i="1"/>
  <c r="AW256" i="1"/>
  <c r="AS256" i="1"/>
  <c r="AM256" i="1"/>
  <c r="N256" i="1"/>
  <c r="L256" i="1"/>
  <c r="J256" i="1"/>
  <c r="G256" i="1"/>
  <c r="E256" i="1"/>
  <c r="C256" i="1"/>
  <c r="BX255" i="1"/>
  <c r="BV255" i="1"/>
  <c r="BT255" i="1"/>
  <c r="BR255" i="1"/>
  <c r="BH255" i="1"/>
  <c r="BG255" i="1"/>
  <c r="BC255" i="1"/>
  <c r="BB255" i="1"/>
  <c r="AX255" i="1"/>
  <c r="AW255" i="1"/>
  <c r="AS255" i="1"/>
  <c r="AM255" i="1"/>
  <c r="AG255" i="1"/>
  <c r="N255" i="1"/>
  <c r="L255" i="1"/>
  <c r="J255" i="1"/>
  <c r="G255" i="1"/>
  <c r="E255" i="1"/>
  <c r="C255" i="1"/>
  <c r="BX254" i="1"/>
  <c r="BV254" i="1"/>
  <c r="BT254" i="1"/>
  <c r="BR254" i="1"/>
  <c r="BH254" i="1"/>
  <c r="BG254" i="1"/>
  <c r="BC254" i="1"/>
  <c r="BB254" i="1"/>
  <c r="AX254" i="1"/>
  <c r="AW254" i="1"/>
  <c r="AS254" i="1"/>
  <c r="AM254" i="1"/>
  <c r="AG254" i="1"/>
  <c r="N254" i="1"/>
  <c r="L254" i="1"/>
  <c r="J254" i="1"/>
  <c r="G254" i="1"/>
  <c r="E254" i="1"/>
  <c r="C254" i="1"/>
  <c r="BX253" i="1"/>
  <c r="BV253" i="1"/>
  <c r="BT253" i="1"/>
  <c r="BR253" i="1"/>
  <c r="BH253" i="1"/>
  <c r="BG253" i="1"/>
  <c r="BC253" i="1"/>
  <c r="BB253" i="1"/>
  <c r="AX253" i="1"/>
  <c r="AW253" i="1"/>
  <c r="AS253" i="1"/>
  <c r="AM253" i="1"/>
  <c r="AG253" i="1"/>
  <c r="N253" i="1"/>
  <c r="L253" i="1"/>
  <c r="J253" i="1"/>
  <c r="G253" i="1"/>
  <c r="E253" i="1"/>
  <c r="C253" i="1"/>
  <c r="BX252" i="1"/>
  <c r="BV252" i="1"/>
  <c r="BT252" i="1"/>
  <c r="BR252" i="1"/>
  <c r="BH252" i="1"/>
  <c r="BG252" i="1"/>
  <c r="BC252" i="1"/>
  <c r="BB252" i="1"/>
  <c r="AX252" i="1"/>
  <c r="AW252" i="1"/>
  <c r="AR252" i="1"/>
  <c r="AQ252" i="1"/>
  <c r="AM252" i="1"/>
  <c r="AF252" i="1"/>
  <c r="AE252" i="1"/>
  <c r="N252" i="1"/>
  <c r="L252" i="1"/>
  <c r="J252" i="1"/>
  <c r="G252" i="1"/>
  <c r="E252" i="1"/>
  <c r="C252" i="1"/>
  <c r="BX251" i="1"/>
  <c r="BV251" i="1"/>
  <c r="BT251" i="1"/>
  <c r="BR251" i="1"/>
  <c r="BH251" i="1"/>
  <c r="BG251" i="1"/>
  <c r="BC251" i="1"/>
  <c r="BB251" i="1"/>
  <c r="AX251" i="1"/>
  <c r="AW251" i="1"/>
  <c r="AS251" i="1"/>
  <c r="AM251" i="1"/>
  <c r="AG251" i="1"/>
  <c r="N251" i="1"/>
  <c r="L251" i="1"/>
  <c r="J251" i="1"/>
  <c r="G251" i="1"/>
  <c r="E251" i="1"/>
  <c r="C251" i="1"/>
  <c r="BX250" i="1"/>
  <c r="BV250" i="1"/>
  <c r="BT250" i="1"/>
  <c r="BR250" i="1"/>
  <c r="BH250" i="1"/>
  <c r="BG250" i="1"/>
  <c r="BC250" i="1"/>
  <c r="BB250" i="1"/>
  <c r="AX250" i="1"/>
  <c r="AW250" i="1"/>
  <c r="AR250" i="1"/>
  <c r="AQ250" i="1"/>
  <c r="AL250" i="1"/>
  <c r="AK250" i="1"/>
  <c r="AF250" i="1"/>
  <c r="AE250" i="1"/>
  <c r="N250" i="1"/>
  <c r="L250" i="1"/>
  <c r="J250" i="1"/>
  <c r="G250" i="1"/>
  <c r="E250" i="1"/>
  <c r="C250" i="1"/>
  <c r="BX249" i="1"/>
  <c r="BV249" i="1"/>
  <c r="BT249" i="1"/>
  <c r="BR249" i="1"/>
  <c r="BH249" i="1"/>
  <c r="BG249" i="1"/>
  <c r="BC249" i="1"/>
  <c r="BB249" i="1"/>
  <c r="AX249" i="1"/>
  <c r="AW249" i="1"/>
  <c r="AR249" i="1"/>
  <c r="AQ249" i="1"/>
  <c r="AM249" i="1"/>
  <c r="AG249" i="1"/>
  <c r="N249" i="1"/>
  <c r="L249" i="1"/>
  <c r="J249" i="1"/>
  <c r="G249" i="1"/>
  <c r="E249" i="1"/>
  <c r="C249" i="1"/>
  <c r="BX247" i="1"/>
  <c r="BV247" i="1"/>
  <c r="BT247" i="1"/>
  <c r="BR247" i="1"/>
  <c r="BH247" i="1"/>
  <c r="BG247" i="1"/>
  <c r="BC247" i="1"/>
  <c r="BB247" i="1"/>
  <c r="AX247" i="1"/>
  <c r="AW247" i="1"/>
  <c r="AR247" i="1"/>
  <c r="AQ247" i="1"/>
  <c r="AL247" i="1"/>
  <c r="AK247" i="1"/>
  <c r="AF247" i="1"/>
  <c r="AE247" i="1"/>
  <c r="N247" i="1"/>
  <c r="L247" i="1"/>
  <c r="J247" i="1"/>
  <c r="G247" i="1"/>
  <c r="E247" i="1"/>
  <c r="C247" i="1"/>
  <c r="BX552" i="1"/>
  <c r="BV552" i="1"/>
  <c r="BT552" i="1"/>
  <c r="BR552" i="1"/>
  <c r="BH552" i="1"/>
  <c r="BG552" i="1"/>
  <c r="BC552" i="1"/>
  <c r="BB552" i="1"/>
  <c r="AY552" i="1"/>
  <c r="AS552" i="1"/>
  <c r="AM552" i="1"/>
  <c r="AG552" i="1"/>
  <c r="N552" i="1"/>
  <c r="L552" i="1"/>
  <c r="J552" i="1"/>
  <c r="G552" i="1"/>
  <c r="E552" i="1"/>
  <c r="C552" i="1"/>
  <c r="BX186" i="1"/>
  <c r="BV186" i="1"/>
  <c r="BT186" i="1"/>
  <c r="BR186" i="1"/>
  <c r="BH186" i="1"/>
  <c r="BG186" i="1"/>
  <c r="BC186" i="1"/>
  <c r="BB186" i="1"/>
  <c r="AY186" i="1"/>
  <c r="AS186" i="1"/>
  <c r="AM186" i="1"/>
  <c r="AG186" i="1"/>
  <c r="N186" i="1"/>
  <c r="L186" i="1"/>
  <c r="J186" i="1"/>
  <c r="G186" i="1"/>
  <c r="E186" i="1"/>
  <c r="C186" i="1"/>
  <c r="BX185" i="1"/>
  <c r="BV185" i="1"/>
  <c r="BT185" i="1"/>
  <c r="BR185" i="1"/>
  <c r="BH185" i="1"/>
  <c r="BG185" i="1"/>
  <c r="BC185" i="1"/>
  <c r="BB185" i="1"/>
  <c r="AY185" i="1"/>
  <c r="AS185" i="1"/>
  <c r="AM185" i="1"/>
  <c r="AG185" i="1"/>
  <c r="N185" i="1"/>
  <c r="L185" i="1"/>
  <c r="J185" i="1"/>
  <c r="G185" i="1"/>
  <c r="E185" i="1"/>
  <c r="C185" i="1"/>
  <c r="BX184" i="1"/>
  <c r="BV184" i="1"/>
  <c r="BT184" i="1"/>
  <c r="BR184" i="1"/>
  <c r="BH184" i="1"/>
  <c r="BG184" i="1"/>
  <c r="BC184" i="1"/>
  <c r="BB184" i="1"/>
  <c r="AY184" i="1"/>
  <c r="AS184" i="1"/>
  <c r="AL184" i="1"/>
  <c r="AK184" i="1"/>
  <c r="AG184" i="1"/>
  <c r="N184" i="1"/>
  <c r="L184" i="1"/>
  <c r="J184" i="1"/>
  <c r="G184" i="1"/>
  <c r="E184" i="1"/>
  <c r="C184" i="1"/>
  <c r="BX183" i="1"/>
  <c r="BV183" i="1"/>
  <c r="BT183" i="1"/>
  <c r="BR183" i="1"/>
  <c r="BH183" i="1"/>
  <c r="BG183" i="1"/>
  <c r="BC183" i="1"/>
  <c r="BB183" i="1"/>
  <c r="AS183" i="1"/>
  <c r="AM183" i="1"/>
  <c r="AG183" i="1"/>
  <c r="N183" i="1"/>
  <c r="L183" i="1"/>
  <c r="J183" i="1"/>
  <c r="G183" i="1"/>
  <c r="E183" i="1"/>
  <c r="C183" i="1"/>
  <c r="BX182" i="1"/>
  <c r="BV182" i="1"/>
  <c r="BT182" i="1"/>
  <c r="BR182" i="1"/>
  <c r="BH182" i="1"/>
  <c r="BG182" i="1"/>
  <c r="BC182" i="1"/>
  <c r="BB182" i="1"/>
  <c r="AX182" i="1"/>
  <c r="AW182" i="1"/>
  <c r="AS182" i="1"/>
  <c r="AL182" i="1"/>
  <c r="AK182" i="1"/>
  <c r="AG182" i="1"/>
  <c r="N182" i="1"/>
  <c r="L182" i="1"/>
  <c r="J182" i="1"/>
  <c r="G182" i="1"/>
  <c r="E182" i="1"/>
  <c r="C182" i="1"/>
  <c r="BX181" i="1"/>
  <c r="BV181" i="1"/>
  <c r="BT181" i="1"/>
  <c r="BR181" i="1"/>
  <c r="BH181" i="1"/>
  <c r="BG181" i="1"/>
  <c r="BC181" i="1"/>
  <c r="BB181" i="1"/>
  <c r="AX181" i="1"/>
  <c r="AW181" i="1"/>
  <c r="AS181" i="1"/>
  <c r="AM181" i="1"/>
  <c r="N181" i="1"/>
  <c r="L181" i="1"/>
  <c r="J181" i="1"/>
  <c r="G181" i="1"/>
  <c r="E181" i="1"/>
  <c r="C181" i="1"/>
  <c r="BX180" i="1"/>
  <c r="BV180" i="1"/>
  <c r="BT180" i="1"/>
  <c r="BR180" i="1"/>
  <c r="BH180" i="1"/>
  <c r="BG180" i="1"/>
  <c r="BC180" i="1"/>
  <c r="BB180" i="1"/>
  <c r="AY180" i="1"/>
  <c r="AS180" i="1"/>
  <c r="AL180" i="1"/>
  <c r="AK180" i="1"/>
  <c r="AF180" i="1"/>
  <c r="AE180" i="1"/>
  <c r="N180" i="1"/>
  <c r="L180" i="1"/>
  <c r="J180" i="1"/>
  <c r="G180" i="1"/>
  <c r="E180" i="1"/>
  <c r="C180" i="1"/>
  <c r="BX179" i="1"/>
  <c r="BV179" i="1"/>
  <c r="BT179" i="1"/>
  <c r="BR179" i="1"/>
  <c r="BH179" i="1"/>
  <c r="BG179" i="1"/>
  <c r="BC179" i="1"/>
  <c r="BB179" i="1"/>
  <c r="AY179" i="1"/>
  <c r="AS179" i="1"/>
  <c r="AM179" i="1"/>
  <c r="AF179" i="1"/>
  <c r="AE179" i="1"/>
  <c r="N179" i="1"/>
  <c r="L179" i="1"/>
  <c r="J179" i="1"/>
  <c r="G179" i="1"/>
  <c r="E179" i="1"/>
  <c r="C179" i="1"/>
  <c r="BX178" i="1"/>
  <c r="BV178" i="1"/>
  <c r="BT178" i="1"/>
  <c r="BR178" i="1"/>
  <c r="BH178" i="1"/>
  <c r="BG178" i="1"/>
  <c r="BC178" i="1"/>
  <c r="BB178" i="1"/>
  <c r="AY178" i="1"/>
  <c r="AS178" i="1"/>
  <c r="AF178" i="1"/>
  <c r="AE178" i="1"/>
  <c r="N178" i="1"/>
  <c r="L178" i="1"/>
  <c r="J178" i="1"/>
  <c r="G178" i="1"/>
  <c r="E178" i="1"/>
  <c r="C178" i="1"/>
  <c r="BX177" i="1"/>
  <c r="BV177" i="1"/>
  <c r="BT177" i="1"/>
  <c r="BR177" i="1"/>
  <c r="BH177" i="1"/>
  <c r="BG177" i="1"/>
  <c r="BC177" i="1"/>
  <c r="BB177" i="1"/>
  <c r="AY177" i="1"/>
  <c r="AS177" i="1"/>
  <c r="AM177" i="1"/>
  <c r="N177" i="1"/>
  <c r="L177" i="1"/>
  <c r="J177" i="1"/>
  <c r="G177" i="1"/>
  <c r="E177" i="1"/>
  <c r="C177" i="1"/>
  <c r="BX176" i="1"/>
  <c r="BV176" i="1"/>
  <c r="BT176" i="1"/>
  <c r="BR176" i="1"/>
  <c r="BH176" i="1"/>
  <c r="BG176" i="1"/>
  <c r="BC176" i="1"/>
  <c r="BB176" i="1"/>
  <c r="AX176" i="1"/>
  <c r="AW176" i="1"/>
  <c r="AR176" i="1"/>
  <c r="AQ176" i="1"/>
  <c r="AL176" i="1"/>
  <c r="AK176" i="1"/>
  <c r="AF176" i="1"/>
  <c r="AE176" i="1"/>
  <c r="N176" i="1"/>
  <c r="L176" i="1"/>
  <c r="J176" i="1"/>
  <c r="G176" i="1"/>
  <c r="E176" i="1"/>
  <c r="C176" i="1"/>
  <c r="BX175" i="1"/>
  <c r="BV175" i="1"/>
  <c r="BT175" i="1"/>
  <c r="BR175" i="1"/>
  <c r="BH175" i="1"/>
  <c r="BG175" i="1"/>
  <c r="BC175" i="1"/>
  <c r="BB175" i="1"/>
  <c r="AY175" i="1"/>
  <c r="AS175" i="1"/>
  <c r="AM175" i="1"/>
  <c r="AG175" i="1"/>
  <c r="N175" i="1"/>
  <c r="L175" i="1"/>
  <c r="J175" i="1"/>
  <c r="G175" i="1"/>
  <c r="E175" i="1"/>
  <c r="C175" i="1"/>
  <c r="BX174" i="1"/>
  <c r="BV174" i="1"/>
  <c r="BT174" i="1"/>
  <c r="BR174" i="1"/>
  <c r="BH174" i="1"/>
  <c r="BG174" i="1"/>
  <c r="BC174" i="1"/>
  <c r="BB174" i="1"/>
  <c r="AX174" i="1"/>
  <c r="AW174" i="1"/>
  <c r="AR174" i="1"/>
  <c r="AQ174" i="1"/>
  <c r="AL174" i="1"/>
  <c r="AK174" i="1"/>
  <c r="AF174" i="1"/>
  <c r="AE174" i="1"/>
  <c r="N174" i="1"/>
  <c r="L174" i="1"/>
  <c r="J174" i="1"/>
  <c r="G174" i="1"/>
  <c r="E174" i="1"/>
  <c r="C174" i="1"/>
  <c r="BX173" i="1"/>
  <c r="BV173" i="1"/>
  <c r="BT173" i="1"/>
  <c r="BR173" i="1"/>
  <c r="BH173" i="1"/>
  <c r="BG173" i="1"/>
  <c r="BC173" i="1"/>
  <c r="BB173" i="1"/>
  <c r="AY173" i="1"/>
  <c r="AS173" i="1"/>
  <c r="AM173" i="1"/>
  <c r="AG173" i="1"/>
  <c r="N173" i="1"/>
  <c r="L173" i="1"/>
  <c r="J173" i="1"/>
  <c r="G173" i="1"/>
  <c r="E173" i="1"/>
  <c r="C173" i="1"/>
  <c r="BX172" i="1"/>
  <c r="BV172" i="1"/>
  <c r="BT172" i="1"/>
  <c r="BR172" i="1"/>
  <c r="BH172" i="1"/>
  <c r="BG172" i="1"/>
  <c r="BC172" i="1"/>
  <c r="BB172" i="1"/>
  <c r="AY172" i="1"/>
  <c r="AS172" i="1"/>
  <c r="AL172" i="1"/>
  <c r="AK172" i="1"/>
  <c r="AF172" i="1"/>
  <c r="AE172" i="1"/>
  <c r="N172" i="1"/>
  <c r="L172" i="1"/>
  <c r="J172" i="1"/>
  <c r="G172" i="1"/>
  <c r="E172" i="1"/>
  <c r="C172" i="1"/>
  <c r="BX171" i="1"/>
  <c r="BV171" i="1"/>
  <c r="BT171" i="1"/>
  <c r="BR171" i="1"/>
  <c r="BH171" i="1"/>
  <c r="BG171" i="1"/>
  <c r="BC171" i="1"/>
  <c r="BB171" i="1"/>
  <c r="AY171" i="1"/>
  <c r="AS171" i="1"/>
  <c r="AM171" i="1"/>
  <c r="AF171" i="1"/>
  <c r="AE171" i="1"/>
  <c r="N171" i="1"/>
  <c r="L171" i="1"/>
  <c r="J171" i="1"/>
  <c r="G171" i="1"/>
  <c r="E171" i="1"/>
  <c r="C171" i="1"/>
  <c r="BX551" i="1"/>
  <c r="BV551" i="1"/>
  <c r="BT551" i="1"/>
  <c r="BR551" i="1"/>
  <c r="BH551" i="1"/>
  <c r="BG551" i="1"/>
  <c r="BC551" i="1"/>
  <c r="BB551" i="1"/>
  <c r="AX551" i="1"/>
  <c r="AW551" i="1"/>
  <c r="AR551" i="1"/>
  <c r="AQ551" i="1"/>
  <c r="AM551" i="1"/>
  <c r="AG551" i="1"/>
  <c r="N551" i="1"/>
  <c r="L551" i="1"/>
  <c r="J551" i="1"/>
  <c r="G551" i="1"/>
  <c r="E551" i="1"/>
  <c r="C551" i="1"/>
  <c r="BX17" i="1"/>
  <c r="BV17" i="1"/>
  <c r="BT17" i="1"/>
  <c r="BR17" i="1"/>
  <c r="BH17" i="1"/>
  <c r="BG17" i="1"/>
  <c r="BC17" i="1"/>
  <c r="BB17" i="1"/>
  <c r="AX17" i="1"/>
  <c r="AW17" i="1"/>
  <c r="AR17" i="1"/>
  <c r="AQ17" i="1"/>
  <c r="AM17" i="1"/>
  <c r="AG17" i="1"/>
  <c r="N17" i="1"/>
  <c r="L17" i="1"/>
  <c r="J17" i="1"/>
  <c r="G17" i="1"/>
  <c r="E17" i="1"/>
  <c r="C17" i="1"/>
  <c r="BX16" i="1"/>
  <c r="BV16" i="1"/>
  <c r="BT16" i="1"/>
  <c r="BR16" i="1"/>
  <c r="BH16" i="1"/>
  <c r="BG16" i="1"/>
  <c r="BC16" i="1"/>
  <c r="BB16" i="1"/>
  <c r="AX16" i="1"/>
  <c r="AW16" i="1"/>
  <c r="AR16" i="1"/>
  <c r="AQ16" i="1"/>
  <c r="AM16" i="1"/>
  <c r="AG16" i="1"/>
  <c r="N16" i="1"/>
  <c r="L16" i="1"/>
  <c r="J16" i="1"/>
  <c r="G16" i="1"/>
  <c r="E16" i="1"/>
  <c r="C16" i="1"/>
  <c r="BX15" i="1"/>
  <c r="BV15" i="1"/>
  <c r="BT15" i="1"/>
  <c r="BR15" i="1"/>
  <c r="BH15" i="1"/>
  <c r="BG15" i="1"/>
  <c r="BC15" i="1"/>
  <c r="BB15" i="1"/>
  <c r="AX15" i="1"/>
  <c r="AW15" i="1"/>
  <c r="AR15" i="1"/>
  <c r="AQ15" i="1"/>
  <c r="AM15" i="1"/>
  <c r="AG15" i="1"/>
  <c r="N15" i="1"/>
  <c r="L15" i="1"/>
  <c r="J15" i="1"/>
  <c r="G15" i="1"/>
  <c r="E15" i="1"/>
  <c r="C15" i="1"/>
  <c r="BX14" i="1"/>
  <c r="BV14" i="1"/>
  <c r="BT14" i="1"/>
  <c r="BR14" i="1"/>
  <c r="BH14" i="1"/>
  <c r="BG14" i="1"/>
  <c r="BC14" i="1"/>
  <c r="BB14" i="1"/>
  <c r="AX14" i="1"/>
  <c r="AW14" i="1"/>
  <c r="AR14" i="1"/>
  <c r="AQ14" i="1"/>
  <c r="AM14" i="1"/>
  <c r="AG14" i="1"/>
  <c r="N14" i="1"/>
  <c r="L14" i="1"/>
  <c r="J14" i="1"/>
  <c r="G14" i="1"/>
  <c r="E14" i="1"/>
  <c r="C14" i="1"/>
  <c r="BX13" i="1"/>
  <c r="BV13" i="1"/>
  <c r="BT13" i="1"/>
  <c r="BR13" i="1"/>
  <c r="BH13" i="1"/>
  <c r="BG13" i="1"/>
  <c r="BC13" i="1"/>
  <c r="BB13" i="1"/>
  <c r="AX13" i="1"/>
  <c r="AW13" i="1"/>
  <c r="AR13" i="1"/>
  <c r="AQ13" i="1"/>
  <c r="AL13" i="1"/>
  <c r="AK13" i="1"/>
  <c r="AF13" i="1"/>
  <c r="AE13" i="1"/>
  <c r="N13" i="1"/>
  <c r="L13" i="1"/>
  <c r="J13" i="1"/>
  <c r="G13" i="1"/>
  <c r="E13" i="1"/>
  <c r="C13" i="1"/>
  <c r="BX12" i="1"/>
  <c r="BV12" i="1"/>
  <c r="BT12" i="1"/>
  <c r="BR12" i="1"/>
  <c r="BH12" i="1"/>
  <c r="BG12" i="1"/>
  <c r="BC12" i="1"/>
  <c r="BB12" i="1"/>
  <c r="AX12" i="1"/>
  <c r="AW12" i="1"/>
  <c r="AR12" i="1"/>
  <c r="AQ12" i="1"/>
  <c r="AM12" i="1"/>
  <c r="AG12" i="1"/>
  <c r="N12" i="1"/>
  <c r="L12" i="1"/>
  <c r="J12" i="1"/>
  <c r="G12" i="1"/>
  <c r="E12" i="1"/>
  <c r="C12" i="1"/>
  <c r="BX11" i="1"/>
  <c r="BV11" i="1"/>
  <c r="BT11" i="1"/>
  <c r="BR11" i="1"/>
  <c r="BH11" i="1"/>
  <c r="BG11" i="1"/>
  <c r="BC11" i="1"/>
  <c r="BB11" i="1"/>
  <c r="AX11" i="1"/>
  <c r="AW11" i="1"/>
  <c r="AR11" i="1"/>
  <c r="AQ11" i="1"/>
  <c r="AM11" i="1"/>
  <c r="AF11" i="1"/>
  <c r="AE11" i="1"/>
  <c r="N11" i="1"/>
  <c r="L11" i="1"/>
  <c r="J11" i="1"/>
  <c r="G11" i="1"/>
  <c r="E11" i="1"/>
  <c r="C11" i="1"/>
  <c r="BX10" i="1"/>
  <c r="BV10" i="1"/>
  <c r="BT10" i="1"/>
  <c r="BR10" i="1"/>
  <c r="BH10" i="1"/>
  <c r="BG10" i="1"/>
  <c r="BC10" i="1"/>
  <c r="BB10" i="1"/>
  <c r="AX10" i="1"/>
  <c r="AW10" i="1"/>
  <c r="AR10" i="1"/>
  <c r="AQ10" i="1"/>
  <c r="AM10" i="1"/>
  <c r="AG10" i="1"/>
  <c r="N10" i="1"/>
  <c r="L10" i="1"/>
  <c r="J10" i="1"/>
  <c r="G10" i="1"/>
  <c r="E10" i="1"/>
  <c r="C10" i="1"/>
  <c r="BX9" i="1"/>
  <c r="BV9" i="1"/>
  <c r="BT9" i="1"/>
  <c r="BR9" i="1"/>
  <c r="BH9" i="1"/>
  <c r="BG9" i="1"/>
  <c r="BC9" i="1"/>
  <c r="BB9" i="1"/>
  <c r="AX9" i="1"/>
  <c r="AW9" i="1"/>
  <c r="AR9" i="1"/>
  <c r="AQ9" i="1"/>
  <c r="AM9" i="1"/>
  <c r="AG9" i="1"/>
  <c r="N9" i="1"/>
  <c r="L9" i="1"/>
  <c r="J9" i="1"/>
  <c r="G9" i="1"/>
  <c r="E9" i="1"/>
  <c r="C9" i="1"/>
  <c r="BX8" i="1"/>
  <c r="BV8" i="1"/>
  <c r="BT8" i="1"/>
  <c r="BR8" i="1"/>
  <c r="BH8" i="1"/>
  <c r="BG8" i="1"/>
  <c r="BC8" i="1"/>
  <c r="BB8" i="1"/>
  <c r="AX8" i="1"/>
  <c r="AW8" i="1"/>
  <c r="AR8" i="1"/>
  <c r="AQ8" i="1"/>
  <c r="AM8" i="1"/>
  <c r="AG8" i="1"/>
  <c r="N8" i="1"/>
  <c r="L8" i="1"/>
  <c r="J8" i="1"/>
  <c r="G8" i="1"/>
  <c r="E8" i="1"/>
  <c r="C8" i="1"/>
  <c r="BX7" i="1"/>
  <c r="BV7" i="1"/>
  <c r="BT7" i="1"/>
  <c r="BR7" i="1"/>
  <c r="BH7" i="1"/>
  <c r="BG7" i="1"/>
  <c r="BC7" i="1"/>
  <c r="BB7" i="1"/>
  <c r="AX7" i="1"/>
  <c r="AW7" i="1"/>
  <c r="AR7" i="1"/>
  <c r="AQ7" i="1"/>
  <c r="AM7" i="1"/>
  <c r="AG7" i="1"/>
  <c r="N7" i="1"/>
  <c r="L7" i="1"/>
  <c r="J7" i="1"/>
  <c r="G7" i="1"/>
  <c r="E7" i="1"/>
  <c r="C7" i="1"/>
  <c r="BX6" i="1"/>
  <c r="BV6" i="1"/>
  <c r="BT6" i="1"/>
  <c r="BR6" i="1"/>
  <c r="BH6" i="1"/>
  <c r="BG6" i="1"/>
  <c r="BC6" i="1"/>
  <c r="BB6" i="1"/>
  <c r="AX6" i="1"/>
  <c r="AW6" i="1"/>
  <c r="AR6" i="1"/>
  <c r="AQ6" i="1"/>
  <c r="AM6" i="1"/>
  <c r="AG6" i="1"/>
  <c r="N6" i="1"/>
  <c r="L6" i="1"/>
  <c r="J6" i="1"/>
  <c r="G6" i="1"/>
  <c r="E6" i="1"/>
  <c r="C6" i="1"/>
  <c r="BX5" i="1"/>
  <c r="BV5" i="1"/>
  <c r="BT5" i="1"/>
  <c r="BR5" i="1"/>
  <c r="BH5" i="1"/>
  <c r="BG5" i="1"/>
  <c r="BC5" i="1"/>
  <c r="BB5" i="1"/>
  <c r="AX5" i="1"/>
  <c r="AW5" i="1"/>
  <c r="AR5" i="1"/>
  <c r="AQ5" i="1"/>
  <c r="AM5" i="1"/>
  <c r="AF5" i="1"/>
  <c r="AE5" i="1"/>
  <c r="N5" i="1"/>
  <c r="L5" i="1"/>
  <c r="J5" i="1"/>
  <c r="G5" i="1"/>
  <c r="E5" i="1"/>
  <c r="C5" i="1"/>
  <c r="BX4" i="1"/>
  <c r="BV4" i="1"/>
  <c r="BT4" i="1"/>
  <c r="BR4" i="1"/>
  <c r="BH4" i="1"/>
  <c r="BG4" i="1"/>
  <c r="BC4" i="1"/>
  <c r="BB4" i="1"/>
  <c r="AX4" i="1"/>
  <c r="AW4" i="1"/>
  <c r="AR4" i="1"/>
  <c r="AQ4" i="1"/>
  <c r="AM4" i="1"/>
  <c r="AG4" i="1"/>
  <c r="N4" i="1"/>
  <c r="L4" i="1"/>
  <c r="J4" i="1"/>
  <c r="G4" i="1"/>
  <c r="E4" i="1"/>
  <c r="C4" i="1"/>
  <c r="BX3" i="1"/>
  <c r="BV3" i="1"/>
  <c r="BT3" i="1"/>
  <c r="BR3" i="1"/>
  <c r="BH3" i="1"/>
  <c r="BG3" i="1"/>
  <c r="BC3" i="1"/>
  <c r="BB3" i="1"/>
  <c r="AX3" i="1"/>
  <c r="AW3" i="1"/>
  <c r="AR3" i="1"/>
  <c r="AQ3" i="1"/>
  <c r="AM3" i="1"/>
  <c r="AF3" i="1"/>
  <c r="AE3" i="1"/>
  <c r="N3" i="1"/>
  <c r="L3" i="1"/>
  <c r="J3" i="1"/>
  <c r="G3" i="1"/>
  <c r="E3" i="1"/>
  <c r="C3" i="1"/>
  <c r="BX2" i="1"/>
  <c r="BV2" i="1"/>
  <c r="BT2" i="1"/>
  <c r="BR2" i="1"/>
  <c r="BH2" i="1"/>
  <c r="BG2" i="1"/>
  <c r="BC2" i="1"/>
  <c r="BB2" i="1"/>
  <c r="AX2" i="1"/>
  <c r="AW2" i="1"/>
  <c r="AR2" i="1"/>
  <c r="AQ2" i="1"/>
  <c r="AM2" i="1"/>
  <c r="AF2" i="1"/>
  <c r="AE2" i="1"/>
  <c r="N2" i="1"/>
  <c r="L2" i="1"/>
  <c r="J2" i="1"/>
  <c r="G2" i="1"/>
  <c r="E2" i="1"/>
  <c r="C2" i="1"/>
  <c r="BY14" i="1" l="1"/>
  <c r="O171" i="1"/>
  <c r="BY177" i="1"/>
  <c r="O184" i="1"/>
  <c r="O254" i="1"/>
  <c r="O508" i="1"/>
  <c r="O512" i="1"/>
  <c r="BY513" i="1"/>
  <c r="BY516" i="1"/>
  <c r="O517" i="1"/>
  <c r="O519" i="1"/>
  <c r="BY519" i="1"/>
  <c r="BY521" i="1"/>
  <c r="BY32" i="1"/>
  <c r="BY33" i="1"/>
  <c r="O35" i="1"/>
  <c r="O36" i="1"/>
  <c r="BY36" i="1"/>
  <c r="O38" i="1"/>
  <c r="BY199" i="1"/>
  <c r="O206" i="1"/>
  <c r="O208" i="1"/>
  <c r="O211" i="1"/>
  <c r="O212" i="1"/>
  <c r="BY221" i="1"/>
  <c r="O222" i="1"/>
  <c r="BY344" i="1"/>
  <c r="O345" i="1"/>
  <c r="BY345" i="1"/>
  <c r="O346" i="1"/>
  <c r="BY346" i="1"/>
  <c r="O347" i="1"/>
  <c r="BY347" i="1"/>
  <c r="O348" i="1"/>
  <c r="BY349" i="1"/>
  <c r="O350" i="1"/>
  <c r="BY350" i="1"/>
  <c r="O351" i="1"/>
  <c r="BY351" i="1"/>
  <c r="O352" i="1"/>
  <c r="BY352" i="1"/>
  <c r="O353" i="1"/>
  <c r="BY353" i="1"/>
  <c r="O354" i="1"/>
  <c r="BY354" i="1"/>
  <c r="O355" i="1"/>
  <c r="BY355" i="1"/>
  <c r="O356" i="1"/>
  <c r="BY356" i="1"/>
  <c r="O357" i="1"/>
  <c r="BY470" i="1"/>
  <c r="O471" i="1"/>
  <c r="BY482" i="1"/>
  <c r="O483" i="1"/>
  <c r="BY488" i="1"/>
  <c r="O489" i="1"/>
  <c r="BY42" i="1"/>
  <c r="O43" i="1"/>
  <c r="BY43" i="1"/>
  <c r="O44" i="1"/>
  <c r="BY44" i="1"/>
  <c r="O45" i="1"/>
  <c r="BY158" i="1"/>
  <c r="O159" i="1"/>
  <c r="BY161" i="1"/>
  <c r="O162" i="1"/>
  <c r="BY170" i="1"/>
  <c r="O233" i="1"/>
  <c r="BY235" i="1"/>
  <c r="O236" i="1"/>
  <c r="BY236" i="1"/>
  <c r="O237" i="1"/>
  <c r="BY241" i="1"/>
  <c r="O242" i="1"/>
  <c r="BY538" i="1"/>
  <c r="O245" i="1"/>
  <c r="BY539" i="1"/>
  <c r="O326" i="1"/>
  <c r="BY326" i="1"/>
  <c r="O327" i="1"/>
  <c r="BY327" i="1"/>
  <c r="O492" i="1"/>
  <c r="BY494" i="1"/>
  <c r="O495" i="1"/>
  <c r="BY500" i="1"/>
  <c r="O501" i="1"/>
  <c r="BY502" i="1"/>
  <c r="O503" i="1"/>
  <c r="BY540" i="1"/>
  <c r="O504" i="1"/>
  <c r="BY57" i="1"/>
  <c r="O58" i="1"/>
  <c r="BY63" i="1"/>
  <c r="O64" i="1"/>
  <c r="BY64" i="1"/>
  <c r="O65" i="1"/>
  <c r="BY68" i="1"/>
  <c r="O541" i="1"/>
  <c r="BY126" i="1"/>
  <c r="O127" i="1"/>
  <c r="BY127" i="1"/>
  <c r="O128" i="1"/>
  <c r="BY301" i="1"/>
  <c r="O302" i="1"/>
  <c r="BY302" i="1"/>
  <c r="O303" i="1"/>
  <c r="BY305" i="1"/>
  <c r="O306" i="1"/>
  <c r="BY73" i="1"/>
  <c r="O74" i="1"/>
  <c r="BY74" i="1"/>
  <c r="O75" i="1"/>
  <c r="BY80" i="1"/>
  <c r="O81" i="1"/>
  <c r="BY85" i="1"/>
  <c r="O86" i="1"/>
  <c r="BY86" i="1"/>
  <c r="O87" i="1"/>
  <c r="BY90" i="1"/>
  <c r="O136" i="1"/>
  <c r="BY143" i="1"/>
  <c r="O144" i="1"/>
  <c r="BY145" i="1"/>
  <c r="O146" i="1"/>
  <c r="BY146" i="1"/>
  <c r="O147" i="1"/>
  <c r="BY147" i="1"/>
  <c r="O148" i="1"/>
  <c r="BY148" i="1"/>
  <c r="O149" i="1"/>
  <c r="BY149" i="1"/>
  <c r="O150" i="1"/>
  <c r="BY150" i="1"/>
  <c r="O151" i="1"/>
  <c r="BY151" i="1"/>
  <c r="O152" i="1"/>
  <c r="BY152" i="1"/>
  <c r="O153" i="1"/>
  <c r="BY153" i="1"/>
  <c r="O154" i="1"/>
  <c r="BY263" i="1"/>
  <c r="O264" i="1"/>
  <c r="BY264" i="1"/>
  <c r="O265" i="1"/>
  <c r="BY265" i="1"/>
  <c r="O266" i="1"/>
  <c r="BY272" i="1"/>
  <c r="O273" i="1"/>
  <c r="BY276" i="1"/>
  <c r="O277" i="1"/>
  <c r="BY401" i="1"/>
  <c r="O402" i="1"/>
  <c r="BY403" i="1"/>
  <c r="O404" i="1"/>
  <c r="BY407" i="1"/>
  <c r="O408" i="1"/>
  <c r="BY408" i="1"/>
  <c r="O409" i="1"/>
  <c r="BY432" i="1"/>
  <c r="O433" i="1"/>
  <c r="BY433" i="1"/>
  <c r="O434" i="1"/>
  <c r="BY434" i="1"/>
  <c r="O435" i="1"/>
  <c r="BY435" i="1"/>
  <c r="O436" i="1"/>
  <c r="BY92" i="1"/>
  <c r="O93" i="1"/>
  <c r="BY97" i="1"/>
  <c r="O98" i="1"/>
  <c r="BY102" i="1"/>
  <c r="O103" i="1"/>
  <c r="BY103" i="1"/>
  <c r="O104" i="1"/>
  <c r="BY113" i="1"/>
  <c r="O114" i="1"/>
  <c r="BY114" i="1"/>
  <c r="O115" i="1"/>
  <c r="BY117" i="1"/>
  <c r="O118" i="1"/>
  <c r="BY118" i="1"/>
  <c r="O119" i="1"/>
  <c r="BY293" i="1"/>
  <c r="O294" i="1"/>
  <c r="BY294" i="1"/>
  <c r="O295" i="1"/>
  <c r="BY298" i="1"/>
  <c r="O367" i="1"/>
  <c r="BY367" i="1"/>
  <c r="O368" i="1"/>
  <c r="BY368" i="1"/>
  <c r="O369" i="1"/>
  <c r="BY369" i="1"/>
  <c r="O370" i="1"/>
  <c r="BY370" i="1"/>
  <c r="O371" i="1"/>
  <c r="BY371" i="1"/>
  <c r="O372" i="1"/>
  <c r="BY372" i="1"/>
  <c r="O373" i="1"/>
  <c r="BY373" i="1"/>
  <c r="O374" i="1"/>
  <c r="BY374" i="1"/>
  <c r="O375" i="1"/>
  <c r="BY375" i="1"/>
  <c r="O376" i="1"/>
  <c r="BY376" i="1"/>
  <c r="O377" i="1"/>
  <c r="BY377" i="1"/>
  <c r="O378" i="1"/>
  <c r="BY378" i="1"/>
  <c r="O379" i="1"/>
  <c r="BY447" i="1"/>
  <c r="O448" i="1"/>
  <c r="BY448" i="1"/>
  <c r="O449" i="1"/>
  <c r="BY449" i="1"/>
  <c r="O450" i="1"/>
  <c r="BY450" i="1"/>
  <c r="O451" i="1"/>
  <c r="BY3" i="1"/>
  <c r="O5" i="1"/>
  <c r="O14" i="1"/>
  <c r="O17" i="1"/>
  <c r="O551" i="1"/>
  <c r="O178" i="1"/>
  <c r="BY183" i="1"/>
  <c r="BY251" i="1"/>
  <c r="O257" i="1"/>
  <c r="BY507" i="1"/>
  <c r="BY509" i="1"/>
  <c r="O514" i="1"/>
  <c r="BY518" i="1"/>
  <c r="O555" i="1"/>
  <c r="O33" i="1"/>
  <c r="O196" i="1"/>
  <c r="BY201" i="1"/>
  <c r="BY207" i="1"/>
  <c r="BY210" i="1"/>
  <c r="O6" i="1"/>
  <c r="BY6" i="1"/>
  <c r="BY8" i="1"/>
  <c r="BY9" i="1"/>
  <c r="BY175" i="1"/>
  <c r="O176" i="1"/>
  <c r="BY179" i="1"/>
  <c r="O180" i="1"/>
  <c r="BY180" i="1"/>
  <c r="O181" i="1"/>
  <c r="BY185" i="1"/>
  <c r="O186" i="1"/>
  <c r="BY552" i="1"/>
  <c r="O247" i="1"/>
  <c r="BY250" i="1"/>
  <c r="O251" i="1"/>
  <c r="BY252" i="1"/>
  <c r="O253" i="1"/>
  <c r="BY258" i="1"/>
  <c r="O259" i="1"/>
  <c r="BY260" i="1"/>
  <c r="O261" i="1"/>
  <c r="BY553" i="1"/>
  <c r="O328" i="1"/>
  <c r="BY506" i="1"/>
  <c r="O507" i="1"/>
  <c r="BY515" i="1"/>
  <c r="O516" i="1"/>
  <c r="BY517" i="1"/>
  <c r="O518" i="1"/>
  <c r="BY38" i="1"/>
  <c r="O39" i="1"/>
  <c r="BY39" i="1"/>
  <c r="O40" i="1"/>
  <c r="BY187" i="1"/>
  <c r="O188" i="1"/>
  <c r="BY191" i="1"/>
  <c r="O192" i="1"/>
  <c r="BY192" i="1"/>
  <c r="O193" i="1"/>
  <c r="BY193" i="1"/>
  <c r="O194" i="1"/>
  <c r="BY200" i="1"/>
  <c r="O201" i="1"/>
  <c r="BY204" i="1"/>
  <c r="O205" i="1"/>
  <c r="BY206" i="1"/>
  <c r="O207" i="1"/>
  <c r="BY209" i="1"/>
  <c r="O210" i="1"/>
  <c r="BY215" i="1"/>
  <c r="O216" i="1"/>
  <c r="BY218" i="1"/>
  <c r="O219" i="1"/>
  <c r="BY220" i="1"/>
  <c r="O221" i="1"/>
  <c r="BY223" i="1"/>
  <c r="O224" i="1"/>
  <c r="BY224" i="1"/>
  <c r="O225" i="1"/>
  <c r="BY227" i="1"/>
  <c r="O228" i="1"/>
  <c r="BY229" i="1"/>
  <c r="O230" i="1"/>
  <c r="BY232" i="1"/>
  <c r="O344" i="1"/>
  <c r="BY348" i="1"/>
  <c r="O349" i="1"/>
  <c r="BY469" i="1"/>
  <c r="O470" i="1"/>
  <c r="BY472" i="1"/>
  <c r="O473" i="1"/>
  <c r="BY476" i="1"/>
  <c r="O477" i="1"/>
  <c r="BY480" i="1"/>
  <c r="O481" i="1"/>
  <c r="BY481" i="1"/>
  <c r="O482" i="1"/>
  <c r="BY484" i="1"/>
  <c r="O485" i="1"/>
  <c r="BY486" i="1"/>
  <c r="O487" i="1"/>
  <c r="BY45" i="1"/>
  <c r="O46" i="1"/>
  <c r="BY164" i="1"/>
  <c r="O165" i="1"/>
  <c r="BY165" i="1"/>
  <c r="O166" i="1"/>
  <c r="BY168" i="1"/>
  <c r="O537" i="1"/>
  <c r="BY240" i="1"/>
  <c r="O241" i="1"/>
  <c r="BY244" i="1"/>
  <c r="O538" i="1"/>
  <c r="BY317" i="1"/>
  <c r="O318" i="1"/>
  <c r="BY318" i="1"/>
  <c r="O319" i="1"/>
  <c r="BY319" i="1"/>
  <c r="O320" i="1"/>
  <c r="BY320" i="1"/>
  <c r="O321" i="1"/>
  <c r="BY321" i="1"/>
  <c r="O322" i="1"/>
  <c r="BY322" i="1"/>
  <c r="O323" i="1"/>
  <c r="BY323" i="1"/>
  <c r="O324" i="1"/>
  <c r="BY324" i="1"/>
  <c r="O325" i="1"/>
  <c r="BY325" i="1"/>
  <c r="O539" i="1"/>
  <c r="BY496" i="1"/>
  <c r="O497" i="1"/>
  <c r="BY497" i="1"/>
  <c r="O498" i="1"/>
  <c r="BY499" i="1"/>
  <c r="O500" i="1"/>
  <c r="BY501" i="1"/>
  <c r="O502" i="1"/>
  <c r="BY62" i="1"/>
  <c r="O63" i="1"/>
  <c r="BY67" i="1"/>
  <c r="O68" i="1"/>
  <c r="BY128" i="1"/>
  <c r="O129" i="1"/>
  <c r="BY131" i="1"/>
  <c r="O132" i="1"/>
  <c r="BY132" i="1"/>
  <c r="O133" i="1"/>
  <c r="BY133" i="1"/>
  <c r="O134" i="1"/>
  <c r="BY72" i="1"/>
  <c r="O73" i="1"/>
  <c r="BY78" i="1"/>
  <c r="O79" i="1"/>
  <c r="BY79" i="1"/>
  <c r="O80" i="1"/>
  <c r="BY84" i="1"/>
  <c r="O85" i="1"/>
  <c r="BY89" i="1"/>
  <c r="O90" i="1"/>
  <c r="BY136" i="1"/>
  <c r="O137" i="1"/>
  <c r="BY137" i="1"/>
  <c r="O138" i="1"/>
  <c r="BY154" i="1"/>
  <c r="O155" i="1"/>
  <c r="BY155" i="1"/>
  <c r="O156" i="1"/>
  <c r="BY156" i="1"/>
  <c r="O263" i="1"/>
  <c r="BY267" i="1"/>
  <c r="O268" i="1"/>
  <c r="BY268" i="1"/>
  <c r="O269" i="1"/>
  <c r="BY269" i="1"/>
  <c r="O270" i="1"/>
  <c r="BY275" i="1"/>
  <c r="O276" i="1"/>
  <c r="BY404" i="1"/>
  <c r="O405" i="1"/>
  <c r="BY405" i="1"/>
  <c r="O406" i="1"/>
  <c r="BY406" i="1"/>
  <c r="O407" i="1"/>
  <c r="BY423" i="1"/>
  <c r="O424" i="1"/>
  <c r="BY424" i="1"/>
  <c r="O425" i="1"/>
  <c r="BY425" i="1"/>
  <c r="O426" i="1"/>
  <c r="BY426" i="1"/>
  <c r="O427" i="1"/>
  <c r="BY428" i="1"/>
  <c r="O429" i="1"/>
  <c r="BY429" i="1"/>
  <c r="O430" i="1"/>
  <c r="BY430" i="1"/>
  <c r="O431" i="1"/>
  <c r="BY436" i="1"/>
  <c r="O437" i="1"/>
  <c r="BY437" i="1"/>
  <c r="O438" i="1"/>
  <c r="BY438" i="1"/>
  <c r="O91" i="1"/>
  <c r="BY91" i="1"/>
  <c r="O92" i="1"/>
  <c r="BY96" i="1"/>
  <c r="O97" i="1"/>
  <c r="BY101" i="1"/>
  <c r="O102" i="1"/>
  <c r="BY105" i="1"/>
  <c r="O106" i="1"/>
  <c r="BY106" i="1"/>
  <c r="O107" i="1"/>
  <c r="BY107" i="1"/>
  <c r="O108" i="1"/>
  <c r="BY111" i="1"/>
  <c r="O112" i="1"/>
  <c r="BY112" i="1"/>
  <c r="O113" i="1"/>
  <c r="BY119" i="1"/>
  <c r="O547" i="1"/>
  <c r="BY547" i="1"/>
  <c r="O120" i="1"/>
  <c r="BY120" i="1"/>
  <c r="O284" i="1"/>
  <c r="BY287" i="1"/>
  <c r="O288" i="1"/>
  <c r="BY288" i="1"/>
  <c r="O289" i="1"/>
  <c r="BY292" i="1"/>
  <c r="O293" i="1"/>
  <c r="BY296" i="1"/>
  <c r="O297" i="1"/>
  <c r="BY441" i="1"/>
  <c r="O442" i="1"/>
  <c r="BY443" i="1"/>
  <c r="O444" i="1"/>
  <c r="BY444" i="1"/>
  <c r="O445" i="1"/>
  <c r="BY445" i="1"/>
  <c r="O446" i="1"/>
  <c r="BY446" i="1"/>
  <c r="O447" i="1"/>
  <c r="O4" i="1"/>
  <c r="BY4" i="1"/>
  <c r="BY13" i="1"/>
  <c r="BY15" i="1"/>
  <c r="BY551" i="1"/>
  <c r="O252" i="1"/>
  <c r="BY253" i="1"/>
  <c r="O340" i="1"/>
  <c r="O510" i="1"/>
  <c r="O520" i="1"/>
  <c r="O34" i="1"/>
  <c r="O190" i="1"/>
  <c r="O197" i="1"/>
  <c r="O200" i="1"/>
  <c r="O202" i="1"/>
  <c r="BY205" i="1"/>
  <c r="O7" i="1"/>
  <c r="BY7" i="1"/>
  <c r="O10" i="1"/>
  <c r="O11" i="1"/>
  <c r="BY173" i="1"/>
  <c r="O2" i="1"/>
  <c r="O12" i="1"/>
  <c r="BY12" i="1"/>
  <c r="BY255" i="1"/>
  <c r="BY262" i="1"/>
  <c r="O553" i="1"/>
  <c r="O329" i="1"/>
  <c r="O330" i="1"/>
  <c r="O332" i="1"/>
  <c r="O333" i="1"/>
  <c r="BY341" i="1"/>
  <c r="O342" i="1"/>
  <c r="BY342" i="1"/>
  <c r="O343" i="1"/>
  <c r="BY343" i="1"/>
  <c r="O554" i="1"/>
  <c r="BY554" i="1"/>
  <c r="O506" i="1"/>
  <c r="BY510" i="1"/>
  <c r="O511" i="1"/>
  <c r="BY512" i="1"/>
  <c r="O513" i="1"/>
  <c r="BY514" i="1"/>
  <c r="O515" i="1"/>
  <c r="BY520" i="1"/>
  <c r="O521" i="1"/>
  <c r="BY555" i="1"/>
  <c r="O18" i="1"/>
  <c r="BY18" i="1"/>
  <c r="O19" i="1"/>
  <c r="BY19" i="1"/>
  <c r="O20" i="1"/>
  <c r="BY20" i="1"/>
  <c r="O21" i="1"/>
  <c r="BY21" i="1"/>
  <c r="O22" i="1"/>
  <c r="BY22" i="1"/>
  <c r="O23" i="1"/>
  <c r="BY24" i="1"/>
  <c r="O25" i="1"/>
  <c r="BY25" i="1"/>
  <c r="O26" i="1"/>
  <c r="BY26" i="1"/>
  <c r="O27" i="1"/>
  <c r="BY27" i="1"/>
  <c r="O28" i="1"/>
  <c r="BY28" i="1"/>
  <c r="O29" i="1"/>
  <c r="BY188" i="1"/>
  <c r="O189" i="1"/>
  <c r="BY194" i="1"/>
  <c r="O195" i="1"/>
  <c r="BY198" i="1"/>
  <c r="O199" i="1"/>
  <c r="BY203" i="1"/>
  <c r="O204" i="1"/>
  <c r="BY213" i="1"/>
  <c r="O214" i="1"/>
  <c r="BY214" i="1"/>
  <c r="O215" i="1"/>
  <c r="BY217" i="1"/>
  <c r="O218" i="1"/>
  <c r="BY219" i="1"/>
  <c r="O220" i="1"/>
  <c r="BY222" i="1"/>
  <c r="O223" i="1"/>
  <c r="BY226" i="1"/>
  <c r="O227" i="1"/>
  <c r="BY228" i="1"/>
  <c r="O229" i="1"/>
  <c r="BY471" i="1"/>
  <c r="O472" i="1"/>
  <c r="BY479" i="1"/>
  <c r="O480" i="1"/>
  <c r="BY483" i="1"/>
  <c r="O484" i="1"/>
  <c r="BY489" i="1"/>
  <c r="O490" i="1"/>
  <c r="BY490" i="1"/>
  <c r="O491" i="1"/>
  <c r="BY46" i="1"/>
  <c r="O47" i="1"/>
  <c r="BY47" i="1"/>
  <c r="O48" i="1"/>
  <c r="BY157" i="1"/>
  <c r="O158" i="1"/>
  <c r="BY160" i="1"/>
  <c r="O161" i="1"/>
  <c r="BY162" i="1"/>
  <c r="O163" i="1"/>
  <c r="BY169" i="1"/>
  <c r="O170" i="1"/>
  <c r="BY233" i="1"/>
  <c r="O234" i="1"/>
  <c r="BY234" i="1"/>
  <c r="O235" i="1"/>
  <c r="BY239" i="1"/>
  <c r="O240" i="1"/>
  <c r="BY243" i="1"/>
  <c r="O244" i="1"/>
  <c r="BY246" i="1"/>
  <c r="O314" i="1"/>
  <c r="BY314" i="1"/>
  <c r="O315" i="1"/>
  <c r="BY315" i="1"/>
  <c r="O316" i="1"/>
  <c r="BY316" i="1"/>
  <c r="O317" i="1"/>
  <c r="BY493" i="1"/>
  <c r="O494" i="1"/>
  <c r="BY503" i="1"/>
  <c r="O540" i="1"/>
  <c r="BY56" i="1"/>
  <c r="O57" i="1"/>
  <c r="BY59" i="1"/>
  <c r="O60" i="1"/>
  <c r="BY60" i="1"/>
  <c r="O61" i="1"/>
  <c r="BY61" i="1"/>
  <c r="O62" i="1"/>
  <c r="BY66" i="1"/>
  <c r="O67" i="1"/>
  <c r="BY69" i="1"/>
  <c r="O121" i="1"/>
  <c r="BY122" i="1"/>
  <c r="O123" i="1"/>
  <c r="BY129" i="1"/>
  <c r="O130" i="1"/>
  <c r="BY130" i="1"/>
  <c r="O131" i="1"/>
  <c r="BY134" i="1"/>
  <c r="O542" i="1"/>
  <c r="BY542" i="1"/>
  <c r="O135" i="1"/>
  <c r="BY303" i="1"/>
  <c r="O304" i="1"/>
  <c r="BY304" i="1"/>
  <c r="O305" i="1"/>
  <c r="BY309" i="1"/>
  <c r="O310" i="1"/>
  <c r="BY310" i="1"/>
  <c r="O311" i="1"/>
  <c r="BY311" i="1"/>
  <c r="O312" i="1"/>
  <c r="BY312" i="1"/>
  <c r="O543" i="1"/>
  <c r="BY543" i="1"/>
  <c r="O313" i="1"/>
  <c r="BY386" i="1"/>
  <c r="O387" i="1"/>
  <c r="BY387" i="1"/>
  <c r="O388" i="1"/>
  <c r="BY388" i="1"/>
  <c r="O389" i="1"/>
  <c r="BY389" i="1"/>
  <c r="O390" i="1"/>
  <c r="BY390" i="1"/>
  <c r="O391" i="1"/>
  <c r="BY391" i="1"/>
  <c r="O392" i="1"/>
  <c r="BY392" i="1"/>
  <c r="O393" i="1"/>
  <c r="BY462" i="1"/>
  <c r="O463" i="1"/>
  <c r="BY463" i="1"/>
  <c r="O464" i="1"/>
  <c r="BY464" i="1"/>
  <c r="O465" i="1"/>
  <c r="BY465" i="1"/>
  <c r="O466" i="1"/>
  <c r="BY466" i="1"/>
  <c r="O467" i="1"/>
  <c r="BY467" i="1"/>
  <c r="O545" i="1"/>
  <c r="BY545" i="1"/>
  <c r="O468" i="1"/>
  <c r="BY70" i="1"/>
  <c r="O71" i="1"/>
  <c r="BY71" i="1"/>
  <c r="O72" i="1"/>
  <c r="BY77" i="1"/>
  <c r="O78" i="1"/>
  <c r="BY82" i="1"/>
  <c r="O83" i="1"/>
  <c r="BY83" i="1"/>
  <c r="O84" i="1"/>
  <c r="BY88" i="1"/>
  <c r="O89" i="1"/>
  <c r="BY138" i="1"/>
  <c r="O139" i="1"/>
  <c r="BY139" i="1"/>
  <c r="O140" i="1"/>
  <c r="BY141" i="1"/>
  <c r="O142" i="1"/>
  <c r="BY266" i="1"/>
  <c r="O267" i="1"/>
  <c r="BY270" i="1"/>
  <c r="O271" i="1"/>
  <c r="BY271" i="1"/>
  <c r="O272" i="1"/>
  <c r="BY273" i="1"/>
  <c r="O274" i="1"/>
  <c r="BY274" i="1"/>
  <c r="O275" i="1"/>
  <c r="BY279" i="1"/>
  <c r="O280" i="1"/>
  <c r="BY280" i="1"/>
  <c r="O281" i="1"/>
  <c r="BY282" i="1"/>
  <c r="O283" i="1"/>
  <c r="BY283" i="1"/>
  <c r="O397" i="1"/>
  <c r="BY397" i="1"/>
  <c r="O398" i="1"/>
  <c r="BY398" i="1"/>
  <c r="O399" i="1"/>
  <c r="BY399" i="1"/>
  <c r="O400" i="1"/>
  <c r="BY400" i="1"/>
  <c r="O401" i="1"/>
  <c r="BY411" i="1"/>
  <c r="O412" i="1"/>
  <c r="BY412" i="1"/>
  <c r="O413" i="1"/>
  <c r="BY413" i="1"/>
  <c r="O414" i="1"/>
  <c r="BY414" i="1"/>
  <c r="O415" i="1"/>
  <c r="BY422" i="1"/>
  <c r="O423" i="1"/>
  <c r="BY427" i="1"/>
  <c r="O428" i="1"/>
  <c r="BY94" i="1"/>
  <c r="O95" i="1"/>
  <c r="BY95" i="1"/>
  <c r="O96" i="1"/>
  <c r="BY99" i="1"/>
  <c r="O100" i="1"/>
  <c r="BY100" i="1"/>
  <c r="O101" i="1"/>
  <c r="BY546" i="1"/>
  <c r="O105" i="1"/>
  <c r="BY108" i="1"/>
  <c r="O109" i="1"/>
  <c r="BY109" i="1"/>
  <c r="O110" i="1"/>
  <c r="BY110" i="1"/>
  <c r="O111" i="1"/>
  <c r="BY290" i="1"/>
  <c r="O291" i="1"/>
  <c r="BY291" i="1"/>
  <c r="O292" i="1"/>
  <c r="BY297" i="1"/>
  <c r="O548" i="1"/>
  <c r="BY548" i="1"/>
  <c r="O298" i="1"/>
  <c r="BY440" i="1"/>
  <c r="O441" i="1"/>
  <c r="BY442" i="1"/>
  <c r="O443" i="1"/>
  <c r="BY452" i="1"/>
  <c r="O550" i="1"/>
  <c r="BY550" i="1"/>
  <c r="O453" i="1"/>
  <c r="BY453" i="1"/>
  <c r="O15" i="1"/>
  <c r="O16" i="1"/>
  <c r="BY16" i="1"/>
  <c r="BY17" i="1"/>
  <c r="BY256" i="1"/>
  <c r="BY339" i="1"/>
  <c r="BY511" i="1"/>
  <c r="BY34" i="1"/>
  <c r="BY35" i="1"/>
  <c r="O37" i="1"/>
  <c r="BY37" i="1"/>
  <c r="BY189" i="1"/>
  <c r="BY195" i="1"/>
  <c r="BY196" i="1"/>
  <c r="BY211" i="1"/>
  <c r="BY5" i="1"/>
  <c r="O8" i="1"/>
  <c r="O9" i="1"/>
  <c r="BY10" i="1"/>
  <c r="O174" i="1"/>
  <c r="BY11" i="1"/>
  <c r="O13" i="1"/>
  <c r="BY178" i="1"/>
  <c r="O179" i="1"/>
  <c r="O256" i="1"/>
  <c r="BY328" i="1"/>
  <c r="BY329" i="1"/>
  <c r="BY330" i="1"/>
  <c r="O331" i="1"/>
  <c r="BY331" i="1"/>
  <c r="BY332" i="1"/>
  <c r="BY2" i="1"/>
  <c r="O3" i="1"/>
  <c r="BY171" i="1"/>
  <c r="O172" i="1"/>
  <c r="BY172" i="1"/>
  <c r="O173" i="1"/>
  <c r="BY174" i="1"/>
  <c r="O175" i="1"/>
  <c r="BY176" i="1"/>
  <c r="O177" i="1"/>
  <c r="BY181" i="1"/>
  <c r="O182" i="1"/>
  <c r="BY182" i="1"/>
  <c r="O183" i="1"/>
  <c r="BY184" i="1"/>
  <c r="O185" i="1"/>
  <c r="BY186" i="1"/>
  <c r="O552" i="1"/>
  <c r="BY247" i="1"/>
  <c r="O249" i="1"/>
  <c r="BY249" i="1"/>
  <c r="O250" i="1"/>
  <c r="BY254" i="1"/>
  <c r="O255" i="1"/>
  <c r="BY257" i="1"/>
  <c r="O258" i="1"/>
  <c r="BY259" i="1"/>
  <c r="O260" i="1"/>
  <c r="BY261" i="1"/>
  <c r="O262" i="1"/>
  <c r="BY333" i="1"/>
  <c r="O334" i="1"/>
  <c r="BY334" i="1"/>
  <c r="O335" i="1"/>
  <c r="BY335" i="1"/>
  <c r="O336" i="1"/>
  <c r="BY336" i="1"/>
  <c r="O337" i="1"/>
  <c r="BY337" i="1"/>
  <c r="O338" i="1"/>
  <c r="BY338" i="1"/>
  <c r="O339" i="1"/>
  <c r="BY340" i="1"/>
  <c r="O341" i="1"/>
  <c r="BY508" i="1"/>
  <c r="O509" i="1"/>
  <c r="BY23" i="1"/>
  <c r="O24" i="1"/>
  <c r="BY29" i="1"/>
  <c r="O30" i="1"/>
  <c r="BY30" i="1"/>
  <c r="O31" i="1"/>
  <c r="BY31" i="1"/>
  <c r="O32" i="1"/>
  <c r="BY40" i="1"/>
  <c r="O187" i="1"/>
  <c r="BY190" i="1"/>
  <c r="O191" i="1"/>
  <c r="BY197" i="1"/>
  <c r="O198" i="1"/>
  <c r="BY202" i="1"/>
  <c r="O203" i="1"/>
  <c r="BY208" i="1"/>
  <c r="O209" i="1"/>
  <c r="BY212" i="1"/>
  <c r="O213" i="1"/>
  <c r="BY216" i="1"/>
  <c r="O217" i="1"/>
  <c r="BY225" i="1"/>
  <c r="O226" i="1"/>
  <c r="BY230" i="1"/>
  <c r="O231" i="1"/>
  <c r="BY231" i="1"/>
  <c r="O232" i="1"/>
  <c r="BY357" i="1"/>
  <c r="O358" i="1"/>
  <c r="BY358" i="1"/>
  <c r="O359" i="1"/>
  <c r="BY359" i="1"/>
  <c r="O360" i="1"/>
  <c r="BY360" i="1"/>
  <c r="O361" i="1"/>
  <c r="BY361" i="1"/>
  <c r="O362" i="1"/>
  <c r="BY362" i="1"/>
  <c r="O363" i="1"/>
  <c r="BY363" i="1"/>
  <c r="O364" i="1"/>
  <c r="BY364" i="1"/>
  <c r="O365" i="1"/>
  <c r="BY365" i="1"/>
  <c r="O366" i="1"/>
  <c r="BY366" i="1"/>
  <c r="O469" i="1"/>
  <c r="BY473" i="1"/>
  <c r="O474" i="1"/>
  <c r="BY474" i="1"/>
  <c r="O475" i="1"/>
  <c r="BY475" i="1"/>
  <c r="O476" i="1"/>
  <c r="BY477" i="1"/>
  <c r="O478" i="1"/>
  <c r="BY478" i="1"/>
  <c r="O479" i="1"/>
  <c r="BY485" i="1"/>
  <c r="O486" i="1"/>
  <c r="BY487" i="1"/>
  <c r="O488" i="1"/>
  <c r="BY491" i="1"/>
  <c r="O41" i="1"/>
  <c r="BY41" i="1"/>
  <c r="O42" i="1"/>
  <c r="BY48" i="1"/>
  <c r="O49" i="1"/>
  <c r="BY49" i="1"/>
  <c r="O50" i="1"/>
  <c r="BY50" i="1"/>
  <c r="O51" i="1"/>
  <c r="BY51" i="1"/>
  <c r="O52" i="1"/>
  <c r="BY52" i="1"/>
  <c r="O536" i="1"/>
  <c r="BY536" i="1"/>
  <c r="O53" i="1"/>
  <c r="BY53" i="1"/>
  <c r="O54" i="1"/>
  <c r="BY54" i="1"/>
  <c r="O157" i="1"/>
  <c r="BY159" i="1"/>
  <c r="O160" i="1"/>
  <c r="BY163" i="1"/>
  <c r="O164" i="1"/>
  <c r="BY166" i="1"/>
  <c r="O167" i="1"/>
  <c r="BY167" i="1"/>
  <c r="O168" i="1"/>
  <c r="BY537" i="1"/>
  <c r="O169" i="1"/>
  <c r="BY237" i="1"/>
  <c r="O238" i="1"/>
  <c r="BY238" i="1"/>
  <c r="O239" i="1"/>
  <c r="BY242" i="1"/>
  <c r="O243" i="1"/>
  <c r="BY245" i="1"/>
  <c r="O246" i="1"/>
  <c r="BY492" i="1"/>
  <c r="O493" i="1"/>
  <c r="BY495" i="1"/>
  <c r="O496" i="1"/>
  <c r="BY498" i="1"/>
  <c r="O499" i="1"/>
  <c r="BY504" i="1"/>
  <c r="O505" i="1"/>
  <c r="BY505" i="1"/>
  <c r="O55" i="1"/>
  <c r="BY55" i="1"/>
  <c r="O56" i="1"/>
  <c r="BY58" i="1"/>
  <c r="O59" i="1"/>
  <c r="BY65" i="1"/>
  <c r="O66" i="1"/>
  <c r="BY541" i="1"/>
  <c r="O69" i="1"/>
  <c r="BY121" i="1"/>
  <c r="O122" i="1"/>
  <c r="BY123" i="1"/>
  <c r="O124" i="1"/>
  <c r="BY124" i="1"/>
  <c r="O125" i="1"/>
  <c r="BY125" i="1"/>
  <c r="O126" i="1"/>
  <c r="BY135" i="1"/>
  <c r="O299" i="1"/>
  <c r="BY299" i="1"/>
  <c r="O300" i="1"/>
  <c r="BY300" i="1"/>
  <c r="O301" i="1"/>
  <c r="BY306" i="1"/>
  <c r="O307" i="1"/>
  <c r="BY307" i="1"/>
  <c r="O308" i="1"/>
  <c r="BY308" i="1"/>
  <c r="O309" i="1"/>
  <c r="BY313" i="1"/>
  <c r="O382" i="1"/>
  <c r="BY382" i="1"/>
  <c r="O383" i="1"/>
  <c r="BY383" i="1"/>
  <c r="O384" i="1"/>
  <c r="BY384" i="1"/>
  <c r="O385" i="1"/>
  <c r="BY385" i="1"/>
  <c r="O386" i="1"/>
  <c r="BY393" i="1"/>
  <c r="O394" i="1"/>
  <c r="BY394" i="1"/>
  <c r="O395" i="1"/>
  <c r="BY395" i="1"/>
  <c r="O544" i="1"/>
  <c r="BY544" i="1"/>
  <c r="O396" i="1"/>
  <c r="BY396" i="1"/>
  <c r="O454" i="1"/>
  <c r="BY454" i="1"/>
  <c r="O455" i="1"/>
  <c r="BY455" i="1"/>
  <c r="O456" i="1"/>
  <c r="BY456" i="1"/>
  <c r="O457" i="1"/>
  <c r="BY457" i="1"/>
  <c r="O458" i="1"/>
  <c r="BY458" i="1"/>
  <c r="O459" i="1"/>
  <c r="BY459" i="1"/>
  <c r="O460" i="1"/>
  <c r="BY460" i="1"/>
  <c r="O461" i="1"/>
  <c r="BY461" i="1"/>
  <c r="O462" i="1"/>
  <c r="BY468" i="1"/>
  <c r="O70" i="1"/>
  <c r="BY75" i="1"/>
  <c r="O76" i="1"/>
  <c r="BY76" i="1"/>
  <c r="O77" i="1"/>
  <c r="BY81" i="1"/>
  <c r="O82" i="1"/>
  <c r="BY87" i="1"/>
  <c r="O88" i="1"/>
  <c r="BY140" i="1"/>
  <c r="O141" i="1"/>
  <c r="BY142" i="1"/>
  <c r="O143" i="1"/>
  <c r="BY144" i="1"/>
  <c r="O145" i="1"/>
  <c r="BY277" i="1"/>
  <c r="O278" i="1"/>
  <c r="BY278" i="1"/>
  <c r="O279" i="1"/>
  <c r="BY281" i="1"/>
  <c r="O282" i="1"/>
  <c r="BY402" i="1"/>
  <c r="O403" i="1"/>
  <c r="BY409" i="1"/>
  <c r="O410" i="1"/>
  <c r="BY410" i="1"/>
  <c r="O411" i="1"/>
  <c r="BY415" i="1"/>
  <c r="O416" i="1"/>
  <c r="BY416" i="1"/>
  <c r="O417" i="1"/>
  <c r="BY417" i="1"/>
  <c r="O418" i="1"/>
  <c r="BY418" i="1"/>
  <c r="O419" i="1"/>
  <c r="BY419" i="1"/>
  <c r="O420" i="1"/>
  <c r="BY420" i="1"/>
  <c r="O421" i="1"/>
  <c r="BY421" i="1"/>
  <c r="O422" i="1"/>
  <c r="BY431" i="1"/>
  <c r="O432" i="1"/>
  <c r="BY93" i="1"/>
  <c r="O94" i="1"/>
  <c r="BY98" i="1"/>
  <c r="O99" i="1"/>
  <c r="BY104" i="1"/>
  <c r="O546" i="1"/>
  <c r="BY115" i="1"/>
  <c r="O116" i="1"/>
  <c r="BY116" i="1"/>
  <c r="O117" i="1"/>
  <c r="BY284" i="1"/>
  <c r="O285" i="1"/>
  <c r="BY285" i="1"/>
  <c r="O286" i="1"/>
  <c r="BY286" i="1"/>
  <c r="O287" i="1"/>
  <c r="BY289" i="1"/>
  <c r="O290" i="1"/>
  <c r="BY295" i="1"/>
  <c r="O296" i="1"/>
  <c r="BY379" i="1"/>
  <c r="O380" i="1"/>
  <c r="BY380" i="1"/>
  <c r="O549" i="1"/>
  <c r="BY549" i="1"/>
  <c r="O381" i="1"/>
  <c r="BY381" i="1"/>
  <c r="O439" i="1"/>
  <c r="BY439" i="1"/>
  <c r="O440" i="1"/>
  <c r="BY451" i="1"/>
  <c r="O452" i="1"/>
  <c r="CG531" i="1"/>
  <c r="CH531" i="1" s="1"/>
  <c r="CG527" i="1"/>
  <c r="CH527" i="1" s="1"/>
  <c r="CG530" i="1"/>
  <c r="CH530" i="1" s="1"/>
  <c r="CG535" i="1"/>
  <c r="CH535" i="1" s="1"/>
  <c r="CG526" i="1"/>
  <c r="CH526" i="1" s="1"/>
  <c r="CG534" i="1"/>
  <c r="CH534" i="1" s="1"/>
  <c r="CG528" i="1"/>
  <c r="CH528" i="1" s="1"/>
  <c r="AS193" i="1"/>
  <c r="BD193" i="1"/>
  <c r="BI208" i="1"/>
  <c r="AG209" i="1"/>
  <c r="AS209" i="1"/>
  <c r="BD209" i="1"/>
  <c r="BD240" i="1"/>
  <c r="AY242" i="1"/>
  <c r="BI242" i="1"/>
  <c r="AY402" i="1"/>
  <c r="AG403" i="1"/>
  <c r="AS406" i="1"/>
  <c r="BI417" i="1"/>
  <c r="CG533" i="1"/>
  <c r="CH533" i="1" s="1"/>
  <c r="CG532" i="1"/>
  <c r="CH532" i="1" s="1"/>
  <c r="CG529" i="1"/>
  <c r="CH529" i="1" s="1"/>
  <c r="AY550" i="1"/>
  <c r="BI550" i="1"/>
  <c r="AY453" i="1"/>
  <c r="BI453" i="1"/>
  <c r="BD171" i="1"/>
  <c r="AM172" i="1"/>
  <c r="BD172" i="1"/>
  <c r="BI173" i="1"/>
  <c r="BI175" i="1"/>
  <c r="AS333" i="1"/>
  <c r="BI36" i="1"/>
  <c r="AM38" i="1"/>
  <c r="AY38" i="1"/>
  <c r="BI39" i="1"/>
  <c r="AG40" i="1"/>
  <c r="BD40" i="1"/>
  <c r="BI187" i="1"/>
  <c r="AG188" i="1"/>
  <c r="BD202" i="1"/>
  <c r="BI209" i="1"/>
  <c r="BI210" i="1"/>
  <c r="BD212" i="1"/>
  <c r="BI410" i="1"/>
  <c r="AS427" i="1"/>
  <c r="BD427" i="1"/>
  <c r="AM432" i="1"/>
  <c r="AM285" i="1"/>
  <c r="AM287" i="1"/>
  <c r="BD287" i="1"/>
  <c r="AS440" i="1"/>
  <c r="BD440" i="1"/>
  <c r="AY447" i="1"/>
  <c r="BI447" i="1"/>
  <c r="AY448" i="1"/>
  <c r="BI448" i="1"/>
  <c r="AY450" i="1"/>
  <c r="BI190" i="1"/>
  <c r="BD191" i="1"/>
  <c r="BD192" i="1"/>
  <c r="AM204" i="1"/>
  <c r="H269" i="1"/>
  <c r="BD276" i="1"/>
  <c r="H407" i="1"/>
  <c r="BD424" i="1"/>
  <c r="AS443" i="1"/>
  <c r="BD443" i="1"/>
  <c r="BD444" i="1"/>
  <c r="AS551" i="1"/>
  <c r="AY255" i="1"/>
  <c r="BI255" i="1"/>
  <c r="BD256" i="1"/>
  <c r="AY328" i="1"/>
  <c r="AY330" i="1"/>
  <c r="AY332" i="1"/>
  <c r="AG333" i="1"/>
  <c r="BI21" i="1"/>
  <c r="BI22" i="1"/>
  <c r="AG23" i="1"/>
  <c r="AY27" i="1"/>
  <c r="BI27" i="1"/>
  <c r="AY28" i="1"/>
  <c r="BI28" i="1"/>
  <c r="AS32" i="1"/>
  <c r="AS33" i="1"/>
  <c r="AS35" i="1"/>
  <c r="AS211" i="1"/>
  <c r="AY213" i="1"/>
  <c r="AY214" i="1"/>
  <c r="BI217" i="1"/>
  <c r="AY219" i="1"/>
  <c r="BI219" i="1"/>
  <c r="AY222" i="1"/>
  <c r="BD347" i="1"/>
  <c r="AS350" i="1"/>
  <c r="BD350" i="1"/>
  <c r="AS351" i="1"/>
  <c r="BD351" i="1"/>
  <c r="AS352" i="1"/>
  <c r="BD352" i="1"/>
  <c r="AS353" i="1"/>
  <c r="BD353" i="1"/>
  <c r="AS355" i="1"/>
  <c r="BD470" i="1"/>
  <c r="AG472" i="1"/>
  <c r="BD158" i="1"/>
  <c r="AS159" i="1"/>
  <c r="BD306" i="1"/>
  <c r="AY95" i="1"/>
  <c r="BI110" i="1"/>
  <c r="BD376" i="1"/>
  <c r="BI442" i="1"/>
  <c r="H450" i="1"/>
  <c r="AS450" i="1"/>
  <c r="AS451" i="1"/>
  <c r="BD451" i="1"/>
  <c r="BD246" i="1"/>
  <c r="H232" i="1"/>
  <c r="BD90" i="1"/>
  <c r="AY3" i="1"/>
  <c r="BI3" i="1"/>
  <c r="AY4" i="1"/>
  <c r="BI4" i="1"/>
  <c r="AS11" i="1"/>
  <c r="AM13" i="1"/>
  <c r="AY13" i="1"/>
  <c r="BI13" i="1"/>
  <c r="AY14" i="1"/>
  <c r="AY551" i="1"/>
  <c r="BI251" i="1"/>
  <c r="AG339" i="1"/>
  <c r="AY339" i="1"/>
  <c r="AS343" i="1"/>
  <c r="BD343" i="1"/>
  <c r="AS554" i="1"/>
  <c r="BD554" i="1"/>
  <c r="BI509" i="1"/>
  <c r="AM511" i="1"/>
  <c r="BI516" i="1"/>
  <c r="AG517" i="1"/>
  <c r="AG519" i="1"/>
  <c r="BI521" i="1"/>
  <c r="BD555" i="1"/>
  <c r="BD18" i="1"/>
  <c r="AS19" i="1"/>
  <c r="BD19" i="1"/>
  <c r="AS20" i="1"/>
  <c r="BD20" i="1"/>
  <c r="AS21" i="1"/>
  <c r="BD21" i="1"/>
  <c r="AS25" i="1"/>
  <c r="AS26" i="1"/>
  <c r="AS27" i="1"/>
  <c r="AY33" i="1"/>
  <c r="BI33" i="1"/>
  <c r="AY34" i="1"/>
  <c r="BI34" i="1"/>
  <c r="AY35" i="1"/>
  <c r="BI35" i="1"/>
  <c r="BD213" i="1"/>
  <c r="AS214" i="1"/>
  <c r="BD214" i="1"/>
  <c r="BD222" i="1"/>
  <c r="BD226" i="1"/>
  <c r="BD228" i="1"/>
  <c r="BI356" i="1"/>
  <c r="BD483" i="1"/>
  <c r="AM490" i="1"/>
  <c r="AM491" i="1"/>
  <c r="AY43" i="1"/>
  <c r="AY44" i="1"/>
  <c r="BI44" i="1"/>
  <c r="AM160" i="1"/>
  <c r="BI161" i="1"/>
  <c r="AS412" i="1"/>
  <c r="AS413" i="1"/>
  <c r="AS419" i="1"/>
  <c r="BI433" i="1"/>
  <c r="CG248" i="1"/>
  <c r="CH248" i="1" s="1"/>
  <c r="AS31" i="1"/>
  <c r="AY218" i="1"/>
  <c r="AY224" i="1"/>
  <c r="BD52" i="1"/>
  <c r="H211" i="1"/>
  <c r="AS539" i="1"/>
  <c r="BD539" i="1"/>
  <c r="AS132" i="1"/>
  <c r="BD462" i="1"/>
  <c r="BD88" i="1"/>
  <c r="BI90" i="1"/>
  <c r="AG136" i="1"/>
  <c r="BD138" i="1"/>
  <c r="AY145" i="1"/>
  <c r="AY146" i="1"/>
  <c r="AY147" i="1"/>
  <c r="AY148" i="1"/>
  <c r="H426" i="1"/>
  <c r="H229" i="1"/>
  <c r="AM180" i="1"/>
  <c r="AY182" i="1"/>
  <c r="BI184" i="1"/>
  <c r="BD185" i="1"/>
  <c r="BI186" i="1"/>
  <c r="BD552" i="1"/>
  <c r="AM247" i="1"/>
  <c r="AY247" i="1"/>
  <c r="BI247" i="1"/>
  <c r="AY249" i="1"/>
  <c r="BI249" i="1"/>
  <c r="AS250" i="1"/>
  <c r="H251" i="1"/>
  <c r="AY259" i="1"/>
  <c r="BI259" i="1"/>
  <c r="AG260" i="1"/>
  <c r="BI261" i="1"/>
  <c r="AS339" i="1"/>
  <c r="BD506" i="1"/>
  <c r="BD515" i="1"/>
  <c r="AY23" i="1"/>
  <c r="BI29" i="1"/>
  <c r="AY30" i="1"/>
  <c r="BI30" i="1"/>
  <c r="AY31" i="1"/>
  <c r="H35" i="1"/>
  <c r="H215" i="1"/>
  <c r="H471" i="1"/>
  <c r="BI163" i="1"/>
  <c r="BD165" i="1"/>
  <c r="BI166" i="1"/>
  <c r="AS317" i="1"/>
  <c r="AS320" i="1"/>
  <c r="BD320" i="1"/>
  <c r="AS321" i="1"/>
  <c r="AS322" i="1"/>
  <c r="BD322" i="1"/>
  <c r="AS323" i="1"/>
  <c r="AS325" i="1"/>
  <c r="BD325" i="1"/>
  <c r="AG505" i="1"/>
  <c r="BI121" i="1"/>
  <c r="AY124" i="1"/>
  <c r="BI124" i="1"/>
  <c r="BI125" i="1"/>
  <c r="BI396" i="1"/>
  <c r="BI454" i="1"/>
  <c r="BI456" i="1"/>
  <c r="AY75" i="1"/>
  <c r="BI75" i="1"/>
  <c r="AY76" i="1"/>
  <c r="BI76" i="1"/>
  <c r="BD78" i="1"/>
  <c r="AS136" i="1"/>
  <c r="AS137" i="1"/>
  <c r="BD137" i="1"/>
  <c r="H138" i="1"/>
  <c r="AG143" i="1"/>
  <c r="AS155" i="1"/>
  <c r="BD272" i="1"/>
  <c r="BI273" i="1"/>
  <c r="AY400" i="1"/>
  <c r="BI411" i="1"/>
  <c r="AY412" i="1"/>
  <c r="BI412" i="1"/>
  <c r="AY413" i="1"/>
  <c r="BI413" i="1"/>
  <c r="AY428" i="1"/>
  <c r="BI31" i="1"/>
  <c r="AG32" i="1"/>
  <c r="H36" i="1"/>
  <c r="AS36" i="1"/>
  <c r="AS37" i="1"/>
  <c r="H190" i="1"/>
  <c r="AM192" i="1"/>
  <c r="BI194" i="1"/>
  <c r="BD195" i="1"/>
  <c r="AM196" i="1"/>
  <c r="BD196" i="1"/>
  <c r="AG199" i="1"/>
  <c r="BD199" i="1"/>
  <c r="BD201" i="1"/>
  <c r="BD207" i="1"/>
  <c r="BD210" i="1"/>
  <c r="AY211" i="1"/>
  <c r="BD215" i="1"/>
  <c r="AM219" i="1"/>
  <c r="H221" i="1"/>
  <c r="H224" i="1"/>
  <c r="BD224" i="1"/>
  <c r="BI225" i="1"/>
  <c r="AS227" i="1"/>
  <c r="BD227" i="1"/>
  <c r="BD229" i="1"/>
  <c r="AG232" i="1"/>
  <c r="AS232" i="1"/>
  <c r="BD232" i="1"/>
  <c r="BI360" i="1"/>
  <c r="AY361" i="1"/>
  <c r="BI361" i="1"/>
  <c r="AY362" i="1"/>
  <c r="BI362" i="1"/>
  <c r="BI364" i="1"/>
  <c r="AY365" i="1"/>
  <c r="BI365" i="1"/>
  <c r="AY366" i="1"/>
  <c r="BI366" i="1"/>
  <c r="BI52" i="1"/>
  <c r="AY536" i="1"/>
  <c r="BI536" i="1"/>
  <c r="AY53" i="1"/>
  <c r="AY54" i="1"/>
  <c r="BI54" i="1"/>
  <c r="BI327" i="1"/>
  <c r="BD492" i="1"/>
  <c r="H493" i="1"/>
  <c r="BD58" i="1"/>
  <c r="AY63" i="1"/>
  <c r="BD65" i="1"/>
  <c r="BI67" i="1"/>
  <c r="AY127" i="1"/>
  <c r="H129" i="1"/>
  <c r="AG129" i="1"/>
  <c r="AY131" i="1"/>
  <c r="BI131" i="1"/>
  <c r="AY132" i="1"/>
  <c r="AY133" i="1"/>
  <c r="BI133" i="1"/>
  <c r="AG134" i="1"/>
  <c r="AS135" i="1"/>
  <c r="H300" i="1"/>
  <c r="BD383" i="1"/>
  <c r="H384" i="1"/>
  <c r="AS384" i="1"/>
  <c r="BD384" i="1"/>
  <c r="BD396" i="1"/>
  <c r="AS468" i="1"/>
  <c r="BD87" i="1"/>
  <c r="BI89" i="1"/>
  <c r="AY273" i="1"/>
  <c r="BD277" i="1"/>
  <c r="BD400" i="1"/>
  <c r="BI401" i="1"/>
  <c r="BI407" i="1"/>
  <c r="BI418" i="1"/>
  <c r="AY427" i="1"/>
  <c r="BD428" i="1"/>
  <c r="AM431" i="1"/>
  <c r="AY431" i="1"/>
  <c r="BI98" i="1"/>
  <c r="AS107" i="1"/>
  <c r="BD111" i="1"/>
  <c r="AY439" i="1"/>
  <c r="AY314" i="1"/>
  <c r="H327" i="1"/>
  <c r="AS327" i="1"/>
  <c r="BD327" i="1"/>
  <c r="AG61" i="1"/>
  <c r="AY61" i="1"/>
  <c r="AY263" i="1"/>
  <c r="CG269" i="1"/>
  <c r="CH269" i="1" s="1"/>
  <c r="AG270" i="1"/>
  <c r="BD270" i="1"/>
  <c r="AM273" i="1"/>
  <c r="BD279" i="1"/>
  <c r="AS402" i="1"/>
  <c r="AY432" i="1"/>
  <c r="AY433" i="1"/>
  <c r="AY554" i="1"/>
  <c r="BD509" i="1"/>
  <c r="BD161" i="1"/>
  <c r="AG163" i="1"/>
  <c r="BI240" i="1"/>
  <c r="BI325" i="1"/>
  <c r="BD505" i="1"/>
  <c r="BI128" i="1"/>
  <c r="AS145" i="1"/>
  <c r="AS146" i="1"/>
  <c r="AY9" i="1"/>
  <c r="H9" i="1"/>
  <c r="BD9" i="1"/>
  <c r="BD251" i="1"/>
  <c r="AY252" i="1"/>
  <c r="BI252" i="1"/>
  <c r="AY256" i="1"/>
  <c r="BD257" i="1"/>
  <c r="AY258" i="1"/>
  <c r="BD330" i="1"/>
  <c r="BI333" i="1"/>
  <c r="BI335" i="1"/>
  <c r="BI336" i="1"/>
  <c r="BI337" i="1"/>
  <c r="AS340" i="1"/>
  <c r="AG516" i="1"/>
  <c r="AY517" i="1"/>
  <c r="AG518" i="1"/>
  <c r="AM232" i="1"/>
  <c r="BI346" i="1"/>
  <c r="AG473" i="1"/>
  <c r="BD474" i="1"/>
  <c r="H476" i="1"/>
  <c r="BI476" i="1"/>
  <c r="BD477" i="1"/>
  <c r="H478" i="1"/>
  <c r="AG481" i="1"/>
  <c r="BI481" i="1"/>
  <c r="AG482" i="1"/>
  <c r="BI484" i="1"/>
  <c r="BI486" i="1"/>
  <c r="BD487" i="1"/>
  <c r="AS48" i="1"/>
  <c r="AS50" i="1"/>
  <c r="BI234" i="1"/>
  <c r="BI244" i="1"/>
  <c r="BD245" i="1"/>
  <c r="H246" i="1"/>
  <c r="BD314" i="1"/>
  <c r="BD315" i="1"/>
  <c r="BI497" i="1"/>
  <c r="BI58" i="1"/>
  <c r="BD305" i="1"/>
  <c r="AY383" i="1"/>
  <c r="BI392" i="1"/>
  <c r="AS455" i="1"/>
  <c r="BI467" i="1"/>
  <c r="BD80" i="1"/>
  <c r="BD85" i="1"/>
  <c r="AS142" i="1"/>
  <c r="BI406" i="1"/>
  <c r="AY96" i="1"/>
  <c r="BI96" i="1"/>
  <c r="BD98" i="1"/>
  <c r="AY111" i="1"/>
  <c r="BD380" i="1"/>
  <c r="BD339" i="1"/>
  <c r="AG506" i="1"/>
  <c r="H555" i="1"/>
  <c r="AY20" i="1"/>
  <c r="AS354" i="1"/>
  <c r="BD536" i="1"/>
  <c r="BI246" i="1"/>
  <c r="BI320" i="1"/>
  <c r="BI322" i="1"/>
  <c r="H132" i="1"/>
  <c r="H134" i="1"/>
  <c r="BD542" i="1"/>
  <c r="H551" i="1"/>
  <c r="BI551" i="1"/>
  <c r="H172" i="1"/>
  <c r="H175" i="1"/>
  <c r="BD333" i="1"/>
  <c r="BD336" i="1"/>
  <c r="H343" i="1"/>
  <c r="H354" i="1"/>
  <c r="H481" i="1"/>
  <c r="BI51" i="1"/>
  <c r="BD241" i="1"/>
  <c r="AY315" i="1"/>
  <c r="AY316" i="1"/>
  <c r="H320" i="1"/>
  <c r="H322" i="1"/>
  <c r="H325" i="1"/>
  <c r="H309" i="1"/>
  <c r="AS382" i="1"/>
  <c r="BD393" i="1"/>
  <c r="AS464" i="1"/>
  <c r="AS465" i="1"/>
  <c r="AS466" i="1"/>
  <c r="AS467" i="1"/>
  <c r="H80" i="1"/>
  <c r="H88" i="1"/>
  <c r="BD95" i="1"/>
  <c r="BD99" i="1"/>
  <c r="BD100" i="1"/>
  <c r="BI367" i="1"/>
  <c r="BI379" i="1"/>
  <c r="AY11" i="1"/>
  <c r="BI179" i="1"/>
  <c r="BD182" i="1"/>
  <c r="H337" i="1"/>
  <c r="BI25" i="1"/>
  <c r="H487" i="1"/>
  <c r="AS47" i="1"/>
  <c r="BD447" i="1"/>
  <c r="H186" i="1"/>
  <c r="H247" i="1"/>
  <c r="H262" i="1"/>
  <c r="BD514" i="1"/>
  <c r="BI5" i="1"/>
  <c r="AY6" i="1"/>
  <c r="BI6" i="1"/>
  <c r="AY7" i="1"/>
  <c r="BI7" i="1"/>
  <c r="BI14" i="1"/>
  <c r="BI172" i="1"/>
  <c r="AY176" i="1"/>
  <c r="AG178" i="1"/>
  <c r="BD252" i="1"/>
  <c r="BD258" i="1"/>
  <c r="BD262" i="1"/>
  <c r="BI506" i="1"/>
  <c r="AG507" i="1"/>
  <c r="BI512" i="1"/>
  <c r="BD513" i="1"/>
  <c r="BI514" i="1"/>
  <c r="BD516" i="1"/>
  <c r="H18" i="1"/>
  <c r="BD22" i="1"/>
  <c r="AS23" i="1"/>
  <c r="AY40" i="1"/>
  <c r="BI189" i="1"/>
  <c r="AG203" i="1"/>
  <c r="AY207" i="1"/>
  <c r="AG208" i="1"/>
  <c r="BD219" i="1"/>
  <c r="AY220" i="1"/>
  <c r="BI220" i="1"/>
  <c r="H230" i="1"/>
  <c r="AG230" i="1"/>
  <c r="AS230" i="1"/>
  <c r="BD230" i="1"/>
  <c r="BD231" i="1"/>
  <c r="BI345" i="1"/>
  <c r="AY346" i="1"/>
  <c r="BD358" i="1"/>
  <c r="BD362" i="1"/>
  <c r="BI470" i="1"/>
  <c r="AG474" i="1"/>
  <c r="H170" i="1"/>
  <c r="AY170" i="1"/>
  <c r="H237" i="1"/>
  <c r="BI237" i="1"/>
  <c r="AS319" i="1"/>
  <c r="AY68" i="1"/>
  <c r="BI541" i="1"/>
  <c r="AG2" i="1"/>
  <c r="BD3" i="1"/>
  <c r="H331" i="1"/>
  <c r="AS332" i="1"/>
  <c r="AS338" i="1"/>
  <c r="H517" i="1"/>
  <c r="BD208" i="1"/>
  <c r="BI347" i="1"/>
  <c r="AY351" i="1"/>
  <c r="AY352" i="1"/>
  <c r="AY353" i="1"/>
  <c r="BD448" i="1"/>
  <c r="H2" i="1"/>
  <c r="H178" i="1"/>
  <c r="H516" i="1"/>
  <c r="H25" i="1"/>
  <c r="BI188" i="1"/>
  <c r="AY230" i="1"/>
  <c r="H344" i="1"/>
  <c r="AS346" i="1"/>
  <c r="H350" i="1"/>
  <c r="BI358" i="1"/>
  <c r="AG492" i="1"/>
  <c r="BI475" i="1"/>
  <c r="BD484" i="1"/>
  <c r="BI485" i="1"/>
  <c r="BD486" i="1"/>
  <c r="AY49" i="1"/>
  <c r="BI49" i="1"/>
  <c r="AY50" i="1"/>
  <c r="BI50" i="1"/>
  <c r="AY51" i="1"/>
  <c r="BD169" i="1"/>
  <c r="BD170" i="1"/>
  <c r="AY233" i="1"/>
  <c r="BI233" i="1"/>
  <c r="AS236" i="1"/>
  <c r="BD236" i="1"/>
  <c r="BD244" i="1"/>
  <c r="H317" i="1"/>
  <c r="AY323" i="1"/>
  <c r="BI323" i="1"/>
  <c r="BD495" i="1"/>
  <c r="BI496" i="1"/>
  <c r="H64" i="1"/>
  <c r="BD66" i="1"/>
  <c r="H67" i="1"/>
  <c r="H68" i="1"/>
  <c r="BD68" i="1"/>
  <c r="AG121" i="1"/>
  <c r="H122" i="1"/>
  <c r="AS123" i="1"/>
  <c r="BD123" i="1"/>
  <c r="AS124" i="1"/>
  <c r="H391" i="1"/>
  <c r="AS391" i="1"/>
  <c r="H150" i="1"/>
  <c r="AS153" i="1"/>
  <c r="BD153" i="1"/>
  <c r="BI100" i="1"/>
  <c r="H103" i="1"/>
  <c r="BD103" i="1"/>
  <c r="BI546" i="1"/>
  <c r="BD117" i="1"/>
  <c r="H290" i="1"/>
  <c r="H368" i="1"/>
  <c r="AS368" i="1"/>
  <c r="BD368" i="1"/>
  <c r="BD369" i="1"/>
  <c r="AS370" i="1"/>
  <c r="BD370" i="1"/>
  <c r="AS371" i="1"/>
  <c r="BD371" i="1"/>
  <c r="BD372" i="1"/>
  <c r="H373" i="1"/>
  <c r="AS373" i="1"/>
  <c r="BD375" i="1"/>
  <c r="AS473" i="1"/>
  <c r="AG480" i="1"/>
  <c r="BD488" i="1"/>
  <c r="AM489" i="1"/>
  <c r="AY489" i="1"/>
  <c r="BI489" i="1"/>
  <c r="BI490" i="1"/>
  <c r="AY47" i="1"/>
  <c r="BI47" i="1"/>
  <c r="AG165" i="1"/>
  <c r="BD166" i="1"/>
  <c r="CG166" i="1" s="1"/>
  <c r="CH166" i="1" s="1"/>
  <c r="H537" i="1"/>
  <c r="BI537" i="1"/>
  <c r="AG170" i="1"/>
  <c r="BD233" i="1"/>
  <c r="BD234" i="1"/>
  <c r="AY235" i="1"/>
  <c r="BD237" i="1"/>
  <c r="H238" i="1"/>
  <c r="AM238" i="1"/>
  <c r="AY240" i="1"/>
  <c r="H244" i="1"/>
  <c r="AY246" i="1"/>
  <c r="BI493" i="1"/>
  <c r="BD496" i="1"/>
  <c r="H498" i="1"/>
  <c r="BD499" i="1"/>
  <c r="BD501" i="1"/>
  <c r="AY505" i="1"/>
  <c r="BI505" i="1"/>
  <c r="AG55" i="1"/>
  <c r="AY59" i="1"/>
  <c r="BI65" i="1"/>
  <c r="BD541" i="1"/>
  <c r="AS121" i="1"/>
  <c r="BD122" i="1"/>
  <c r="BI123" i="1"/>
  <c r="AY130" i="1"/>
  <c r="BI134" i="1"/>
  <c r="AM393" i="1"/>
  <c r="BI393" i="1"/>
  <c r="AY394" i="1"/>
  <c r="BI394" i="1"/>
  <c r="BI544" i="1"/>
  <c r="H454" i="1"/>
  <c r="AY463" i="1"/>
  <c r="BI72" i="1"/>
  <c r="BI78" i="1"/>
  <c r="AY79" i="1"/>
  <c r="AY155" i="1"/>
  <c r="AY156" i="1"/>
  <c r="BI156" i="1"/>
  <c r="BD398" i="1"/>
  <c r="AS403" i="1"/>
  <c r="BD403" i="1"/>
  <c r="AS409" i="1"/>
  <c r="BD409" i="1"/>
  <c r="AS410" i="1"/>
  <c r="BD410" i="1"/>
  <c r="AS415" i="1"/>
  <c r="AS426" i="1"/>
  <c r="AM436" i="1"/>
  <c r="AY436" i="1"/>
  <c r="BI436" i="1"/>
  <c r="AY437" i="1"/>
  <c r="BI437" i="1"/>
  <c r="AY438" i="1"/>
  <c r="AY91" i="1"/>
  <c r="AY107" i="1"/>
  <c r="BI107" i="1"/>
  <c r="AG108" i="1"/>
  <c r="AM301" i="1"/>
  <c r="BD386" i="1"/>
  <c r="AS387" i="1"/>
  <c r="AS388" i="1"/>
  <c r="BD388" i="1"/>
  <c r="H458" i="1"/>
  <c r="AS458" i="1"/>
  <c r="H459" i="1"/>
  <c r="AS459" i="1"/>
  <c r="BD459" i="1"/>
  <c r="AS460" i="1"/>
  <c r="BD460" i="1"/>
  <c r="AS461" i="1"/>
  <c r="BD461" i="1"/>
  <c r="AY468" i="1"/>
  <c r="H71" i="1"/>
  <c r="BD71" i="1"/>
  <c r="BI73" i="1"/>
  <c r="AY74" i="1"/>
  <c r="BI74" i="1"/>
  <c r="BD77" i="1"/>
  <c r="AY87" i="1"/>
  <c r="AY88" i="1"/>
  <c r="BI139" i="1"/>
  <c r="AS140" i="1"/>
  <c r="BI141" i="1"/>
  <c r="AG142" i="1"/>
  <c r="BI149" i="1"/>
  <c r="AY150" i="1"/>
  <c r="AY153" i="1"/>
  <c r="BD156" i="1"/>
  <c r="AS263" i="1"/>
  <c r="AY270" i="1"/>
  <c r="BI426" i="1"/>
  <c r="BI429" i="1"/>
  <c r="BI430" i="1"/>
  <c r="BI434" i="1"/>
  <c r="AY435" i="1"/>
  <c r="BI435" i="1"/>
  <c r="AS437" i="1"/>
  <c r="AS438" i="1"/>
  <c r="BD91" i="1"/>
  <c r="AY93" i="1"/>
  <c r="BI93" i="1"/>
  <c r="BI95" i="1"/>
  <c r="AY99" i="1"/>
  <c r="AY101" i="1"/>
  <c r="BI101" i="1"/>
  <c r="BD546" i="1"/>
  <c r="AY105" i="1"/>
  <c r="BI105" i="1"/>
  <c r="AY106" i="1"/>
  <c r="AS108" i="1"/>
  <c r="BD108" i="1"/>
  <c r="AS111" i="1"/>
  <c r="BI111" i="1"/>
  <c r="AY112" i="1"/>
  <c r="AS115" i="1"/>
  <c r="AS116" i="1"/>
  <c r="AY119" i="1"/>
  <c r="BI119" i="1"/>
  <c r="AY547" i="1"/>
  <c r="BI120" i="1"/>
  <c r="AY290" i="1"/>
  <c r="CG290" i="1" s="1"/>
  <c r="CH290" i="1" s="1"/>
  <c r="AY293" i="1"/>
  <c r="AY369" i="1"/>
  <c r="AY370" i="1"/>
  <c r="AY371" i="1"/>
  <c r="BI375" i="1"/>
  <c r="H377" i="1"/>
  <c r="AY379" i="1"/>
  <c r="BD439" i="1"/>
  <c r="H444" i="1"/>
  <c r="AY444" i="1"/>
  <c r="H445" i="1"/>
  <c r="BI389" i="1"/>
  <c r="BI390" i="1"/>
  <c r="AY459" i="1"/>
  <c r="AY460" i="1"/>
  <c r="AY461" i="1"/>
  <c r="H463" i="1"/>
  <c r="BI463" i="1"/>
  <c r="AY71" i="1"/>
  <c r="BD74" i="1"/>
  <c r="BI77" i="1"/>
  <c r="AM79" i="1"/>
  <c r="AM86" i="1"/>
  <c r="BD141" i="1"/>
  <c r="H268" i="1"/>
  <c r="AY423" i="1"/>
  <c r="AS429" i="1"/>
  <c r="BI91" i="1"/>
  <c r="BI285" i="1"/>
  <c r="AS379" i="1"/>
  <c r="H439" i="1"/>
  <c r="BI439" i="1"/>
  <c r="AS445" i="1"/>
  <c r="BD16" i="1"/>
  <c r="BI176" i="1"/>
  <c r="H182" i="1"/>
  <c r="BD254" i="1"/>
  <c r="BD189" i="1"/>
  <c r="AM224" i="1"/>
  <c r="AY229" i="1"/>
  <c r="AY360" i="1"/>
  <c r="BD168" i="1"/>
  <c r="BI494" i="1"/>
  <c r="AG313" i="1"/>
  <c r="CG313" i="1" s="1"/>
  <c r="CH313" i="1" s="1"/>
  <c r="BI468" i="1"/>
  <c r="H90" i="1"/>
  <c r="AY272" i="1"/>
  <c r="AY276" i="1"/>
  <c r="AY2" i="1"/>
  <c r="BI2" i="1"/>
  <c r="BD5" i="1"/>
  <c r="BD7" i="1"/>
  <c r="BI11" i="1"/>
  <c r="AY12" i="1"/>
  <c r="BI12" i="1"/>
  <c r="H14" i="1"/>
  <c r="AS14" i="1"/>
  <c r="AM174" i="1"/>
  <c r="AY174" i="1"/>
  <c r="BI174" i="1"/>
  <c r="AM176" i="1"/>
  <c r="BI178" i="1"/>
  <c r="BI180" i="1"/>
  <c r="BD181" i="1"/>
  <c r="H183" i="1"/>
  <c r="AM184" i="1"/>
  <c r="BD184" i="1"/>
  <c r="BI185" i="1"/>
  <c r="BD186" i="1"/>
  <c r="BI552" i="1"/>
  <c r="AG247" i="1"/>
  <c r="BD247" i="1"/>
  <c r="AM250" i="1"/>
  <c r="AY250" i="1"/>
  <c r="BI250" i="1"/>
  <c r="AY253" i="1"/>
  <c r="BI253" i="1"/>
  <c r="BI256" i="1"/>
  <c r="H257" i="1"/>
  <c r="AG258" i="1"/>
  <c r="AS258" i="1"/>
  <c r="AY262" i="1"/>
  <c r="H553" i="1"/>
  <c r="BI553" i="1"/>
  <c r="AG328" i="1"/>
  <c r="AS331" i="1"/>
  <c r="BD331" i="1"/>
  <c r="BD332" i="1"/>
  <c r="AS337" i="1"/>
  <c r="BD337" i="1"/>
  <c r="BD338" i="1"/>
  <c r="AY340" i="1"/>
  <c r="BI340" i="1"/>
  <c r="BD519" i="1"/>
  <c r="BI520" i="1"/>
  <c r="BI555" i="1"/>
  <c r="BI20" i="1"/>
  <c r="H22" i="1"/>
  <c r="BI193" i="1"/>
  <c r="BI215" i="1"/>
  <c r="AY348" i="1"/>
  <c r="BI348" i="1"/>
  <c r="BI170" i="1"/>
  <c r="BD239" i="1"/>
  <c r="H240" i="1"/>
  <c r="AY317" i="1"/>
  <c r="BI317" i="1"/>
  <c r="BI318" i="1"/>
  <c r="H259" i="1"/>
  <c r="AS260" i="1"/>
  <c r="AY261" i="1"/>
  <c r="H209" i="1"/>
  <c r="AY209" i="1"/>
  <c r="BI226" i="1"/>
  <c r="BI228" i="1"/>
  <c r="H480" i="1"/>
  <c r="AS314" i="1"/>
  <c r="AS383" i="1"/>
  <c r="BI79" i="1"/>
  <c r="H137" i="1"/>
  <c r="H5" i="1"/>
  <c r="AY5" i="1"/>
  <c r="BI9" i="1"/>
  <c r="AY10" i="1"/>
  <c r="BI10" i="1"/>
  <c r="AG11" i="1"/>
  <c r="BD12" i="1"/>
  <c r="AY15" i="1"/>
  <c r="BI15" i="1"/>
  <c r="AY16" i="1"/>
  <c r="BI16" i="1"/>
  <c r="AY17" i="1"/>
  <c r="BI17" i="1"/>
  <c r="BD173" i="1"/>
  <c r="BD176" i="1"/>
  <c r="BD180" i="1"/>
  <c r="AM182" i="1"/>
  <c r="BI183" i="1"/>
  <c r="AG250" i="1"/>
  <c r="AY251" i="1"/>
  <c r="AS252" i="1"/>
  <c r="AY254" i="1"/>
  <c r="BI254" i="1"/>
  <c r="AY257" i="1"/>
  <c r="H258" i="1"/>
  <c r="AM260" i="1"/>
  <c r="AY260" i="1"/>
  <c r="BI260" i="1"/>
  <c r="BD261" i="1"/>
  <c r="H328" i="1"/>
  <c r="AS328" i="1"/>
  <c r="BD328" i="1"/>
  <c r="AS329" i="1"/>
  <c r="BI343" i="1"/>
  <c r="BD507" i="1"/>
  <c r="H510" i="1"/>
  <c r="AG511" i="1"/>
  <c r="AS511" i="1"/>
  <c r="H513" i="1"/>
  <c r="BI515" i="1"/>
  <c r="BI26" i="1"/>
  <c r="BD34" i="1"/>
  <c r="BI199" i="1"/>
  <c r="BD203" i="1"/>
  <c r="H204" i="1"/>
  <c r="H220" i="1"/>
  <c r="BI350" i="1"/>
  <c r="H355" i="1"/>
  <c r="BI469" i="1"/>
  <c r="AG470" i="1"/>
  <c r="BD471" i="1"/>
  <c r="BD472" i="1"/>
  <c r="BD475" i="1"/>
  <c r="AG484" i="1"/>
  <c r="H486" i="1"/>
  <c r="AY46" i="1"/>
  <c r="BD50" i="1"/>
  <c r="BD51" i="1"/>
  <c r="AY52" i="1"/>
  <c r="AY157" i="1"/>
  <c r="BD326" i="1"/>
  <c r="BD329" i="1"/>
  <c r="AS330" i="1"/>
  <c r="H334" i="1"/>
  <c r="AS334" i="1"/>
  <c r="BD334" i="1"/>
  <c r="AS335" i="1"/>
  <c r="BD335" i="1"/>
  <c r="AS336" i="1"/>
  <c r="AY337" i="1"/>
  <c r="H340" i="1"/>
  <c r="BI341" i="1"/>
  <c r="BI342" i="1"/>
  <c r="H554" i="1"/>
  <c r="AG508" i="1"/>
  <c r="BD508" i="1"/>
  <c r="H511" i="1"/>
  <c r="BD512" i="1"/>
  <c r="H515" i="1"/>
  <c r="BD517" i="1"/>
  <c r="BD518" i="1"/>
  <c r="AY519" i="1"/>
  <c r="BD520" i="1"/>
  <c r="AS18" i="1"/>
  <c r="H24" i="1"/>
  <c r="AY24" i="1"/>
  <c r="BI24" i="1"/>
  <c r="AY25" i="1"/>
  <c r="BD28" i="1"/>
  <c r="BD29" i="1"/>
  <c r="BD31" i="1"/>
  <c r="BI32" i="1"/>
  <c r="AY37" i="1"/>
  <c r="BI37" i="1"/>
  <c r="BD38" i="1"/>
  <c r="H39" i="1"/>
  <c r="BD39" i="1"/>
  <c r="AM40" i="1"/>
  <c r="AY188" i="1"/>
  <c r="BI192" i="1"/>
  <c r="AG193" i="1"/>
  <c r="H194" i="1"/>
  <c r="BD194" i="1"/>
  <c r="H195" i="1"/>
  <c r="BI195" i="1"/>
  <c r="AG196" i="1"/>
  <c r="BI196" i="1"/>
  <c r="BI197" i="1"/>
  <c r="BD198" i="1"/>
  <c r="H199" i="1"/>
  <c r="H200" i="1"/>
  <c r="BD200" i="1"/>
  <c r="BI203" i="1"/>
  <c r="BI204" i="1"/>
  <c r="AM205" i="1"/>
  <c r="BD205" i="1"/>
  <c r="H206" i="1"/>
  <c r="BI206" i="1"/>
  <c r="AM207" i="1"/>
  <c r="H216" i="1"/>
  <c r="BI216" i="1"/>
  <c r="BD217" i="1"/>
  <c r="BD220" i="1"/>
  <c r="BI221" i="1"/>
  <c r="BI223" i="1"/>
  <c r="BI224" i="1"/>
  <c r="H225" i="1"/>
  <c r="H228" i="1"/>
  <c r="H231" i="1"/>
  <c r="AY232" i="1"/>
  <c r="AG348" i="1"/>
  <c r="BD348" i="1"/>
  <c r="H351" i="1"/>
  <c r="H356" i="1"/>
  <c r="H357" i="1"/>
  <c r="AY357" i="1"/>
  <c r="BI357" i="1"/>
  <c r="AY358" i="1"/>
  <c r="H364" i="1"/>
  <c r="BD364" i="1"/>
  <c r="BD366" i="1"/>
  <c r="BD473" i="1"/>
  <c r="AG475" i="1"/>
  <c r="H477" i="1"/>
  <c r="AG478" i="1"/>
  <c r="AG479" i="1"/>
  <c r="BD481" i="1"/>
  <c r="BD482" i="1"/>
  <c r="H484" i="1"/>
  <c r="BI488" i="1"/>
  <c r="AG489" i="1"/>
  <c r="BD489" i="1"/>
  <c r="AY491" i="1"/>
  <c r="BI491" i="1"/>
  <c r="AY41" i="1"/>
  <c r="BI41" i="1"/>
  <c r="BD43" i="1"/>
  <c r="BD44" i="1"/>
  <c r="AY45" i="1"/>
  <c r="BI45" i="1"/>
  <c r="BD46" i="1"/>
  <c r="BI48" i="1"/>
  <c r="BD53" i="1"/>
  <c r="AS54" i="1"/>
  <c r="BI164" i="1"/>
  <c r="BD167" i="1"/>
  <c r="AY238" i="1"/>
  <c r="BI238" i="1"/>
  <c r="AY538" i="1"/>
  <c r="BI538" i="1"/>
  <c r="H316" i="1"/>
  <c r="AY321" i="1"/>
  <c r="BI321" i="1"/>
  <c r="H324" i="1"/>
  <c r="AS324" i="1"/>
  <c r="BD324" i="1"/>
  <c r="BD126" i="1"/>
  <c r="AS127" i="1"/>
  <c r="BD127" i="1"/>
  <c r="BI80" i="1"/>
  <c r="BD82" i="1"/>
  <c r="H83" i="1"/>
  <c r="BD83" i="1"/>
  <c r="BI138" i="1"/>
  <c r="AY139" i="1"/>
  <c r="BI428" i="1"/>
  <c r="H332" i="1"/>
  <c r="H338" i="1"/>
  <c r="H341" i="1"/>
  <c r="H342" i="1"/>
  <c r="BD342" i="1"/>
  <c r="BI508" i="1"/>
  <c r="AG509" i="1"/>
  <c r="H512" i="1"/>
  <c r="H521" i="1"/>
  <c r="BD24" i="1"/>
  <c r="H26" i="1"/>
  <c r="H29" i="1"/>
  <c r="AY29" i="1"/>
  <c r="AY39" i="1"/>
  <c r="H189" i="1"/>
  <c r="H202" i="1"/>
  <c r="H208" i="1"/>
  <c r="H214" i="1"/>
  <c r="AY217" i="1"/>
  <c r="BD223" i="1"/>
  <c r="AY225" i="1"/>
  <c r="AS231" i="1"/>
  <c r="BD349" i="1"/>
  <c r="H360" i="1"/>
  <c r="BD360" i="1"/>
  <c r="AY364" i="1"/>
  <c r="AS475" i="1"/>
  <c r="BD491" i="1"/>
  <c r="BD41" i="1"/>
  <c r="H43" i="1"/>
  <c r="BD45" i="1"/>
  <c r="BI53" i="1"/>
  <c r="AG167" i="1"/>
  <c r="H236" i="1"/>
  <c r="H241" i="1"/>
  <c r="BI241" i="1"/>
  <c r="BD243" i="1"/>
  <c r="H314" i="1"/>
  <c r="AS316" i="1"/>
  <c r="BD316" i="1"/>
  <c r="H318" i="1"/>
  <c r="AS318" i="1"/>
  <c r="BD318" i="1"/>
  <c r="AY319" i="1"/>
  <c r="BI319" i="1"/>
  <c r="BI324" i="1"/>
  <c r="BI539" i="1"/>
  <c r="BI326" i="1"/>
  <c r="AY327" i="1"/>
  <c r="BD497" i="1"/>
  <c r="H499" i="1"/>
  <c r="BD500" i="1"/>
  <c r="H540" i="1"/>
  <c r="BI540" i="1"/>
  <c r="AY56" i="1"/>
  <c r="BI56" i="1"/>
  <c r="H62" i="1"/>
  <c r="BI63" i="1"/>
  <c r="AG64" i="1"/>
  <c r="AY64" i="1"/>
  <c r="BI64" i="1"/>
  <c r="H121" i="1"/>
  <c r="BD130" i="1"/>
  <c r="BI301" i="1"/>
  <c r="H304" i="1"/>
  <c r="H393" i="1"/>
  <c r="AY395" i="1"/>
  <c r="AY544" i="1"/>
  <c r="H455" i="1"/>
  <c r="BI461" i="1"/>
  <c r="AY464" i="1"/>
  <c r="BI464" i="1"/>
  <c r="AY465" i="1"/>
  <c r="BI465" i="1"/>
  <c r="AY466" i="1"/>
  <c r="BI466" i="1"/>
  <c r="AY467" i="1"/>
  <c r="H85" i="1"/>
  <c r="H86" i="1"/>
  <c r="BD86" i="1"/>
  <c r="BD436" i="1"/>
  <c r="H91" i="1"/>
  <c r="BD92" i="1"/>
  <c r="AY113" i="1"/>
  <c r="BI117" i="1"/>
  <c r="AY118" i="1"/>
  <c r="BD292" i="1"/>
  <c r="H293" i="1"/>
  <c r="AS377" i="1"/>
  <c r="BD377" i="1"/>
  <c r="AS378" i="1"/>
  <c r="BD378" i="1"/>
  <c r="H495" i="1"/>
  <c r="BI499" i="1"/>
  <c r="H500" i="1"/>
  <c r="AG500" i="1"/>
  <c r="AG502" i="1"/>
  <c r="BI504" i="1"/>
  <c r="BD55" i="1"/>
  <c r="H57" i="1"/>
  <c r="AY57" i="1"/>
  <c r="BI57" i="1"/>
  <c r="H61" i="1"/>
  <c r="BD61" i="1"/>
  <c r="AY65" i="1"/>
  <c r="AY66" i="1"/>
  <c r="BD69" i="1"/>
  <c r="BI127" i="1"/>
  <c r="AG128" i="1"/>
  <c r="AS131" i="1"/>
  <c r="BD132" i="1"/>
  <c r="H133" i="1"/>
  <c r="AS133" i="1"/>
  <c r="BI135" i="1"/>
  <c r="CG304" i="1"/>
  <c r="CH304" i="1" s="1"/>
  <c r="H305" i="1"/>
  <c r="AM306" i="1"/>
  <c r="AY384" i="1"/>
  <c r="BI384" i="1"/>
  <c r="AY385" i="1"/>
  <c r="AY387" i="1"/>
  <c r="AY388" i="1"/>
  <c r="H389" i="1"/>
  <c r="BD454" i="1"/>
  <c r="BD455" i="1"/>
  <c r="AS456" i="1"/>
  <c r="BD456" i="1"/>
  <c r="AS457" i="1"/>
  <c r="BD457" i="1"/>
  <c r="BI458" i="1"/>
  <c r="AY462" i="1"/>
  <c r="BI462" i="1"/>
  <c r="BD467" i="1"/>
  <c r="AM468" i="1"/>
  <c r="BI71" i="1"/>
  <c r="BD73" i="1"/>
  <c r="AY81" i="1"/>
  <c r="BI81" i="1"/>
  <c r="BD84" i="1"/>
  <c r="BD89" i="1"/>
  <c r="AS143" i="1"/>
  <c r="BD143" i="1"/>
  <c r="H148" i="1"/>
  <c r="AY154" i="1"/>
  <c r="BI400" i="1"/>
  <c r="AS401" i="1"/>
  <c r="BD401" i="1"/>
  <c r="H415" i="1"/>
  <c r="AY419" i="1"/>
  <c r="BI419" i="1"/>
  <c r="AY420" i="1"/>
  <c r="BI420" i="1"/>
  <c r="BI421" i="1"/>
  <c r="AY422" i="1"/>
  <c r="H94" i="1"/>
  <c r="H96" i="1"/>
  <c r="AY97" i="1"/>
  <c r="BI97" i="1"/>
  <c r="H114" i="1"/>
  <c r="BD547" i="1"/>
  <c r="H120" i="1"/>
  <c r="AS120" i="1"/>
  <c r="BD120" i="1"/>
  <c r="BD293" i="1"/>
  <c r="H295" i="1"/>
  <c r="AM297" i="1"/>
  <c r="CG297" i="1" s="1"/>
  <c r="CH297" i="1" s="1"/>
  <c r="H367" i="1"/>
  <c r="BD367" i="1"/>
  <c r="BD379" i="1"/>
  <c r="H504" i="1"/>
  <c r="BD504" i="1"/>
  <c r="BD56" i="1"/>
  <c r="AY58" i="1"/>
  <c r="BD59" i="1"/>
  <c r="H60" i="1"/>
  <c r="BI62" i="1"/>
  <c r="BD63" i="1"/>
  <c r="AY541" i="1"/>
  <c r="AY69" i="1"/>
  <c r="H125" i="1"/>
  <c r="AS125" i="1"/>
  <c r="BD125" i="1"/>
  <c r="AY126" i="1"/>
  <c r="AS128" i="1"/>
  <c r="BI130" i="1"/>
  <c r="BI542" i="1"/>
  <c r="AG135" i="1"/>
  <c r="AS301" i="1"/>
  <c r="H306" i="1"/>
  <c r="AY306" i="1"/>
  <c r="CG543" i="1"/>
  <c r="CH543" i="1" s="1"/>
  <c r="H313" i="1"/>
  <c r="AY382" i="1"/>
  <c r="BI382" i="1"/>
  <c r="AS385" i="1"/>
  <c r="AY386" i="1"/>
  <c r="AS389" i="1"/>
  <c r="H390" i="1"/>
  <c r="AS390" i="1"/>
  <c r="BD390" i="1"/>
  <c r="AY391" i="1"/>
  <c r="AY392" i="1"/>
  <c r="H394" i="1"/>
  <c r="AS394" i="1"/>
  <c r="AS395" i="1"/>
  <c r="BD395" i="1"/>
  <c r="AS544" i="1"/>
  <c r="BD544" i="1"/>
  <c r="AY454" i="1"/>
  <c r="BD458" i="1"/>
  <c r="AS462" i="1"/>
  <c r="BD463" i="1"/>
  <c r="AY73" i="1"/>
  <c r="H79" i="1"/>
  <c r="BD79" i="1"/>
  <c r="BI83" i="1"/>
  <c r="BI85" i="1"/>
  <c r="BI88" i="1"/>
  <c r="AY89" i="1"/>
  <c r="AY136" i="1"/>
  <c r="BI136" i="1"/>
  <c r="AY267" i="1"/>
  <c r="BI403" i="1"/>
  <c r="AG404" i="1"/>
  <c r="H406" i="1"/>
  <c r="BD432" i="1"/>
  <c r="BI99" i="1"/>
  <c r="AS114" i="1"/>
  <c r="BI444" i="1"/>
  <c r="H446" i="1"/>
  <c r="H447" i="1"/>
  <c r="AG140" i="1"/>
  <c r="AY140" i="1"/>
  <c r="BI143" i="1"/>
  <c r="AS144" i="1"/>
  <c r="AY151" i="1"/>
  <c r="AY152" i="1"/>
  <c r="AM263" i="1"/>
  <c r="AM270" i="1"/>
  <c r="H275" i="1"/>
  <c r="AM277" i="1"/>
  <c r="CG280" i="1"/>
  <c r="CH280" i="1" s="1"/>
  <c r="BD281" i="1"/>
  <c r="BI398" i="1"/>
  <c r="AY399" i="1"/>
  <c r="BI399" i="1"/>
  <c r="AY401" i="1"/>
  <c r="AS404" i="1"/>
  <c r="BD404" i="1"/>
  <c r="AS405" i="1"/>
  <c r="BD405" i="1"/>
  <c r="AY409" i="1"/>
  <c r="AY410" i="1"/>
  <c r="BD411" i="1"/>
  <c r="BI416" i="1"/>
  <c r="AY417" i="1"/>
  <c r="BD420" i="1"/>
  <c r="BD421" i="1"/>
  <c r="H425" i="1"/>
  <c r="AS425" i="1"/>
  <c r="BD425" i="1"/>
  <c r="BD430" i="1"/>
  <c r="BD431" i="1"/>
  <c r="BD434" i="1"/>
  <c r="H92" i="1"/>
  <c r="BI92" i="1"/>
  <c r="H95" i="1"/>
  <c r="BI103" i="1"/>
  <c r="H105" i="1"/>
  <c r="AS106" i="1"/>
  <c r="BD106" i="1"/>
  <c r="H107" i="1"/>
  <c r="BI108" i="1"/>
  <c r="BI109" i="1"/>
  <c r="AY110" i="1"/>
  <c r="BD112" i="1"/>
  <c r="BD113" i="1"/>
  <c r="AY114" i="1"/>
  <c r="BI114" i="1"/>
  <c r="AY115" i="1"/>
  <c r="AY116" i="1"/>
  <c r="H117" i="1"/>
  <c r="AG117" i="1"/>
  <c r="H119" i="1"/>
  <c r="AY120" i="1"/>
  <c r="H288" i="1"/>
  <c r="AY368" i="1"/>
  <c r="BI371" i="1"/>
  <c r="H372" i="1"/>
  <c r="AS376" i="1"/>
  <c r="AY377" i="1"/>
  <c r="AY378" i="1"/>
  <c r="AY549" i="1"/>
  <c r="BI549" i="1"/>
  <c r="AY381" i="1"/>
  <c r="BI381" i="1"/>
  <c r="AY441" i="1"/>
  <c r="BI441" i="1"/>
  <c r="AS444" i="1"/>
  <c r="AS447" i="1"/>
  <c r="AG145" i="1"/>
  <c r="AS151" i="1"/>
  <c r="BD152" i="1"/>
  <c r="AM267" i="1"/>
  <c r="H271" i="1"/>
  <c r="CG275" i="1"/>
  <c r="CH275" i="1" s="1"/>
  <c r="AM276" i="1"/>
  <c r="H282" i="1"/>
  <c r="BD397" i="1"/>
  <c r="BD399" i="1"/>
  <c r="H404" i="1"/>
  <c r="BI404" i="1"/>
  <c r="BI405" i="1"/>
  <c r="BD408" i="1"/>
  <c r="AY411" i="1"/>
  <c r="BD416" i="1"/>
  <c r="H423" i="1"/>
  <c r="BI425" i="1"/>
  <c r="H427" i="1"/>
  <c r="AS428" i="1"/>
  <c r="AG95" i="1"/>
  <c r="BD109" i="1"/>
  <c r="H118" i="1"/>
  <c r="AY284" i="1"/>
  <c r="H289" i="1"/>
  <c r="H294" i="1"/>
  <c r="AS372" i="1"/>
  <c r="AS549" i="1"/>
  <c r="AS381" i="1"/>
  <c r="BD441" i="1"/>
  <c r="BI452" i="1"/>
  <c r="BD4" i="1"/>
  <c r="AS7" i="1"/>
  <c r="BD13" i="1"/>
  <c r="BD17" i="1"/>
  <c r="AG171" i="1"/>
  <c r="AS174" i="1"/>
  <c r="AG180" i="1"/>
  <c r="BI181" i="1"/>
  <c r="BD249" i="1"/>
  <c r="BD250" i="1"/>
  <c r="BI328" i="1"/>
  <c r="BI331" i="1"/>
  <c r="H333" i="1"/>
  <c r="AY336" i="1"/>
  <c r="H339" i="1"/>
  <c r="AY343" i="1"/>
  <c r="H518" i="1"/>
  <c r="H519" i="1"/>
  <c r="AY21" i="1"/>
  <c r="BD25" i="1"/>
  <c r="BD35" i="1"/>
  <c r="AS40" i="1"/>
  <c r="BI207" i="1"/>
  <c r="BI214" i="1"/>
  <c r="AY215" i="1"/>
  <c r="AS366" i="1"/>
  <c r="H482" i="1"/>
  <c r="H483" i="1"/>
  <c r="BI167" i="1"/>
  <c r="H65" i="1"/>
  <c r="BD121" i="1"/>
  <c r="AY90" i="1"/>
  <c r="H3" i="1"/>
  <c r="H6" i="1"/>
  <c r="BD551" i="1"/>
  <c r="H176" i="1"/>
  <c r="BI177" i="1"/>
  <c r="BD179" i="1"/>
  <c r="AS2" i="1"/>
  <c r="AS3" i="1"/>
  <c r="H4" i="1"/>
  <c r="AS4" i="1"/>
  <c r="AG5" i="1"/>
  <c r="AS6" i="1"/>
  <c r="BD6" i="1"/>
  <c r="AY8" i="1"/>
  <c r="BI8" i="1"/>
  <c r="AS10" i="1"/>
  <c r="BD10" i="1"/>
  <c r="BD11" i="1"/>
  <c r="AG13" i="1"/>
  <c r="AS13" i="1"/>
  <c r="BD15" i="1"/>
  <c r="AS16" i="1"/>
  <c r="H17" i="1"/>
  <c r="AS17" i="1"/>
  <c r="BI171" i="1"/>
  <c r="AG172" i="1"/>
  <c r="AG174" i="1"/>
  <c r="BD177" i="1"/>
  <c r="H181" i="1"/>
  <c r="AY181" i="1"/>
  <c r="BI182" i="1"/>
  <c r="BD183" i="1"/>
  <c r="AS247" i="1"/>
  <c r="H249" i="1"/>
  <c r="AS249" i="1"/>
  <c r="AG252" i="1"/>
  <c r="H254" i="1"/>
  <c r="H256" i="1"/>
  <c r="BD259" i="1"/>
  <c r="H261" i="1"/>
  <c r="BD553" i="1"/>
  <c r="H329" i="1"/>
  <c r="H330" i="1"/>
  <c r="AY331" i="1"/>
  <c r="BI332" i="1"/>
  <c r="H335" i="1"/>
  <c r="H336" i="1"/>
  <c r="AY338" i="1"/>
  <c r="BI339" i="1"/>
  <c r="AS341" i="1"/>
  <c r="BD341" i="1"/>
  <c r="AS342" i="1"/>
  <c r="AM509" i="1"/>
  <c r="BD510" i="1"/>
  <c r="BD511" i="1"/>
  <c r="AG515" i="1"/>
  <c r="BI517" i="1"/>
  <c r="BI519" i="1"/>
  <c r="BD521" i="1"/>
  <c r="AY18" i="1"/>
  <c r="AY19" i="1"/>
  <c r="BI19" i="1"/>
  <c r="H21" i="1"/>
  <c r="AS22" i="1"/>
  <c r="BD23" i="1"/>
  <c r="AS24" i="1"/>
  <c r="AY26" i="1"/>
  <c r="BD27" i="1"/>
  <c r="H28" i="1"/>
  <c r="AS28" i="1"/>
  <c r="AG29" i="1"/>
  <c r="AS30" i="1"/>
  <c r="BD30" i="1"/>
  <c r="H31" i="1"/>
  <c r="AY32" i="1"/>
  <c r="BD33" i="1"/>
  <c r="H34" i="1"/>
  <c r="AS34" i="1"/>
  <c r="AY36" i="1"/>
  <c r="BD37" i="1"/>
  <c r="H38" i="1"/>
  <c r="BI38" i="1"/>
  <c r="BI40" i="1"/>
  <c r="BD187" i="1"/>
  <c r="AM188" i="1"/>
  <c r="AG190" i="1"/>
  <c r="BD190" i="1"/>
  <c r="BI191" i="1"/>
  <c r="AS192" i="1"/>
  <c r="AY197" i="1"/>
  <c r="BI198" i="1"/>
  <c r="H201" i="1"/>
  <c r="AM209" i="1"/>
  <c r="H210" i="1"/>
  <c r="AY210" i="1"/>
  <c r="BD211" i="1"/>
  <c r="H212" i="1"/>
  <c r="BI232" i="1"/>
  <c r="AY344" i="1"/>
  <c r="BI344" i="1"/>
  <c r="AY345" i="1"/>
  <c r="AY350" i="1"/>
  <c r="BD354" i="1"/>
  <c r="AS362" i="1"/>
  <c r="AM470" i="1"/>
  <c r="BI477" i="1"/>
  <c r="H479" i="1"/>
  <c r="H485" i="1"/>
  <c r="AS41" i="1"/>
  <c r="H42" i="1"/>
  <c r="BI43" i="1"/>
  <c r="BI46" i="1"/>
  <c r="H169" i="1"/>
  <c r="BI169" i="1"/>
  <c r="H233" i="1"/>
  <c r="AY236" i="1"/>
  <c r="H239" i="1"/>
  <c r="H243" i="1"/>
  <c r="H245" i="1"/>
  <c r="AG494" i="1"/>
  <c r="BI500" i="1"/>
  <c r="H505" i="1"/>
  <c r="BD57" i="1"/>
  <c r="AG60" i="1"/>
  <c r="AY60" i="1"/>
  <c r="AY305" i="1"/>
  <c r="H312" i="1"/>
  <c r="BD385" i="1"/>
  <c r="H386" i="1"/>
  <c r="H387" i="1"/>
  <c r="AY396" i="1"/>
  <c r="AS176" i="1"/>
  <c r="AM258" i="1"/>
  <c r="BI329" i="1"/>
  <c r="AY334" i="1"/>
  <c r="AY335" i="1"/>
  <c r="BD340" i="1"/>
  <c r="H19" i="1"/>
  <c r="H23" i="1"/>
  <c r="AS38" i="1"/>
  <c r="BD188" i="1"/>
  <c r="AY193" i="1"/>
  <c r="AG198" i="1"/>
  <c r="BI218" i="1"/>
  <c r="H223" i="1"/>
  <c r="AS358" i="1"/>
  <c r="BI165" i="1"/>
  <c r="BI502" i="1"/>
  <c r="AS5" i="1"/>
  <c r="AS8" i="1"/>
  <c r="AS9" i="1"/>
  <c r="H10" i="1"/>
  <c r="BD14" i="1"/>
  <c r="H179" i="1"/>
  <c r="H185" i="1"/>
  <c r="H552" i="1"/>
  <c r="BI257" i="1"/>
  <c r="BI258" i="1"/>
  <c r="BI262" i="1"/>
  <c r="AY553" i="1"/>
  <c r="BI330" i="1"/>
  <c r="AY333" i="1"/>
  <c r="AY341" i="1"/>
  <c r="AY342" i="1"/>
  <c r="H506" i="1"/>
  <c r="H507" i="1"/>
  <c r="H508" i="1"/>
  <c r="H509" i="1"/>
  <c r="AY509" i="1"/>
  <c r="AY511" i="1"/>
  <c r="H514" i="1"/>
  <c r="H520" i="1"/>
  <c r="H20" i="1"/>
  <c r="AY22" i="1"/>
  <c r="BI23" i="1"/>
  <c r="BD26" i="1"/>
  <c r="H27" i="1"/>
  <c r="AS29" i="1"/>
  <c r="BD32" i="1"/>
  <c r="H33" i="1"/>
  <c r="BD36" i="1"/>
  <c r="H37" i="1"/>
  <c r="AS39" i="1"/>
  <c r="H193" i="1"/>
  <c r="H197" i="1"/>
  <c r="BD197" i="1"/>
  <c r="H198" i="1"/>
  <c r="AM201" i="1"/>
  <c r="H203" i="1"/>
  <c r="BD204" i="1"/>
  <c r="H205" i="1"/>
  <c r="BI227" i="1"/>
  <c r="H472" i="1"/>
  <c r="H473" i="1"/>
  <c r="H474" i="1"/>
  <c r="AS489" i="1"/>
  <c r="AS44" i="1"/>
  <c r="BI157" i="1"/>
  <c r="H159" i="1"/>
  <c r="AY241" i="1"/>
  <c r="AY244" i="1"/>
  <c r="BD67" i="1"/>
  <c r="BI154" i="1"/>
  <c r="CG271" i="1"/>
  <c r="CH271" i="1" s="1"/>
  <c r="BI200" i="1"/>
  <c r="BI201" i="1"/>
  <c r="AY202" i="1"/>
  <c r="BI202" i="1"/>
  <c r="AY204" i="1"/>
  <c r="BI205" i="1"/>
  <c r="BD206" i="1"/>
  <c r="H207" i="1"/>
  <c r="BI211" i="1"/>
  <c r="AY212" i="1"/>
  <c r="BI212" i="1"/>
  <c r="BI213" i="1"/>
  <c r="AY216" i="1"/>
  <c r="AY221" i="1"/>
  <c r="BI222" i="1"/>
  <c r="BD225" i="1"/>
  <c r="AY226" i="1"/>
  <c r="AY227" i="1"/>
  <c r="AY231" i="1"/>
  <c r="BI231" i="1"/>
  <c r="AS344" i="1"/>
  <c r="AS345" i="1"/>
  <c r="BD345" i="1"/>
  <c r="H346" i="1"/>
  <c r="AY347" i="1"/>
  <c r="AS349" i="1"/>
  <c r="BI352" i="1"/>
  <c r="AY354" i="1"/>
  <c r="BI354" i="1"/>
  <c r="BD355" i="1"/>
  <c r="AS356" i="1"/>
  <c r="BD356" i="1"/>
  <c r="AS357" i="1"/>
  <c r="AY359" i="1"/>
  <c r="BI359" i="1"/>
  <c r="AS361" i="1"/>
  <c r="AY363" i="1"/>
  <c r="BI363" i="1"/>
  <c r="AS365" i="1"/>
  <c r="BD469" i="1"/>
  <c r="BI471" i="1"/>
  <c r="AY473" i="1"/>
  <c r="BI474" i="1"/>
  <c r="BD476" i="1"/>
  <c r="BD478" i="1"/>
  <c r="BD479" i="1"/>
  <c r="BD480" i="1"/>
  <c r="AY481" i="1"/>
  <c r="BI482" i="1"/>
  <c r="BD485" i="1"/>
  <c r="BI487" i="1"/>
  <c r="AG490" i="1"/>
  <c r="AG42" i="1"/>
  <c r="AY42" i="1"/>
  <c r="BI42" i="1"/>
  <c r="AG45" i="1"/>
  <c r="AG46" i="1"/>
  <c r="AY48" i="1"/>
  <c r="BD49" i="1"/>
  <c r="H51" i="1"/>
  <c r="H536" i="1"/>
  <c r="AS536" i="1"/>
  <c r="BD54" i="1"/>
  <c r="AY158" i="1"/>
  <c r="BI159" i="1"/>
  <c r="BI160" i="1"/>
  <c r="BI162" i="1"/>
  <c r="BD163" i="1"/>
  <c r="H165" i="1"/>
  <c r="AM165" i="1"/>
  <c r="AM167" i="1"/>
  <c r="BI168" i="1"/>
  <c r="BD235" i="1"/>
  <c r="AY237" i="1"/>
  <c r="AG238" i="1"/>
  <c r="BD238" i="1"/>
  <c r="AY239" i="1"/>
  <c r="BI239" i="1"/>
  <c r="H242" i="1"/>
  <c r="BD242" i="1"/>
  <c r="AY243" i="1"/>
  <c r="BI243" i="1"/>
  <c r="H538" i="1"/>
  <c r="BD538" i="1"/>
  <c r="AY245" i="1"/>
  <c r="BI245" i="1"/>
  <c r="BI314" i="1"/>
  <c r="H315" i="1"/>
  <c r="BI316" i="1"/>
  <c r="BD317" i="1"/>
  <c r="AY318" i="1"/>
  <c r="BD319" i="1"/>
  <c r="AY320" i="1"/>
  <c r="BD321" i="1"/>
  <c r="AY322" i="1"/>
  <c r="BD323" i="1"/>
  <c r="AY324" i="1"/>
  <c r="AY325" i="1"/>
  <c r="AY539" i="1"/>
  <c r="AS326" i="1"/>
  <c r="BI495" i="1"/>
  <c r="BD498" i="1"/>
  <c r="BI501" i="1"/>
  <c r="H502" i="1"/>
  <c r="BI503" i="1"/>
  <c r="BD540" i="1"/>
  <c r="AY55" i="1"/>
  <c r="BI55" i="1"/>
  <c r="BD60" i="1"/>
  <c r="BD64" i="1"/>
  <c r="BI68" i="1"/>
  <c r="H541" i="1"/>
  <c r="AY122" i="1"/>
  <c r="BI122" i="1"/>
  <c r="AG123" i="1"/>
  <c r="AY128" i="1"/>
  <c r="BD129" i="1"/>
  <c r="AS134" i="1"/>
  <c r="BD134" i="1"/>
  <c r="AY135" i="1"/>
  <c r="H299" i="1"/>
  <c r="CG309" i="1"/>
  <c r="CH309" i="1" s="1"/>
  <c r="BI387" i="1"/>
  <c r="H392" i="1"/>
  <c r="AS392" i="1"/>
  <c r="BD392" i="1"/>
  <c r="H395" i="1"/>
  <c r="AS454" i="1"/>
  <c r="H456" i="1"/>
  <c r="H457" i="1"/>
  <c r="BI460" i="1"/>
  <c r="BD466" i="1"/>
  <c r="H467" i="1"/>
  <c r="AY545" i="1"/>
  <c r="BI545" i="1"/>
  <c r="AG74" i="1"/>
  <c r="H77" i="1"/>
  <c r="H82" i="1"/>
  <c r="AY84" i="1"/>
  <c r="BI84" i="1"/>
  <c r="AG138" i="1"/>
  <c r="H139" i="1"/>
  <c r="AS139" i="1"/>
  <c r="AY143" i="1"/>
  <c r="AS147" i="1"/>
  <c r="AS148" i="1"/>
  <c r="BI151" i="1"/>
  <c r="BD263" i="1"/>
  <c r="H267" i="1"/>
  <c r="BD267" i="1"/>
  <c r="H272" i="1"/>
  <c r="H273" i="1"/>
  <c r="CG274" i="1"/>
  <c r="CH274" i="1" s="1"/>
  <c r="H397" i="1"/>
  <c r="AS431" i="1"/>
  <c r="BD435" i="1"/>
  <c r="H97" i="1"/>
  <c r="H213" i="1"/>
  <c r="BD216" i="1"/>
  <c r="H217" i="1"/>
  <c r="H219" i="1"/>
  <c r="BD221" i="1"/>
  <c r="AY223" i="1"/>
  <c r="H226" i="1"/>
  <c r="H345" i="1"/>
  <c r="AS347" i="1"/>
  <c r="AY349" i="1"/>
  <c r="H352" i="1"/>
  <c r="H353" i="1"/>
  <c r="AY355" i="1"/>
  <c r="AY356" i="1"/>
  <c r="AS359" i="1"/>
  <c r="AS360" i="1"/>
  <c r="H361" i="1"/>
  <c r="AS363" i="1"/>
  <c r="AS364" i="1"/>
  <c r="H365" i="1"/>
  <c r="H475" i="1"/>
  <c r="AY478" i="1"/>
  <c r="BI479" i="1"/>
  <c r="BI483" i="1"/>
  <c r="H488" i="1"/>
  <c r="H489" i="1"/>
  <c r="H491" i="1"/>
  <c r="AS42" i="1"/>
  <c r="AS43" i="1"/>
  <c r="AS46" i="1"/>
  <c r="BD48" i="1"/>
  <c r="H50" i="1"/>
  <c r="BD160" i="1"/>
  <c r="BD162" i="1"/>
  <c r="BD164" i="1"/>
  <c r="H166" i="1"/>
  <c r="H167" i="1"/>
  <c r="H168" i="1"/>
  <c r="BI235" i="1"/>
  <c r="AS315" i="1"/>
  <c r="H319" i="1"/>
  <c r="H321" i="1"/>
  <c r="H323" i="1"/>
  <c r="H539" i="1"/>
  <c r="BD493" i="1"/>
  <c r="H494" i="1"/>
  <c r="H496" i="1"/>
  <c r="H503" i="1"/>
  <c r="H56" i="1"/>
  <c r="H58" i="1"/>
  <c r="BD62" i="1"/>
  <c r="H63" i="1"/>
  <c r="CG311" i="1"/>
  <c r="CH311" i="1" s="1"/>
  <c r="H385" i="1"/>
  <c r="H462" i="1"/>
  <c r="AS463" i="1"/>
  <c r="AY80" i="1"/>
  <c r="H142" i="1"/>
  <c r="H153" i="1"/>
  <c r="AY279" i="1"/>
  <c r="H123" i="1"/>
  <c r="AY123" i="1"/>
  <c r="BD124" i="1"/>
  <c r="AY125" i="1"/>
  <c r="AS126" i="1"/>
  <c r="BI126" i="1"/>
  <c r="AY129" i="1"/>
  <c r="BI129" i="1"/>
  <c r="H131" i="1"/>
  <c r="BD131" i="1"/>
  <c r="BD133" i="1"/>
  <c r="H135" i="1"/>
  <c r="BD135" i="1"/>
  <c r="BD301" i="1"/>
  <c r="H302" i="1"/>
  <c r="H308" i="1"/>
  <c r="H310" i="1"/>
  <c r="CG312" i="1"/>
  <c r="CH312" i="1" s="1"/>
  <c r="BD382" i="1"/>
  <c r="AS386" i="1"/>
  <c r="BI386" i="1"/>
  <c r="AY389" i="1"/>
  <c r="AY390" i="1"/>
  <c r="BI391" i="1"/>
  <c r="BD394" i="1"/>
  <c r="H396" i="1"/>
  <c r="AY455" i="1"/>
  <c r="AY456" i="1"/>
  <c r="AY457" i="1"/>
  <c r="BI457" i="1"/>
  <c r="H460" i="1"/>
  <c r="H461" i="1"/>
  <c r="H466" i="1"/>
  <c r="AS545" i="1"/>
  <c r="AY70" i="1"/>
  <c r="BI70" i="1"/>
  <c r="AY72" i="1"/>
  <c r="H76" i="1"/>
  <c r="BD76" i="1"/>
  <c r="AY78" i="1"/>
  <c r="H81" i="1"/>
  <c r="BD81" i="1"/>
  <c r="AY82" i="1"/>
  <c r="BI82" i="1"/>
  <c r="H84" i="1"/>
  <c r="AY86" i="1"/>
  <c r="BI86" i="1"/>
  <c r="BI87" i="1"/>
  <c r="BD136" i="1"/>
  <c r="AY137" i="1"/>
  <c r="BI137" i="1"/>
  <c r="AS141" i="1"/>
  <c r="BD142" i="1"/>
  <c r="AY144" i="1"/>
  <c r="BI144" i="1"/>
  <c r="H146" i="1"/>
  <c r="BI147" i="1"/>
  <c r="AY149" i="1"/>
  <c r="H154" i="1"/>
  <c r="AG154" i="1"/>
  <c r="BD155" i="1"/>
  <c r="H156" i="1"/>
  <c r="AS156" i="1"/>
  <c r="AY266" i="1"/>
  <c r="CG268" i="1"/>
  <c r="CH268" i="1" s="1"/>
  <c r="CG278" i="1"/>
  <c r="CH278" i="1" s="1"/>
  <c r="H281" i="1"/>
  <c r="CG282" i="1"/>
  <c r="CH282" i="1" s="1"/>
  <c r="H403" i="1"/>
  <c r="BD406" i="1"/>
  <c r="BD413" i="1"/>
  <c r="AY415" i="1"/>
  <c r="BI415" i="1"/>
  <c r="AY416" i="1"/>
  <c r="AS422" i="1"/>
  <c r="BD422" i="1"/>
  <c r="BD426" i="1"/>
  <c r="AY429" i="1"/>
  <c r="AY92" i="1"/>
  <c r="BD94" i="1"/>
  <c r="BD97" i="1"/>
  <c r="H102" i="1"/>
  <c r="AY104" i="1"/>
  <c r="BD105" i="1"/>
  <c r="H110" i="1"/>
  <c r="AS110" i="1"/>
  <c r="BD110" i="1"/>
  <c r="BD114" i="1"/>
  <c r="H116" i="1"/>
  <c r="AY440" i="1"/>
  <c r="H124" i="1"/>
  <c r="H126" i="1"/>
  <c r="H130" i="1"/>
  <c r="AY134" i="1"/>
  <c r="AS542" i="1"/>
  <c r="CG300" i="1"/>
  <c r="CH300" i="1" s="1"/>
  <c r="H301" i="1"/>
  <c r="CG303" i="1"/>
  <c r="CH303" i="1" s="1"/>
  <c r="CG307" i="1"/>
  <c r="CH307" i="1" s="1"/>
  <c r="CG310" i="1"/>
  <c r="CH310" i="1" s="1"/>
  <c r="H382" i="1"/>
  <c r="H383" i="1"/>
  <c r="H388" i="1"/>
  <c r="BI388" i="1"/>
  <c r="AY393" i="1"/>
  <c r="H544" i="1"/>
  <c r="AY458" i="1"/>
  <c r="BD468" i="1"/>
  <c r="H72" i="1"/>
  <c r="BD72" i="1"/>
  <c r="H78" i="1"/>
  <c r="AY138" i="1"/>
  <c r="BD139" i="1"/>
  <c r="AY142" i="1"/>
  <c r="H144" i="1"/>
  <c r="BD144" i="1"/>
  <c r="BI145" i="1"/>
  <c r="AS149" i="1"/>
  <c r="AS150" i="1"/>
  <c r="H152" i="1"/>
  <c r="AS152" i="1"/>
  <c r="BI152" i="1"/>
  <c r="AS154" i="1"/>
  <c r="BD154" i="1"/>
  <c r="H155" i="1"/>
  <c r="BI155" i="1"/>
  <c r="CG264" i="1"/>
  <c r="CH264" i="1" s="1"/>
  <c r="H265" i="1"/>
  <c r="CG265" i="1"/>
  <c r="CH265" i="1" s="1"/>
  <c r="H266" i="1"/>
  <c r="H270" i="1"/>
  <c r="AS270" i="1"/>
  <c r="AG272" i="1"/>
  <c r="AS272" i="1"/>
  <c r="H277" i="1"/>
  <c r="AY277" i="1"/>
  <c r="H279" i="1"/>
  <c r="AM279" i="1"/>
  <c r="H280" i="1"/>
  <c r="AM281" i="1"/>
  <c r="CG283" i="1"/>
  <c r="CH283" i="1" s="1"/>
  <c r="AY403" i="1"/>
  <c r="AY408" i="1"/>
  <c r="BI408" i="1"/>
  <c r="BD417" i="1"/>
  <c r="BI423" i="1"/>
  <c r="AY424" i="1"/>
  <c r="AS430" i="1"/>
  <c r="H433" i="1"/>
  <c r="AY434" i="1"/>
  <c r="AS397" i="1"/>
  <c r="H399" i="1"/>
  <c r="AS399" i="1"/>
  <c r="H402" i="1"/>
  <c r="BD402" i="1"/>
  <c r="AY407" i="1"/>
  <c r="H411" i="1"/>
  <c r="AY414" i="1"/>
  <c r="BI414" i="1"/>
  <c r="BD415" i="1"/>
  <c r="AY418" i="1"/>
  <c r="BD419" i="1"/>
  <c r="H420" i="1"/>
  <c r="AS420" i="1"/>
  <c r="BI422" i="1"/>
  <c r="AY425" i="1"/>
  <c r="AG431" i="1"/>
  <c r="BI431" i="1"/>
  <c r="AS432" i="1"/>
  <c r="AS436" i="1"/>
  <c r="H438" i="1"/>
  <c r="BI438" i="1"/>
  <c r="H93" i="1"/>
  <c r="BD93" i="1"/>
  <c r="AY94" i="1"/>
  <c r="BI94" i="1"/>
  <c r="BD96" i="1"/>
  <c r="AY98" i="1"/>
  <c r="H100" i="1"/>
  <c r="AM100" i="1"/>
  <c r="BD102" i="1"/>
  <c r="H546" i="1"/>
  <c r="BD107" i="1"/>
  <c r="BI116" i="1"/>
  <c r="AS118" i="1"/>
  <c r="CG286" i="1"/>
  <c r="CH286" i="1" s="1"/>
  <c r="H369" i="1"/>
  <c r="H374" i="1"/>
  <c r="H375" i="1"/>
  <c r="H376" i="1"/>
  <c r="AY380" i="1"/>
  <c r="BI380" i="1"/>
  <c r="H441" i="1"/>
  <c r="AY397" i="1"/>
  <c r="BI397" i="1"/>
  <c r="H401" i="1"/>
  <c r="BI402" i="1"/>
  <c r="H405" i="1"/>
  <c r="AY406" i="1"/>
  <c r="BD407" i="1"/>
  <c r="AS408" i="1"/>
  <c r="H409" i="1"/>
  <c r="H410" i="1"/>
  <c r="AS411" i="1"/>
  <c r="AS414" i="1"/>
  <c r="H416" i="1"/>
  <c r="BD418" i="1"/>
  <c r="AY421" i="1"/>
  <c r="AS423" i="1"/>
  <c r="H424" i="1"/>
  <c r="AS424" i="1"/>
  <c r="BI424" i="1"/>
  <c r="AY426" i="1"/>
  <c r="H428" i="1"/>
  <c r="H429" i="1"/>
  <c r="AY430" i="1"/>
  <c r="BI432" i="1"/>
  <c r="BD433" i="1"/>
  <c r="H434" i="1"/>
  <c r="AS434" i="1"/>
  <c r="H98" i="1"/>
  <c r="H99" i="1"/>
  <c r="AY100" i="1"/>
  <c r="AS113" i="1"/>
  <c r="AY287" i="1"/>
  <c r="CG288" i="1"/>
  <c r="CH288" i="1" s="1"/>
  <c r="AY292" i="1"/>
  <c r="CG294" i="1"/>
  <c r="CH294" i="1" s="1"/>
  <c r="H297" i="1"/>
  <c r="AS369" i="1"/>
  <c r="AY376" i="1"/>
  <c r="AS439" i="1"/>
  <c r="H442" i="1"/>
  <c r="BI443" i="1"/>
  <c r="BI450" i="1"/>
  <c r="AY451" i="1"/>
  <c r="BD101" i="1"/>
  <c r="AY102" i="1"/>
  <c r="BI102" i="1"/>
  <c r="AY103" i="1"/>
  <c r="BD104" i="1"/>
  <c r="AY108" i="1"/>
  <c r="AS109" i="1"/>
  <c r="AS112" i="1"/>
  <c r="BI112" i="1"/>
  <c r="BI115" i="1"/>
  <c r="AY117" i="1"/>
  <c r="BI118" i="1"/>
  <c r="BD119" i="1"/>
  <c r="BI547" i="1"/>
  <c r="AY285" i="1"/>
  <c r="H291" i="1"/>
  <c r="H292" i="1"/>
  <c r="AM295" i="1"/>
  <c r="BD295" i="1"/>
  <c r="H296" i="1"/>
  <c r="AS367" i="1"/>
  <c r="BI370" i="1"/>
  <c r="AY372" i="1"/>
  <c r="BD373" i="1"/>
  <c r="AS374" i="1"/>
  <c r="BD374" i="1"/>
  <c r="AS375" i="1"/>
  <c r="BI378" i="1"/>
  <c r="AS380" i="1"/>
  <c r="H381" i="1"/>
  <c r="AM442" i="1"/>
  <c r="AY442" i="1"/>
  <c r="AY443" i="1"/>
  <c r="BD445" i="1"/>
  <c r="AS446" i="1"/>
  <c r="BD446" i="1"/>
  <c r="AY449" i="1"/>
  <c r="BI449" i="1"/>
  <c r="BD450" i="1"/>
  <c r="H452" i="1"/>
  <c r="AY452" i="1"/>
  <c r="BD550" i="1"/>
  <c r="AS453" i="1"/>
  <c r="H106" i="1"/>
  <c r="H108" i="1"/>
  <c r="H115" i="1"/>
  <c r="BD285" i="1"/>
  <c r="AM292" i="1"/>
  <c r="AY295" i="1"/>
  <c r="H548" i="1"/>
  <c r="H298" i="1"/>
  <c r="AY367" i="1"/>
  <c r="H370" i="1"/>
  <c r="H371" i="1"/>
  <c r="AY373" i="1"/>
  <c r="AY374" i="1"/>
  <c r="AY375" i="1"/>
  <c r="H378" i="1"/>
  <c r="H379" i="1"/>
  <c r="BI440" i="1"/>
  <c r="AS442" i="1"/>
  <c r="BI445" i="1"/>
  <c r="BI446" i="1"/>
  <c r="BD449" i="1"/>
  <c r="H451" i="1"/>
  <c r="H453" i="1"/>
  <c r="H8" i="1"/>
  <c r="H16" i="1"/>
  <c r="BD2" i="1"/>
  <c r="AG3" i="1"/>
  <c r="H7" i="1"/>
  <c r="BD8" i="1"/>
  <c r="H11" i="1"/>
  <c r="H12" i="1"/>
  <c r="AS12" i="1"/>
  <c r="H15" i="1"/>
  <c r="AS15" i="1"/>
  <c r="H171" i="1"/>
  <c r="H173" i="1"/>
  <c r="H174" i="1"/>
  <c r="BD174" i="1"/>
  <c r="BD175" i="1"/>
  <c r="AG176" i="1"/>
  <c r="H177" i="1"/>
  <c r="BD178" i="1"/>
  <c r="AG179" i="1"/>
  <c r="H250" i="1"/>
  <c r="H252" i="1"/>
  <c r="H253" i="1"/>
  <c r="BD253" i="1"/>
  <c r="H255" i="1"/>
  <c r="BD255" i="1"/>
  <c r="H260" i="1"/>
  <c r="BD260" i="1"/>
  <c r="AY329" i="1"/>
  <c r="BI334" i="1"/>
  <c r="BI338" i="1"/>
  <c r="BI554" i="1"/>
  <c r="BI507" i="1"/>
  <c r="BI510" i="1"/>
  <c r="BI511" i="1"/>
  <c r="BI513" i="1"/>
  <c r="AM517" i="1"/>
  <c r="BI518" i="1"/>
  <c r="BI18" i="1"/>
  <c r="H30" i="1"/>
  <c r="H32" i="1"/>
  <c r="H40" i="1"/>
  <c r="H187" i="1"/>
  <c r="H191" i="1"/>
  <c r="H196" i="1"/>
  <c r="H13" i="1"/>
  <c r="H180" i="1"/>
  <c r="H184" i="1"/>
  <c r="H188" i="1"/>
  <c r="H192" i="1"/>
  <c r="H222" i="1"/>
  <c r="H227" i="1"/>
  <c r="H348" i="1"/>
  <c r="H349" i="1"/>
  <c r="H359" i="1"/>
  <c r="H363" i="1"/>
  <c r="H469" i="1"/>
  <c r="H470" i="1"/>
  <c r="H490" i="1"/>
  <c r="H41" i="1"/>
  <c r="H45" i="1"/>
  <c r="H46" i="1"/>
  <c r="H47" i="1"/>
  <c r="H235" i="1"/>
  <c r="AG219" i="1"/>
  <c r="AM230" i="1"/>
  <c r="BD344" i="1"/>
  <c r="H347" i="1"/>
  <c r="AS348" i="1"/>
  <c r="BI351" i="1"/>
  <c r="BI355" i="1"/>
  <c r="H358" i="1"/>
  <c r="BD359" i="1"/>
  <c r="H362" i="1"/>
  <c r="BD363" i="1"/>
  <c r="H366" i="1"/>
  <c r="BI472" i="1"/>
  <c r="BI473" i="1"/>
  <c r="BI478" i="1"/>
  <c r="BI480" i="1"/>
  <c r="BD490" i="1"/>
  <c r="AG491" i="1"/>
  <c r="BD42" i="1"/>
  <c r="H44" i="1"/>
  <c r="AS45" i="1"/>
  <c r="BD47" i="1"/>
  <c r="AG48" i="1"/>
  <c r="AS51" i="1"/>
  <c r="H218" i="1"/>
  <c r="BD218" i="1"/>
  <c r="AY228" i="1"/>
  <c r="BI229" i="1"/>
  <c r="BI230" i="1"/>
  <c r="BD346" i="1"/>
  <c r="BI349" i="1"/>
  <c r="BI353" i="1"/>
  <c r="BD357" i="1"/>
  <c r="BD361" i="1"/>
  <c r="BD365" i="1"/>
  <c r="AM473" i="1"/>
  <c r="AM474" i="1"/>
  <c r="H48" i="1"/>
  <c r="H49" i="1"/>
  <c r="AS49" i="1"/>
  <c r="H52" i="1"/>
  <c r="H54" i="1"/>
  <c r="H158" i="1"/>
  <c r="H160" i="1"/>
  <c r="BD537" i="1"/>
  <c r="AS170" i="1"/>
  <c r="AY234" i="1"/>
  <c r="CG299" i="1"/>
  <c r="CH299" i="1" s="1"/>
  <c r="H53" i="1"/>
  <c r="AS53" i="1"/>
  <c r="BI158" i="1"/>
  <c r="H161" i="1"/>
  <c r="H163" i="1"/>
  <c r="AM170" i="1"/>
  <c r="H234" i="1"/>
  <c r="AS234" i="1"/>
  <c r="BI315" i="1"/>
  <c r="H326" i="1"/>
  <c r="BI492" i="1"/>
  <c r="AG495" i="1"/>
  <c r="BI498" i="1"/>
  <c r="H501" i="1"/>
  <c r="BD502" i="1"/>
  <c r="AG504" i="1"/>
  <c r="H59" i="1"/>
  <c r="AY62" i="1"/>
  <c r="BI66" i="1"/>
  <c r="H69" i="1"/>
  <c r="BD128" i="1"/>
  <c r="AS129" i="1"/>
  <c r="AS130" i="1"/>
  <c r="BI132" i="1"/>
  <c r="AY542" i="1"/>
  <c r="H303" i="1"/>
  <c r="H307" i="1"/>
  <c r="BI383" i="1"/>
  <c r="BD389" i="1"/>
  <c r="AS393" i="1"/>
  <c r="BD464" i="1"/>
  <c r="AM83" i="1"/>
  <c r="AS52" i="1"/>
  <c r="H157" i="1"/>
  <c r="BD157" i="1"/>
  <c r="BD159" i="1"/>
  <c r="H162" i="1"/>
  <c r="H164" i="1"/>
  <c r="AY164" i="1"/>
  <c r="AM169" i="1"/>
  <c r="BI236" i="1"/>
  <c r="AY326" i="1"/>
  <c r="H492" i="1"/>
  <c r="AY493" i="1"/>
  <c r="BD494" i="1"/>
  <c r="H497" i="1"/>
  <c r="AG498" i="1"/>
  <c r="BD503" i="1"/>
  <c r="H55" i="1"/>
  <c r="BI59" i="1"/>
  <c r="BI60" i="1"/>
  <c r="BI61" i="1"/>
  <c r="H66" i="1"/>
  <c r="AY67" i="1"/>
  <c r="BI69" i="1"/>
  <c r="AY121" i="1"/>
  <c r="AS122" i="1"/>
  <c r="AG126" i="1"/>
  <c r="H127" i="1"/>
  <c r="H128" i="1"/>
  <c r="H542" i="1"/>
  <c r="AY301" i="1"/>
  <c r="CG302" i="1"/>
  <c r="CH302" i="1" s="1"/>
  <c r="BI385" i="1"/>
  <c r="BD387" i="1"/>
  <c r="BD391" i="1"/>
  <c r="AS396" i="1"/>
  <c r="BD545" i="1"/>
  <c r="AY77" i="1"/>
  <c r="CG308" i="1"/>
  <c r="CH308" i="1" s="1"/>
  <c r="H311" i="1"/>
  <c r="H543" i="1"/>
  <c r="BI395" i="1"/>
  <c r="BI455" i="1"/>
  <c r="BI459" i="1"/>
  <c r="H464" i="1"/>
  <c r="BD465" i="1"/>
  <c r="H545" i="1"/>
  <c r="H70" i="1"/>
  <c r="BD70" i="1"/>
  <c r="AG71" i="1"/>
  <c r="AY83" i="1"/>
  <c r="AY85" i="1"/>
  <c r="BI140" i="1"/>
  <c r="H143" i="1"/>
  <c r="BI146" i="1"/>
  <c r="BI148" i="1"/>
  <c r="BI150" i="1"/>
  <c r="H264" i="1"/>
  <c r="H465" i="1"/>
  <c r="H468" i="1"/>
  <c r="H73" i="1"/>
  <c r="H87" i="1"/>
  <c r="H89" i="1"/>
  <c r="H136" i="1"/>
  <c r="H141" i="1"/>
  <c r="H147" i="1"/>
  <c r="H149" i="1"/>
  <c r="H151" i="1"/>
  <c r="H75" i="1"/>
  <c r="BD75" i="1"/>
  <c r="H140" i="1"/>
  <c r="BD140" i="1"/>
  <c r="BI142" i="1"/>
  <c r="BD146" i="1"/>
  <c r="BD148" i="1"/>
  <c r="BD150" i="1"/>
  <c r="AG152" i="1"/>
  <c r="BD266" i="1"/>
  <c r="AY398" i="1"/>
  <c r="H74" i="1"/>
  <c r="AG76" i="1"/>
  <c r="AS138" i="1"/>
  <c r="AY141" i="1"/>
  <c r="H145" i="1"/>
  <c r="BD145" i="1"/>
  <c r="BD147" i="1"/>
  <c r="BD149" i="1"/>
  <c r="BD151" i="1"/>
  <c r="BI153" i="1"/>
  <c r="H263" i="1"/>
  <c r="AG277" i="1"/>
  <c r="H400" i="1"/>
  <c r="AS400" i="1"/>
  <c r="AS416" i="1"/>
  <c r="BI427" i="1"/>
  <c r="AM272" i="1"/>
  <c r="H274" i="1"/>
  <c r="H276" i="1"/>
  <c r="H283" i="1"/>
  <c r="AY404" i="1"/>
  <c r="AY405" i="1"/>
  <c r="H408" i="1"/>
  <c r="BI409" i="1"/>
  <c r="BD412" i="1"/>
  <c r="H414" i="1"/>
  <c r="H419" i="1"/>
  <c r="H421" i="1"/>
  <c r="AS421" i="1"/>
  <c r="H432" i="1"/>
  <c r="AS433" i="1"/>
  <c r="BI272" i="1"/>
  <c r="H412" i="1"/>
  <c r="H417" i="1"/>
  <c r="AS417" i="1"/>
  <c r="BD429" i="1"/>
  <c r="H431" i="1"/>
  <c r="H436" i="1"/>
  <c r="BD437" i="1"/>
  <c r="H278" i="1"/>
  <c r="H398" i="1"/>
  <c r="AS398" i="1"/>
  <c r="AS407" i="1"/>
  <c r="H413" i="1"/>
  <c r="BD414" i="1"/>
  <c r="AG415" i="1"/>
  <c r="H418" i="1"/>
  <c r="AS418" i="1"/>
  <c r="H422" i="1"/>
  <c r="BD423" i="1"/>
  <c r="AM424" i="1"/>
  <c r="AM427" i="1"/>
  <c r="H430" i="1"/>
  <c r="H435" i="1"/>
  <c r="AS435" i="1"/>
  <c r="H437" i="1"/>
  <c r="H101" i="1"/>
  <c r="AG91" i="1"/>
  <c r="BI104" i="1"/>
  <c r="H109" i="1"/>
  <c r="BI113" i="1"/>
  <c r="BD438" i="1"/>
  <c r="AM103" i="1"/>
  <c r="H104" i="1"/>
  <c r="AY546" i="1"/>
  <c r="BI106" i="1"/>
  <c r="AY109" i="1"/>
  <c r="H111" i="1"/>
  <c r="H112" i="1"/>
  <c r="H113" i="1"/>
  <c r="BD115" i="1"/>
  <c r="BD116" i="1"/>
  <c r="AS117" i="1"/>
  <c r="AG119" i="1"/>
  <c r="H547" i="1"/>
  <c r="AS547" i="1"/>
  <c r="BI374" i="1"/>
  <c r="BD442" i="1"/>
  <c r="BD452" i="1"/>
  <c r="BD118" i="1"/>
  <c r="H284" i="1"/>
  <c r="BD284" i="1"/>
  <c r="H285" i="1"/>
  <c r="H286" i="1"/>
  <c r="AM293" i="1"/>
  <c r="CG296" i="1"/>
  <c r="CH296" i="1" s="1"/>
  <c r="CG298" i="1"/>
  <c r="CH298" i="1" s="1"/>
  <c r="BI368" i="1"/>
  <c r="BI372" i="1"/>
  <c r="BI376" i="1"/>
  <c r="H549" i="1"/>
  <c r="BD381" i="1"/>
  <c r="AS441" i="1"/>
  <c r="H443" i="1"/>
  <c r="AY445" i="1"/>
  <c r="H449" i="1"/>
  <c r="AS449" i="1"/>
  <c r="H550" i="1"/>
  <c r="AS550" i="1"/>
  <c r="BD453" i="1"/>
  <c r="AS119" i="1"/>
  <c r="H287" i="1"/>
  <c r="CG289" i="1"/>
  <c r="CH289" i="1" s="1"/>
  <c r="CG291" i="1"/>
  <c r="CH291" i="1" s="1"/>
  <c r="CG548" i="1"/>
  <c r="CH548" i="1" s="1"/>
  <c r="BI369" i="1"/>
  <c r="BI373" i="1"/>
  <c r="BI377" i="1"/>
  <c r="H380" i="1"/>
  <c r="BD549" i="1"/>
  <c r="H440" i="1"/>
  <c r="AY446" i="1"/>
  <c r="H448" i="1"/>
  <c r="AS448" i="1"/>
  <c r="BI451" i="1"/>
  <c r="AS452" i="1"/>
  <c r="CG305" i="1" l="1"/>
  <c r="CH305" i="1" s="1"/>
  <c r="CG173" i="1"/>
  <c r="CH173" i="1" s="1"/>
  <c r="CG427" i="1"/>
  <c r="CH427" i="1" s="1"/>
  <c r="CG175" i="1"/>
  <c r="CH175" i="1" s="1"/>
  <c r="CG187" i="1"/>
  <c r="CH187" i="1" s="1"/>
  <c r="CG242" i="1"/>
  <c r="CH242" i="1" s="1"/>
  <c r="CG254" i="1"/>
  <c r="CH254" i="1" s="1"/>
  <c r="CG189" i="1"/>
  <c r="CH189" i="1" s="1"/>
  <c r="CG486" i="1"/>
  <c r="CH486" i="1" s="1"/>
  <c r="CG69" i="1"/>
  <c r="CH69" i="1" s="1"/>
  <c r="CG459" i="1"/>
  <c r="CH459" i="1" s="1"/>
  <c r="CG210" i="1"/>
  <c r="CH210" i="1" s="1"/>
  <c r="CG471" i="1"/>
  <c r="CH471" i="1" s="1"/>
  <c r="CG521" i="1"/>
  <c r="CH521" i="1" s="1"/>
  <c r="CG206" i="1"/>
  <c r="CH206" i="1" s="1"/>
  <c r="CG73" i="1"/>
  <c r="CH73" i="1" s="1"/>
  <c r="CG164" i="1"/>
  <c r="CH164" i="1" s="1"/>
  <c r="CG229" i="1"/>
  <c r="CH229" i="1" s="1"/>
  <c r="CG406" i="1"/>
  <c r="CH406" i="1" s="1"/>
  <c r="CG457" i="1"/>
  <c r="CH457" i="1" s="1"/>
  <c r="CG222" i="1"/>
  <c r="CH222" i="1" s="1"/>
  <c r="CG447" i="1"/>
  <c r="CH447" i="1" s="1"/>
  <c r="CG462" i="1"/>
  <c r="CH462" i="1" s="1"/>
  <c r="CG65" i="1"/>
  <c r="CH65" i="1" s="1"/>
  <c r="CG327" i="1"/>
  <c r="CH327" i="1" s="1"/>
  <c r="CG520" i="1"/>
  <c r="CH520" i="1" s="1"/>
  <c r="CG512" i="1"/>
  <c r="CH512" i="1" s="1"/>
  <c r="CG251" i="1"/>
  <c r="CH251" i="1" s="1"/>
  <c r="CG237" i="1"/>
  <c r="CH237" i="1" s="1"/>
  <c r="CG89" i="1"/>
  <c r="CH89" i="1" s="1"/>
  <c r="CG124" i="1"/>
  <c r="CH124" i="1" s="1"/>
  <c r="CG214" i="1"/>
  <c r="CH214" i="1" s="1"/>
  <c r="CG246" i="1"/>
  <c r="CH246" i="1" s="1"/>
  <c r="CG209" i="1"/>
  <c r="CH209" i="1" s="1"/>
  <c r="CG183" i="1"/>
  <c r="CH183" i="1" s="1"/>
  <c r="CG172" i="1"/>
  <c r="CH172" i="1" s="1"/>
  <c r="CG90" i="1"/>
  <c r="CH90" i="1" s="1"/>
  <c r="CG191" i="1"/>
  <c r="CH191" i="1" s="1"/>
  <c r="CG202" i="1"/>
  <c r="CH202" i="1" s="1"/>
  <c r="CG306" i="1"/>
  <c r="CH306" i="1" s="1"/>
  <c r="CG287" i="1"/>
  <c r="CH287" i="1" s="1"/>
  <c r="CG413" i="1"/>
  <c r="CH413" i="1" s="1"/>
  <c r="CG87" i="1"/>
  <c r="CH87" i="1" s="1"/>
  <c r="CG162" i="1"/>
  <c r="CH162" i="1" s="1"/>
  <c r="CG223" i="1"/>
  <c r="CH223" i="1" s="1"/>
  <c r="CG293" i="1"/>
  <c r="CH293" i="1" s="1"/>
  <c r="CG284" i="1"/>
  <c r="CH284" i="1" s="1"/>
  <c r="CG255" i="1"/>
  <c r="CH255" i="1" s="1"/>
  <c r="CG213" i="1"/>
  <c r="CH213" i="1" s="1"/>
  <c r="CG27" i="1"/>
  <c r="CH27" i="1" s="1"/>
  <c r="CG551" i="1"/>
  <c r="CH551" i="1" s="1"/>
  <c r="CG21" i="1"/>
  <c r="CH21" i="1" s="1"/>
  <c r="CG343" i="1"/>
  <c r="CH343" i="1" s="1"/>
  <c r="CG276" i="1"/>
  <c r="CH276" i="1" s="1"/>
  <c r="CG484" i="1"/>
  <c r="CH484" i="1" s="1"/>
  <c r="CG194" i="1"/>
  <c r="CH194" i="1" s="1"/>
  <c r="CG322" i="1"/>
  <c r="CH322" i="1" s="1"/>
  <c r="CG33" i="1"/>
  <c r="CH33" i="1" s="1"/>
  <c r="CG225" i="1"/>
  <c r="CH225" i="1" s="1"/>
  <c r="CG200" i="1"/>
  <c r="CH200" i="1" s="1"/>
  <c r="CG504" i="1"/>
  <c r="CH504" i="1" s="1"/>
  <c r="CG472" i="1"/>
  <c r="CH472" i="1" s="1"/>
  <c r="CG219" i="1"/>
  <c r="CH219" i="1" s="1"/>
  <c r="CG443" i="1"/>
  <c r="CH443" i="1" s="1"/>
  <c r="CG476" i="1"/>
  <c r="CH476" i="1" s="1"/>
  <c r="CG428" i="1"/>
  <c r="CH428" i="1" s="1"/>
  <c r="CG379" i="1"/>
  <c r="CH379" i="1" s="1"/>
  <c r="CG467" i="1"/>
  <c r="CH467" i="1" s="1"/>
  <c r="CG384" i="1"/>
  <c r="CH384" i="1" s="1"/>
  <c r="CG273" i="1"/>
  <c r="CH273" i="1" s="1"/>
  <c r="CG376" i="1"/>
  <c r="CH376" i="1" s="1"/>
  <c r="CG401" i="1"/>
  <c r="CH401" i="1" s="1"/>
  <c r="CG506" i="1"/>
  <c r="CH506" i="1" s="1"/>
  <c r="CG85" i="1"/>
  <c r="CH85" i="1" s="1"/>
  <c r="CG483" i="1"/>
  <c r="CH483" i="1" s="1"/>
  <c r="CG482" i="1"/>
  <c r="CH482" i="1" s="1"/>
  <c r="CG212" i="1"/>
  <c r="CH212" i="1" s="1"/>
  <c r="CG44" i="1"/>
  <c r="CH44" i="1" s="1"/>
  <c r="CG36" i="1"/>
  <c r="CH36" i="1" s="1"/>
  <c r="CG35" i="1"/>
  <c r="CH35" i="1" s="1"/>
  <c r="CG336" i="1"/>
  <c r="CH336" i="1" s="1"/>
  <c r="CG332" i="1"/>
  <c r="CH332" i="1" s="1"/>
  <c r="CG185" i="1"/>
  <c r="CH185" i="1" s="1"/>
  <c r="CG218" i="1"/>
  <c r="CH218" i="1" s="1"/>
  <c r="CG422" i="1"/>
  <c r="CH422" i="1" s="1"/>
  <c r="CG156" i="1"/>
  <c r="CH156" i="1" s="1"/>
  <c r="CG78" i="1"/>
  <c r="CH78" i="1" s="1"/>
  <c r="CG555" i="1"/>
  <c r="CH555" i="1" s="1"/>
  <c r="CG418" i="1"/>
  <c r="CH418" i="1" s="1"/>
  <c r="CG473" i="1"/>
  <c r="CH473" i="1" s="1"/>
  <c r="CG12" i="1"/>
  <c r="CH12" i="1" s="1"/>
  <c r="CG84" i="1"/>
  <c r="CH84" i="1" s="1"/>
  <c r="CG477" i="1"/>
  <c r="CH477" i="1" s="1"/>
  <c r="CG18" i="1"/>
  <c r="CH18" i="1" s="1"/>
  <c r="CG339" i="1"/>
  <c r="CH339" i="1" s="1"/>
  <c r="CG181" i="1"/>
  <c r="CH181" i="1" s="1"/>
  <c r="CG497" i="1"/>
  <c r="CH497" i="1" s="1"/>
  <c r="CG539" i="1"/>
  <c r="CH539" i="1" s="1"/>
  <c r="CG186" i="1"/>
  <c r="CH186" i="1" s="1"/>
  <c r="CG88" i="1"/>
  <c r="CH88" i="1" s="1"/>
  <c r="CG410" i="1"/>
  <c r="CH410" i="1" s="1"/>
  <c r="CG79" i="1"/>
  <c r="CH79" i="1" s="1"/>
  <c r="CG505" i="1"/>
  <c r="CH505" i="1" s="1"/>
  <c r="CG220" i="1"/>
  <c r="CH220" i="1" s="1"/>
  <c r="CG514" i="1"/>
  <c r="CH514" i="1" s="1"/>
  <c r="CG20" i="1"/>
  <c r="CH20" i="1" s="1"/>
  <c r="CG80" i="1"/>
  <c r="CH80" i="1" s="1"/>
  <c r="CG161" i="1"/>
  <c r="CH161" i="1" s="1"/>
  <c r="CG372" i="1"/>
  <c r="CH372" i="1" s="1"/>
  <c r="CG115" i="1"/>
  <c r="CH115" i="1" s="1"/>
  <c r="CG415" i="1"/>
  <c r="CH415" i="1" s="1"/>
  <c r="CG75" i="1"/>
  <c r="CH75" i="1" s="1"/>
  <c r="CG411" i="1"/>
  <c r="CH411" i="1" s="1"/>
  <c r="CG105" i="1"/>
  <c r="CH105" i="1" s="1"/>
  <c r="CG72" i="1"/>
  <c r="CH72" i="1" s="1"/>
  <c r="CG364" i="1"/>
  <c r="CH364" i="1" s="1"/>
  <c r="CG259" i="1"/>
  <c r="CH259" i="1" s="1"/>
  <c r="CG281" i="1"/>
  <c r="CH281" i="1" s="1"/>
  <c r="CG466" i="1"/>
  <c r="CH466" i="1" s="1"/>
  <c r="CG64" i="1"/>
  <c r="CH64" i="1" s="1"/>
  <c r="CG318" i="1"/>
  <c r="CH318" i="1" s="1"/>
  <c r="CG203" i="1"/>
  <c r="CH203" i="1" s="1"/>
  <c r="CG195" i="1"/>
  <c r="CH195" i="1" s="1"/>
  <c r="CG260" i="1"/>
  <c r="CH260" i="1" s="1"/>
  <c r="CG258" i="1"/>
  <c r="CH258" i="1" s="1"/>
  <c r="CG437" i="1"/>
  <c r="CH437" i="1" s="1"/>
  <c r="CG460" i="1"/>
  <c r="CH460" i="1" s="1"/>
  <c r="CG388" i="1"/>
  <c r="CH388" i="1" s="1"/>
  <c r="CG541" i="1"/>
  <c r="CH541" i="1" s="1"/>
  <c r="CG499" i="1"/>
  <c r="CH499" i="1" s="1"/>
  <c r="CG233" i="1"/>
  <c r="CH233" i="1" s="1"/>
  <c r="CG492" i="1"/>
  <c r="CH492" i="1" s="1"/>
  <c r="CG96" i="1"/>
  <c r="CH96" i="1" s="1"/>
  <c r="CG367" i="1"/>
  <c r="CH367" i="1" s="1"/>
  <c r="CG47" i="1"/>
  <c r="CH47" i="1" s="1"/>
  <c r="CG131" i="1"/>
  <c r="CH131" i="1" s="1"/>
  <c r="CG540" i="1"/>
  <c r="CH540" i="1" s="1"/>
  <c r="CG320" i="1"/>
  <c r="CH320" i="1" s="1"/>
  <c r="CG536" i="1"/>
  <c r="CH536" i="1" s="1"/>
  <c r="CG469" i="1"/>
  <c r="CH469" i="1" s="1"/>
  <c r="CG211" i="1"/>
  <c r="CH211" i="1" s="1"/>
  <c r="CG241" i="1"/>
  <c r="CH241" i="1" s="1"/>
  <c r="CG330" i="1"/>
  <c r="CH330" i="1" s="1"/>
  <c r="CG247" i="1"/>
  <c r="CH247" i="1" s="1"/>
  <c r="CG412" i="1"/>
  <c r="CH412" i="1" s="1"/>
  <c r="CG146" i="1"/>
  <c r="CH146" i="1" s="1"/>
  <c r="CG513" i="1"/>
  <c r="CH513" i="1" s="1"/>
  <c r="CG554" i="1"/>
  <c r="CH554" i="1" s="1"/>
  <c r="CG160" i="1"/>
  <c r="CH160" i="1" s="1"/>
  <c r="CG347" i="1"/>
  <c r="CH347" i="1" s="1"/>
  <c r="CG267" i="1"/>
  <c r="CH267" i="1" s="1"/>
  <c r="CG323" i="1"/>
  <c r="CH323" i="1" s="1"/>
  <c r="CG163" i="1"/>
  <c r="CH163" i="1" s="1"/>
  <c r="CG485" i="1"/>
  <c r="CH485" i="1" s="1"/>
  <c r="CG31" i="1"/>
  <c r="CH31" i="1" s="1"/>
  <c r="CG199" i="1"/>
  <c r="CH199" i="1" s="1"/>
  <c r="CG552" i="1"/>
  <c r="CH552" i="1" s="1"/>
  <c r="CG240" i="1"/>
  <c r="CH240" i="1" s="1"/>
  <c r="CG516" i="1"/>
  <c r="CH516" i="1" s="1"/>
  <c r="CG207" i="1"/>
  <c r="CH207" i="1" s="1"/>
  <c r="CG414" i="1"/>
  <c r="CH414" i="1" s="1"/>
  <c r="CG355" i="1"/>
  <c r="CH355" i="1" s="1"/>
  <c r="CG253" i="1"/>
  <c r="CH253" i="1" s="1"/>
  <c r="CG5" i="1"/>
  <c r="CH5" i="1" s="1"/>
  <c r="CG400" i="1"/>
  <c r="CH400" i="1" s="1"/>
  <c r="CG59" i="1"/>
  <c r="CH59" i="1" s="1"/>
  <c r="CG542" i="1"/>
  <c r="CH542" i="1" s="1"/>
  <c r="CG62" i="1"/>
  <c r="CH62" i="1" s="1"/>
  <c r="CG375" i="1"/>
  <c r="CH375" i="1" s="1"/>
  <c r="CG370" i="1"/>
  <c r="CH370" i="1" s="1"/>
  <c r="CG100" i="1"/>
  <c r="CH100" i="1" s="1"/>
  <c r="CG43" i="1"/>
  <c r="CH43" i="1" s="1"/>
  <c r="CG321" i="1"/>
  <c r="CH321" i="1" s="1"/>
  <c r="CG317" i="1"/>
  <c r="CH317" i="1" s="1"/>
  <c r="CG487" i="1"/>
  <c r="CH487" i="1" s="1"/>
  <c r="CG352" i="1"/>
  <c r="CH352" i="1" s="1"/>
  <c r="CG244" i="1"/>
  <c r="CH244" i="1" s="1"/>
  <c r="CG23" i="1"/>
  <c r="CH23" i="1" s="1"/>
  <c r="CG333" i="1"/>
  <c r="CH333" i="1" s="1"/>
  <c r="CG41" i="1"/>
  <c r="CH41" i="1" s="1"/>
  <c r="CG197" i="1"/>
  <c r="CH197" i="1" s="1"/>
  <c r="CG188" i="1"/>
  <c r="CH188" i="1" s="1"/>
  <c r="CG16" i="1"/>
  <c r="CH16" i="1" s="1"/>
  <c r="CG11" i="1"/>
  <c r="CH11" i="1" s="1"/>
  <c r="CG4" i="1"/>
  <c r="CH4" i="1" s="1"/>
  <c r="CG25" i="1"/>
  <c r="CH25" i="1" s="1"/>
  <c r="CG99" i="1"/>
  <c r="CH99" i="1" s="1"/>
  <c r="CG544" i="1"/>
  <c r="CH544" i="1" s="1"/>
  <c r="CG58" i="1"/>
  <c r="CH58" i="1" s="1"/>
  <c r="CG419" i="1"/>
  <c r="CH419" i="1" s="1"/>
  <c r="CG455" i="1"/>
  <c r="CH455" i="1" s="1"/>
  <c r="CG502" i="1"/>
  <c r="CH502" i="1" s="1"/>
  <c r="CG56" i="1"/>
  <c r="CH56" i="1" s="1"/>
  <c r="CG217" i="1"/>
  <c r="CH217" i="1" s="1"/>
  <c r="CG40" i="1"/>
  <c r="CH40" i="1" s="1"/>
  <c r="CG50" i="1"/>
  <c r="CH50" i="1" s="1"/>
  <c r="CG182" i="1"/>
  <c r="CH182" i="1" s="1"/>
  <c r="CG337" i="1"/>
  <c r="CH337" i="1" s="1"/>
  <c r="CG262" i="1"/>
  <c r="CH262" i="1" s="1"/>
  <c r="CG256" i="1"/>
  <c r="CH256" i="1" s="1"/>
  <c r="CG184" i="1"/>
  <c r="CH184" i="1" s="1"/>
  <c r="CG95" i="1"/>
  <c r="CH95" i="1" s="1"/>
  <c r="CG461" i="1"/>
  <c r="CH461" i="1" s="1"/>
  <c r="CG107" i="1"/>
  <c r="CH107" i="1" s="1"/>
  <c r="CG426" i="1"/>
  <c r="CH426" i="1" s="1"/>
  <c r="CG488" i="1"/>
  <c r="CH488" i="1" s="1"/>
  <c r="CG371" i="1"/>
  <c r="CH371" i="1" s="1"/>
  <c r="CG496" i="1"/>
  <c r="CH496" i="1" s="1"/>
  <c r="CG208" i="1"/>
  <c r="CH208" i="1" s="1"/>
  <c r="CG507" i="1"/>
  <c r="CH507" i="1" s="1"/>
  <c r="CG479" i="1"/>
  <c r="CH479" i="1" s="1"/>
  <c r="CG432" i="1"/>
  <c r="CH432" i="1" s="1"/>
  <c r="CG335" i="1"/>
  <c r="CH335" i="1" s="1"/>
  <c r="CG495" i="1"/>
  <c r="CH495" i="1" s="1"/>
  <c r="CG180" i="1"/>
  <c r="CH180" i="1" s="1"/>
  <c r="CG549" i="1"/>
  <c r="CH549" i="1" s="1"/>
  <c r="CG435" i="1"/>
  <c r="CH435" i="1" s="1"/>
  <c r="CG66" i="1"/>
  <c r="CH66" i="1" s="1"/>
  <c r="CG234" i="1"/>
  <c r="CH234" i="1" s="1"/>
  <c r="CG351" i="1"/>
  <c r="CH351" i="1" s="1"/>
  <c r="CG338" i="1"/>
  <c r="CH338" i="1" s="1"/>
  <c r="CG98" i="1"/>
  <c r="CH98" i="1" s="1"/>
  <c r="CG93" i="1"/>
  <c r="CH93" i="1" s="1"/>
  <c r="CG279" i="1"/>
  <c r="CH279" i="1" s="1"/>
  <c r="CG92" i="1"/>
  <c r="CH92" i="1" s="1"/>
  <c r="CG235" i="1"/>
  <c r="CH235" i="1" s="1"/>
  <c r="CG356" i="1"/>
  <c r="CH356" i="1" s="1"/>
  <c r="CG74" i="1"/>
  <c r="CH74" i="1" s="1"/>
  <c r="CG392" i="1"/>
  <c r="CH392" i="1" s="1"/>
  <c r="CG325" i="1"/>
  <c r="CH325" i="1" s="1"/>
  <c r="CG167" i="1"/>
  <c r="CH167" i="1" s="1"/>
  <c r="CG227" i="1"/>
  <c r="CH227" i="1" s="1"/>
  <c r="CG39" i="1"/>
  <c r="CH39" i="1" s="1"/>
  <c r="CG32" i="1"/>
  <c r="CH32" i="1" s="1"/>
  <c r="CG358" i="1"/>
  <c r="CH358" i="1" s="1"/>
  <c r="CG192" i="1"/>
  <c r="CH192" i="1" s="1"/>
  <c r="CG63" i="1"/>
  <c r="CH63" i="1" s="1"/>
  <c r="CG430" i="1"/>
  <c r="CH430" i="1" s="1"/>
  <c r="CG109" i="1"/>
  <c r="CH109" i="1" s="1"/>
  <c r="CG266" i="1"/>
  <c r="CH266" i="1" s="1"/>
  <c r="CG126" i="1"/>
  <c r="CH126" i="1" s="1"/>
  <c r="CG49" i="1"/>
  <c r="CH49" i="1" s="1"/>
  <c r="CG228" i="1"/>
  <c r="CH228" i="1" s="1"/>
  <c r="CG51" i="1"/>
  <c r="CH51" i="1" s="1"/>
  <c r="CG86" i="1"/>
  <c r="CH86" i="1" s="1"/>
  <c r="CG386" i="1"/>
  <c r="CH386" i="1" s="1"/>
  <c r="CG55" i="1"/>
  <c r="CH55" i="1" s="1"/>
  <c r="CG365" i="1"/>
  <c r="CH365" i="1" s="1"/>
  <c r="CG334" i="1"/>
  <c r="CH334" i="1" s="1"/>
  <c r="CG127" i="1"/>
  <c r="CH127" i="1" s="1"/>
  <c r="CG378" i="1"/>
  <c r="CH378" i="1" s="1"/>
  <c r="CG316" i="1"/>
  <c r="CH316" i="1" s="1"/>
  <c r="CG243" i="1"/>
  <c r="CH243" i="1" s="1"/>
  <c r="CG508" i="1"/>
  <c r="CH508" i="1" s="1"/>
  <c r="CG481" i="1"/>
  <c r="CH481" i="1" s="1"/>
  <c r="CG475" i="1"/>
  <c r="CH475" i="1" s="1"/>
  <c r="CG37" i="1"/>
  <c r="CH37" i="1" s="1"/>
  <c r="CG470" i="1"/>
  <c r="CH470" i="1" s="1"/>
  <c r="CG261" i="1"/>
  <c r="CH261" i="1" s="1"/>
  <c r="CG117" i="1"/>
  <c r="CH117" i="1" s="1"/>
  <c r="CG423" i="1"/>
  <c r="CH423" i="1" s="1"/>
  <c r="CG153" i="1"/>
  <c r="CH153" i="1" s="1"/>
  <c r="CG448" i="1"/>
  <c r="CH448" i="1" s="1"/>
  <c r="CG374" i="1"/>
  <c r="CH374" i="1" s="1"/>
  <c r="CG547" i="1"/>
  <c r="CH547" i="1" s="1"/>
  <c r="CG546" i="1"/>
  <c r="CH546" i="1" s="1"/>
  <c r="CG71" i="1"/>
  <c r="CH71" i="1" s="1"/>
  <c r="CG77" i="1"/>
  <c r="CH77" i="1" s="1"/>
  <c r="CG121" i="1"/>
  <c r="CH121" i="1" s="1"/>
  <c r="CG159" i="1"/>
  <c r="CH159" i="1" s="1"/>
  <c r="CG518" i="1"/>
  <c r="CH518" i="1" s="1"/>
  <c r="CG510" i="1"/>
  <c r="CH510" i="1" s="1"/>
  <c r="CG295" i="1"/>
  <c r="CH295" i="1" s="1"/>
  <c r="CG101" i="1"/>
  <c r="CH101" i="1" s="1"/>
  <c r="CG94" i="1"/>
  <c r="CH94" i="1" s="1"/>
  <c r="CG402" i="1"/>
  <c r="CH402" i="1" s="1"/>
  <c r="CG403" i="1"/>
  <c r="CH403" i="1" s="1"/>
  <c r="CG155" i="1"/>
  <c r="CH155" i="1" s="1"/>
  <c r="CG154" i="1"/>
  <c r="CH154" i="1" s="1"/>
  <c r="CG110" i="1"/>
  <c r="CH110" i="1" s="1"/>
  <c r="CG137" i="1"/>
  <c r="CH137" i="1" s="1"/>
  <c r="CG68" i="1"/>
  <c r="CH68" i="1" s="1"/>
  <c r="CG245" i="1"/>
  <c r="CH245" i="1" s="1"/>
  <c r="CG201" i="1"/>
  <c r="CH201" i="1" s="1"/>
  <c r="CG340" i="1"/>
  <c r="CH340" i="1" s="1"/>
  <c r="CG362" i="1"/>
  <c r="CH362" i="1" s="1"/>
  <c r="CG190" i="1"/>
  <c r="CH190" i="1" s="1"/>
  <c r="CG30" i="1"/>
  <c r="CH30" i="1" s="1"/>
  <c r="CG22" i="1"/>
  <c r="CH22" i="1" s="1"/>
  <c r="CG19" i="1"/>
  <c r="CH19" i="1" s="1"/>
  <c r="CG252" i="1"/>
  <c r="CH252" i="1" s="1"/>
  <c r="CG13" i="1"/>
  <c r="CH13" i="1" s="1"/>
  <c r="CG7" i="1"/>
  <c r="CH7" i="1" s="1"/>
  <c r="CG444" i="1"/>
  <c r="CH444" i="1" s="1"/>
  <c r="CG420" i="1"/>
  <c r="CH420" i="1" s="1"/>
  <c r="CG114" i="1"/>
  <c r="CH114" i="1" s="1"/>
  <c r="CG404" i="1"/>
  <c r="CH404" i="1" s="1"/>
  <c r="CG136" i="1"/>
  <c r="CH136" i="1" s="1"/>
  <c r="CG382" i="1"/>
  <c r="CH382" i="1" s="1"/>
  <c r="CG125" i="1"/>
  <c r="CH125" i="1" s="1"/>
  <c r="CG357" i="1"/>
  <c r="CH357" i="1" s="1"/>
  <c r="CG204" i="1"/>
  <c r="CH204" i="1" s="1"/>
  <c r="CG394" i="1"/>
  <c r="CH394" i="1" s="1"/>
  <c r="CG438" i="1"/>
  <c r="CH438" i="1" s="1"/>
  <c r="CG493" i="1"/>
  <c r="CH493" i="1" s="1"/>
  <c r="CG383" i="1"/>
  <c r="CH383" i="1" s="1"/>
  <c r="CG537" i="1"/>
  <c r="CH537" i="1" s="1"/>
  <c r="CG344" i="1"/>
  <c r="CH344" i="1" s="1"/>
  <c r="CG108" i="1"/>
  <c r="CH108" i="1" s="1"/>
  <c r="CG270" i="1"/>
  <c r="CH270" i="1" s="1"/>
  <c r="CG515" i="1"/>
  <c r="CH515" i="1" s="1"/>
  <c r="CG458" i="1"/>
  <c r="CH458" i="1" s="1"/>
  <c r="CG500" i="1"/>
  <c r="CH500" i="1" s="1"/>
  <c r="CG464" i="1"/>
  <c r="CH464" i="1" s="1"/>
  <c r="CG328" i="1"/>
  <c r="CH328" i="1" s="1"/>
  <c r="CG250" i="1"/>
  <c r="CH250" i="1" s="1"/>
  <c r="CG224" i="1"/>
  <c r="CH224" i="1" s="1"/>
  <c r="CG441" i="1"/>
  <c r="CH441" i="1" s="1"/>
  <c r="CG91" i="1"/>
  <c r="CH91" i="1" s="1"/>
  <c r="CG405" i="1"/>
  <c r="CH405" i="1" s="1"/>
  <c r="CG416" i="1"/>
  <c r="CH416" i="1" s="1"/>
  <c r="CG145" i="1"/>
  <c r="CH145" i="1" s="1"/>
  <c r="CG395" i="1"/>
  <c r="CH395" i="1" s="1"/>
  <c r="CG503" i="1"/>
  <c r="CH503" i="1" s="1"/>
  <c r="CG169" i="1"/>
  <c r="CH169" i="1" s="1"/>
  <c r="CG129" i="1"/>
  <c r="CH129" i="1" s="1"/>
  <c r="CG170" i="1"/>
  <c r="CH170" i="1" s="1"/>
  <c r="CG158" i="1"/>
  <c r="CH158" i="1" s="1"/>
  <c r="CG353" i="1"/>
  <c r="CH353" i="1" s="1"/>
  <c r="CG346" i="1"/>
  <c r="CH346" i="1" s="1"/>
  <c r="CG329" i="1"/>
  <c r="CH329" i="1" s="1"/>
  <c r="CG179" i="1"/>
  <c r="CH179" i="1" s="1"/>
  <c r="CG285" i="1"/>
  <c r="CH285" i="1" s="1"/>
  <c r="CG102" i="1"/>
  <c r="CH102" i="1" s="1"/>
  <c r="CG439" i="1"/>
  <c r="CH439" i="1" s="1"/>
  <c r="CG292" i="1"/>
  <c r="CH292" i="1" s="1"/>
  <c r="CG468" i="1"/>
  <c r="CH468" i="1" s="1"/>
  <c r="CG440" i="1"/>
  <c r="CH440" i="1" s="1"/>
  <c r="CG97" i="1"/>
  <c r="CH97" i="1" s="1"/>
  <c r="CG82" i="1"/>
  <c r="CH82" i="1" s="1"/>
  <c r="CG390" i="1"/>
  <c r="CH390" i="1" s="1"/>
  <c r="CG135" i="1"/>
  <c r="CH135" i="1" s="1"/>
  <c r="CG133" i="1"/>
  <c r="CH133" i="1" s="1"/>
  <c r="CG360" i="1"/>
  <c r="CH360" i="1" s="1"/>
  <c r="CG263" i="1"/>
  <c r="CH263" i="1" s="1"/>
  <c r="CG147" i="1"/>
  <c r="CH147" i="1" s="1"/>
  <c r="CG501" i="1"/>
  <c r="CH501" i="1" s="1"/>
  <c r="CG326" i="1"/>
  <c r="CH326" i="1" s="1"/>
  <c r="CG314" i="1"/>
  <c r="CH314" i="1" s="1"/>
  <c r="CG239" i="1"/>
  <c r="CH239" i="1" s="1"/>
  <c r="CG165" i="1"/>
  <c r="CH165" i="1" s="1"/>
  <c r="CG54" i="1"/>
  <c r="CH54" i="1" s="1"/>
  <c r="CG193" i="1"/>
  <c r="CH193" i="1" s="1"/>
  <c r="CG57" i="1"/>
  <c r="CH57" i="1" s="1"/>
  <c r="CG350" i="1"/>
  <c r="CH350" i="1" s="1"/>
  <c r="CG232" i="1"/>
  <c r="CH232" i="1" s="1"/>
  <c r="CG10" i="1"/>
  <c r="CH10" i="1" s="1"/>
  <c r="CG6" i="1"/>
  <c r="CH6" i="1" s="1"/>
  <c r="CG177" i="1"/>
  <c r="CH177" i="1" s="1"/>
  <c r="CG366" i="1"/>
  <c r="CH366" i="1" s="1"/>
  <c r="CG215" i="1"/>
  <c r="CH215" i="1" s="1"/>
  <c r="CG120" i="1"/>
  <c r="CH120" i="1" s="1"/>
  <c r="CG81" i="1"/>
  <c r="CH81" i="1" s="1"/>
  <c r="CG456" i="1"/>
  <c r="CH456" i="1" s="1"/>
  <c r="CG132" i="1"/>
  <c r="CH132" i="1" s="1"/>
  <c r="CG319" i="1"/>
  <c r="CH319" i="1" s="1"/>
  <c r="CG349" i="1"/>
  <c r="CH349" i="1" s="1"/>
  <c r="CG538" i="1"/>
  <c r="CH538" i="1" s="1"/>
  <c r="CG205" i="1"/>
  <c r="CH205" i="1" s="1"/>
  <c r="CG28" i="1"/>
  <c r="CH28" i="1" s="1"/>
  <c r="CG519" i="1"/>
  <c r="CH519" i="1" s="1"/>
  <c r="CG14" i="1"/>
  <c r="CH14" i="1" s="1"/>
  <c r="CG168" i="1"/>
  <c r="CH168" i="1" s="1"/>
  <c r="CG111" i="1"/>
  <c r="CH111" i="1" s="1"/>
  <c r="CG103" i="1"/>
  <c r="CH103" i="1" s="1"/>
  <c r="CG61" i="1"/>
  <c r="CH61" i="1" s="1"/>
  <c r="CG128" i="1"/>
  <c r="CH128" i="1" s="1"/>
  <c r="CG48" i="1"/>
  <c r="CH48" i="1" s="1"/>
  <c r="CG176" i="1"/>
  <c r="CH176" i="1" s="1"/>
  <c r="CG15" i="1"/>
  <c r="CH15" i="1" s="1"/>
  <c r="CG431" i="1"/>
  <c r="CH431" i="1" s="1"/>
  <c r="CG397" i="1"/>
  <c r="CH397" i="1" s="1"/>
  <c r="CG143" i="1"/>
  <c r="CH143" i="1" s="1"/>
  <c r="CG134" i="1"/>
  <c r="CH134" i="1" s="1"/>
  <c r="CG123" i="1"/>
  <c r="CH123" i="1" s="1"/>
  <c r="CG231" i="1"/>
  <c r="CH231" i="1" s="1"/>
  <c r="CG34" i="1"/>
  <c r="CH34" i="1" s="1"/>
  <c r="CG341" i="1"/>
  <c r="CH341" i="1" s="1"/>
  <c r="CG331" i="1"/>
  <c r="CH331" i="1" s="1"/>
  <c r="CG104" i="1"/>
  <c r="CH104" i="1" s="1"/>
  <c r="CG377" i="1"/>
  <c r="CH377" i="1" s="1"/>
  <c r="CG369" i="1"/>
  <c r="CH369" i="1" s="1"/>
  <c r="CG449" i="1"/>
  <c r="CH449" i="1" s="1"/>
  <c r="CG76" i="1"/>
  <c r="CH76" i="1" s="1"/>
  <c r="CG545" i="1"/>
  <c r="CH545" i="1" s="1"/>
  <c r="CG52" i="1"/>
  <c r="CH52" i="1" s="1"/>
  <c r="CG130" i="1"/>
  <c r="CH130" i="1" s="1"/>
  <c r="CG315" i="1"/>
  <c r="CH315" i="1" s="1"/>
  <c r="CG53" i="1"/>
  <c r="CH53" i="1" s="1"/>
  <c r="CG45" i="1"/>
  <c r="CH45" i="1" s="1"/>
  <c r="CG491" i="1"/>
  <c r="CH491" i="1" s="1"/>
  <c r="CG363" i="1"/>
  <c r="CH363" i="1" s="1"/>
  <c r="CG517" i="1"/>
  <c r="CH517" i="1" s="1"/>
  <c r="CG178" i="1"/>
  <c r="CH178" i="1" s="1"/>
  <c r="CG450" i="1"/>
  <c r="CH450" i="1" s="1"/>
  <c r="CG112" i="1"/>
  <c r="CH112" i="1" s="1"/>
  <c r="CG434" i="1"/>
  <c r="CH434" i="1" s="1"/>
  <c r="CG463" i="1"/>
  <c r="CH463" i="1" s="1"/>
  <c r="CG490" i="1"/>
  <c r="CH490" i="1" s="1"/>
  <c r="CG474" i="1"/>
  <c r="CH474" i="1" s="1"/>
  <c r="CG354" i="1"/>
  <c r="CH354" i="1" s="1"/>
  <c r="CG226" i="1"/>
  <c r="CH226" i="1" s="1"/>
  <c r="CG216" i="1"/>
  <c r="CH216" i="1" s="1"/>
  <c r="CG198" i="1"/>
  <c r="CH198" i="1" s="1"/>
  <c r="CG60" i="1"/>
  <c r="CH60" i="1" s="1"/>
  <c r="CG236" i="1"/>
  <c r="CH236" i="1" s="1"/>
  <c r="CG509" i="1"/>
  <c r="CH509" i="1" s="1"/>
  <c r="CG17" i="1"/>
  <c r="CH17" i="1" s="1"/>
  <c r="CG196" i="1"/>
  <c r="CH196" i="1" s="1"/>
  <c r="CG368" i="1"/>
  <c r="CH368" i="1" s="1"/>
  <c r="CG106" i="1"/>
  <c r="CH106" i="1" s="1"/>
  <c r="CG272" i="1"/>
  <c r="CH272" i="1" s="1"/>
  <c r="CG67" i="1"/>
  <c r="CH67" i="1" s="1"/>
  <c r="CG361" i="1"/>
  <c r="CH361" i="1" s="1"/>
  <c r="CG478" i="1"/>
  <c r="CH478" i="1" s="1"/>
  <c r="CG511" i="1"/>
  <c r="CH511" i="1" s="1"/>
  <c r="CG2" i="1"/>
  <c r="CH2" i="1" s="1"/>
  <c r="CG433" i="1"/>
  <c r="CH433" i="1" s="1"/>
  <c r="CG408" i="1"/>
  <c r="CH408" i="1" s="1"/>
  <c r="CG144" i="1"/>
  <c r="CH144" i="1" s="1"/>
  <c r="CG324" i="1"/>
  <c r="CH324" i="1" s="1"/>
  <c r="CG26" i="1"/>
  <c r="CH26" i="1" s="1"/>
  <c r="CG553" i="1"/>
  <c r="CH553" i="1" s="1"/>
  <c r="CG381" i="1"/>
  <c r="CH381" i="1" s="1"/>
  <c r="CG409" i="1"/>
  <c r="CH409" i="1" s="1"/>
  <c r="CG277" i="1"/>
  <c r="CH277" i="1" s="1"/>
  <c r="CG138" i="1"/>
  <c r="CH138" i="1" s="1"/>
  <c r="CG150" i="1"/>
  <c r="CH150" i="1" s="1"/>
  <c r="CG140" i="1"/>
  <c r="CH140" i="1" s="1"/>
  <c r="CG70" i="1"/>
  <c r="CH70" i="1" s="1"/>
  <c r="CG465" i="1"/>
  <c r="CH465" i="1" s="1"/>
  <c r="CG387" i="1"/>
  <c r="CH387" i="1" s="1"/>
  <c r="CG389" i="1"/>
  <c r="CH389" i="1" s="1"/>
  <c r="CG42" i="1"/>
  <c r="CH42" i="1" s="1"/>
  <c r="CG359" i="1"/>
  <c r="CH359" i="1" s="1"/>
  <c r="CG348" i="1"/>
  <c r="CH348" i="1" s="1"/>
  <c r="CG230" i="1"/>
  <c r="CH230" i="1" s="1"/>
  <c r="CG436" i="1"/>
  <c r="CH436" i="1" s="1"/>
  <c r="CG425" i="1"/>
  <c r="CH425" i="1" s="1"/>
  <c r="CG399" i="1"/>
  <c r="CH399" i="1" s="1"/>
  <c r="CG139" i="1"/>
  <c r="CH139" i="1" s="1"/>
  <c r="CG454" i="1"/>
  <c r="CH454" i="1" s="1"/>
  <c r="CG345" i="1"/>
  <c r="CH345" i="1" s="1"/>
  <c r="CG221" i="1"/>
  <c r="CH221" i="1" s="1"/>
  <c r="CG489" i="1"/>
  <c r="CH489" i="1" s="1"/>
  <c r="CG257" i="1"/>
  <c r="CH257" i="1" s="1"/>
  <c r="CG9" i="1"/>
  <c r="CH9" i="1" s="1"/>
  <c r="CG24" i="1"/>
  <c r="CH24" i="1" s="1"/>
  <c r="CG342" i="1"/>
  <c r="CH342" i="1" s="1"/>
  <c r="CG451" i="1"/>
  <c r="CH451" i="1" s="1"/>
  <c r="CG446" i="1"/>
  <c r="CH446" i="1" s="1"/>
  <c r="CG445" i="1"/>
  <c r="CH445" i="1" s="1"/>
  <c r="CG398" i="1"/>
  <c r="CH398" i="1" s="1"/>
  <c r="CG417" i="1"/>
  <c r="CH417" i="1" s="1"/>
  <c r="CG141" i="1"/>
  <c r="CH141" i="1" s="1"/>
  <c r="CG152" i="1"/>
  <c r="CH152" i="1" s="1"/>
  <c r="CG142" i="1"/>
  <c r="CH142" i="1" s="1"/>
  <c r="CG396" i="1"/>
  <c r="CH396" i="1" s="1"/>
  <c r="CG385" i="1"/>
  <c r="CH385" i="1" s="1"/>
  <c r="CG301" i="1"/>
  <c r="CH301" i="1" s="1"/>
  <c r="CG122" i="1"/>
  <c r="CH122" i="1" s="1"/>
  <c r="CG393" i="1"/>
  <c r="CH393" i="1" s="1"/>
  <c r="CG480" i="1"/>
  <c r="CH480" i="1" s="1"/>
  <c r="CG8" i="1"/>
  <c r="CH8" i="1" s="1"/>
  <c r="CG3" i="1"/>
  <c r="CH3" i="1" s="1"/>
  <c r="CG453" i="1"/>
  <c r="CH453" i="1" s="1"/>
  <c r="CG118" i="1"/>
  <c r="CH118" i="1" s="1"/>
  <c r="CG119" i="1"/>
  <c r="CH119" i="1" s="1"/>
  <c r="CG424" i="1"/>
  <c r="CH424" i="1" s="1"/>
  <c r="CG407" i="1"/>
  <c r="CH407" i="1" s="1"/>
  <c r="CG421" i="1"/>
  <c r="CH421" i="1" s="1"/>
  <c r="CG151" i="1"/>
  <c r="CH151" i="1" s="1"/>
  <c r="CG148" i="1"/>
  <c r="CH148" i="1" s="1"/>
  <c r="CG391" i="1"/>
  <c r="CH391" i="1" s="1"/>
  <c r="CG494" i="1"/>
  <c r="CH494" i="1" s="1"/>
  <c r="CG380" i="1"/>
  <c r="CH380" i="1" s="1"/>
  <c r="CG46" i="1"/>
  <c r="CH46" i="1" s="1"/>
  <c r="CG249" i="1"/>
  <c r="CH249" i="1" s="1"/>
  <c r="CG452" i="1"/>
  <c r="CH452" i="1" s="1"/>
  <c r="CG373" i="1"/>
  <c r="CH373" i="1" s="1"/>
  <c r="CG550" i="1"/>
  <c r="CH550" i="1" s="1"/>
  <c r="CG442" i="1"/>
  <c r="CH442" i="1" s="1"/>
  <c r="CG116" i="1"/>
  <c r="CH116" i="1" s="1"/>
  <c r="CG113" i="1"/>
  <c r="CH113" i="1" s="1"/>
  <c r="CG429" i="1"/>
  <c r="CH429" i="1" s="1"/>
  <c r="CG149" i="1"/>
  <c r="CH149" i="1" s="1"/>
  <c r="CG498" i="1"/>
  <c r="CH498" i="1" s="1"/>
  <c r="CG157" i="1"/>
  <c r="CH157" i="1" s="1"/>
  <c r="CG174" i="1"/>
  <c r="CH174" i="1" s="1"/>
  <c r="CG238" i="1"/>
  <c r="CH238" i="1" s="1"/>
  <c r="CG29" i="1"/>
  <c r="CH29" i="1" s="1"/>
  <c r="CG38" i="1"/>
  <c r="CH38" i="1" s="1"/>
  <c r="CG171" i="1"/>
  <c r="CH171" i="1" s="1"/>
  <c r="CG83" i="1"/>
  <c r="CH83" i="1" s="1"/>
</calcChain>
</file>

<file path=xl/sharedStrings.xml><?xml version="1.0" encoding="utf-8"?>
<sst xmlns="http://schemas.openxmlformats.org/spreadsheetml/2006/main" count="12842" uniqueCount="2545">
  <si>
    <t>ID</t>
  </si>
  <si>
    <t>To what degree do you agree or disagree with the following statements. [I am an experienced Java programmer]</t>
  </si>
  <si>
    <t>Java exp</t>
  </si>
  <si>
    <t>To what degree do you agree or disagree with the following statements. [I am an experienced C++ programmer]</t>
  </si>
  <si>
    <t>C++ exp</t>
  </si>
  <si>
    <t>To what degree do you agree or disagree with the following statements. [I have practical experience from other programming languages than Java or C++]</t>
  </si>
  <si>
    <t>Other lang exp</t>
  </si>
  <si>
    <t>TOTAL EXP1</t>
  </si>
  <si>
    <t>To what degree do you agree or disagree with the following statements. [I have thorough practical experience as a professional programmer]</t>
  </si>
  <si>
    <t>Profess exp</t>
  </si>
  <si>
    <t>To what degree do you agree or disagree with the following statements. [I have successfully completed many programming courses]</t>
  </si>
  <si>
    <t>Many courses exp</t>
  </si>
  <si>
    <t>To what degree do you agree or disagree with the following statements. [I have practical experience from developing large software systems (more than 10000 LOC)]</t>
  </si>
  <si>
    <t>Large progr exp</t>
  </si>
  <si>
    <t>Series</t>
  </si>
  <si>
    <t>Snippet-Code</t>
  </si>
  <si>
    <t>Justification</t>
  </si>
  <si>
    <t>Summary</t>
  </si>
  <si>
    <t>A: Expected</t>
  </si>
  <si>
    <t>A: Answer</t>
  </si>
  <si>
    <t>comment</t>
  </si>
  <si>
    <t>A (JB)</t>
  </si>
  <si>
    <t>A (BP)</t>
  </si>
  <si>
    <t>A</t>
  </si>
  <si>
    <t>B:Expected</t>
  </si>
  <si>
    <t>B: Answer</t>
  </si>
  <si>
    <t>B (JB)</t>
  </si>
  <si>
    <t>B (BP)</t>
  </si>
  <si>
    <t>B</t>
  </si>
  <si>
    <t>C:Expected</t>
  </si>
  <si>
    <t>C: Answer</t>
  </si>
  <si>
    <t>C (JB)</t>
  </si>
  <si>
    <t>C (BP)</t>
  </si>
  <si>
    <t>C</t>
  </si>
  <si>
    <t>D:Expected</t>
  </si>
  <si>
    <t>D: Answer</t>
  </si>
  <si>
    <t>D (JB)</t>
  </si>
  <si>
    <t>D (BP)</t>
  </si>
  <si>
    <t>D</t>
  </si>
  <si>
    <t>E:Expected</t>
  </si>
  <si>
    <t>E: Answer</t>
  </si>
  <si>
    <t>E (JB)</t>
  </si>
  <si>
    <t>E (BP)</t>
  </si>
  <si>
    <t>E</t>
  </si>
  <si>
    <t>F:Expected</t>
  </si>
  <si>
    <t>F: Answer</t>
  </si>
  <si>
    <t>F (JB)</t>
  </si>
  <si>
    <t>F (BP)</t>
  </si>
  <si>
    <t>F</t>
  </si>
  <si>
    <t>Observations</t>
  </si>
  <si>
    <t>Tools</t>
  </si>
  <si>
    <t>Important aspects</t>
  </si>
  <si>
    <t>How do you rate your level of competence, on a scale of 1 to 5, in the following subjects. [Principles of object-oriented design]</t>
  </si>
  <si>
    <t>OOD exp</t>
  </si>
  <si>
    <t>How do you rate your level of competence, on a scale of 1 to 5, in the following subjects. [Law of Demeter]</t>
  </si>
  <si>
    <t>LoD exp</t>
  </si>
  <si>
    <t>How do you rate your level of competence, on a scale of 1 to 5, in the following subjects. [Code smells and refactoring]</t>
  </si>
  <si>
    <t>Refac exp</t>
  </si>
  <si>
    <t>How do you rate your level of competence, on a scale of 1 to 5, in the following subjects. [Programming of Eclipse plug-ins]</t>
  </si>
  <si>
    <t>Eclipse plug-in exp</t>
  </si>
  <si>
    <t>There are two dominant styles for naming identifiers; camelCase and under_score. E.g.,_x000D_
	   methodCall(someParameter)_x000D_
	and_x000D_
	   method_call(some_parameter)_x000D_
_x000D_
	Which style do you prefer-</t>
  </si>
  <si>
    <t>Please feel free to leave comments about the survey here.</t>
  </si>
  <si>
    <t>Time TOT</t>
  </si>
  <si>
    <t>No of recal questions</t>
  </si>
  <si>
    <t>Total recall score</t>
  </si>
  <si>
    <t>Neither agree or disagree</t>
  </si>
  <si>
    <t>Strongly agree</t>
  </si>
  <si>
    <t>Male</t>
  </si>
  <si>
    <t>No</t>
  </si>
  <si>
    <t>S1_1:1</t>
  </si>
  <si>
    <t>Hard: Long chain of responsibility to access the http-data_x000D_
          Minimal explainations what code is doing_x000D_
_x000D_
Easy: Conding standarts_x000D_
 _x000D_
Neutral: Variables might be named more precise</t>
  </si>
  <si>
    <t>Build up an TroubleMessage from the Exception._x000D_
Log Data to Logfile and Console_x000D_
Inform someone my mail</t>
  </si>
  <si>
    <t>log(troubleTicket.toString())</t>
  </si>
  <si>
    <t>getServletContext()</t>
  </si>
  <si>
    <t>1337-wasd-43 - No chance :(</t>
  </si>
  <si>
    <t xml:space="preserve">Run and see what is does ;-)_x000D_
_x000D_
Now seariously: In-Head-Execution(Step by Step)_x000D_
=&gt; To get an overview:_x000D_
1. Read comments explaining the code_x000D_
2. Check for differences comments &lt;=&gt; code_x000D_
==_x000D_
3.  Now chech the other code pieces and how they relate with each other_x000D_
_x000D_
</t>
  </si>
  <si>
    <t>1.) Comments that EXPLAIN what the following code snippet is doing_x000D_
2.) Meaningfull naming of variables: Use for (name : names) better then for(a : names)_x000D_
3.) Lower path-hirachies: As long as you do not use XPath try to avoid more than 2 . or (-&gt;) in one line_x000D_
4.) Right tabbing and codingstandarts_x000D_
5.) Try to make as few LOC in a function -&gt; If a function contains more than 10 LOC try to split them into muliple functions and name them good</t>
  </si>
  <si>
    <t>5: Expert level competence</t>
  </si>
  <si>
    <t>I strongly prefer camelCase style</t>
  </si>
  <si>
    <t>Disagree</t>
  </si>
  <si>
    <t>Agree</t>
  </si>
  <si>
    <t>Everything is well commented so understanding the code is very easy</t>
  </si>
  <si>
    <t>1. A System internal Error "Ticket" is created_x000D_
2. A log entry is writen to the logfile and then to the console_x000D_
3. A mail is sent to the webmaster</t>
  </si>
  <si>
    <t>mostRecentErrors</t>
  </si>
  <si>
    <t xml:space="preserve">I would still rate the readabillity as pretty easy but remembering certain code snippets is more difficult. </t>
  </si>
  <si>
    <t>I first read all comments, then try to understand the flow of code and the outcome of the code at the end of a function call</t>
  </si>
  <si>
    <t>comments that dont require knowledge of other parts of the systems code.</t>
  </si>
  <si>
    <t>1: No competence</t>
  </si>
  <si>
    <t>Strongly disagree</t>
  </si>
  <si>
    <t>Die Zeilenumbrüche machten es einfacher zu lesen. Außerdem halfen die Kommentare den Sinn zu verstehen.</t>
  </si>
  <si>
    <t>Zuerst wird ein Ticket angelegt._x000D_
Dann werden Fehlerlogs angelegt, falls was schief geht._x000D_
Zum Schluss wird das letzte Ticket an den Webmaster geschickt.</t>
  </si>
  <si>
    <t>-</t>
  </si>
  <si>
    <t>KA</t>
  </si>
  <si>
    <t>Eclipse</t>
  </si>
  <si>
    <t>Einrücken von Code und Gruppieren von zusammenhängenden Codeschnipseln.</t>
  </si>
  <si>
    <t>Female</t>
  </si>
  <si>
    <t>I have a little bit problems with the language "english".</t>
  </si>
  <si>
    <t>I miss the rest from the code to understand all.</t>
  </si>
  <si>
    <t>the comments, if/else- structure, for- loop</t>
  </si>
  <si>
    <t>I think it's important that you use comments. When the code is long, you faster find the section which you need.</t>
  </si>
  <si>
    <t>I have no preference</t>
  </si>
  <si>
    <t>sehr viele Sonderzeichen, nicht eindeutig genug deklariert!_x000D_
Allerdings gut strukturiert!</t>
  </si>
  <si>
    <t>keine ahnung</t>
  </si>
  <si>
    <t>nichts</t>
  </si>
  <si>
    <t>Die Datentypen anschauen, die Kommentare in Ruhe lesen und einzelne Zeilen durchgehen</t>
  </si>
  <si>
    <t>Codes sollen eine ordentlichen Struktur haben und nicht zu viele Sonderzeichen enthalten, da es nicht angenehm ist solche zu lesen</t>
  </si>
  <si>
    <t>Den Ablauf der Fragen am Anfang schon klar machen, evtl die Anzahl schon vorher erwähnen und Codes in Schwierigkeitsgrade einstufen</t>
  </si>
  <si>
    <t>insgesamt echt schwierig wegen den langen Eingaben</t>
  </si>
  <si>
    <t>bereits vergessen</t>
  </si>
  <si>
    <t>TroubleTicket</t>
  </si>
  <si>
    <t>Log</t>
  </si>
  <si>
    <t>very long text</t>
  </si>
  <si>
    <t>too long</t>
  </si>
  <si>
    <t>Die Zeilenenrückung ist für mich am Wichtigsten</t>
  </si>
  <si>
    <t>easy: comments_x000D_
_x000D_
difficult: exact syntax</t>
  </si>
  <si>
    <t>1. Naming of function and its parameters_x000D_
_x000D_
2. defining a place on the heap_x000D_
_x000D_
3. copying and setting the functionality</t>
  </si>
  <si>
    <t>log(troubleTicket)</t>
  </si>
  <si>
    <t>clear examples - view on analogous problems to lok what actually happens</t>
  </si>
  <si>
    <t>experience in the programming language_x000D_
_x000D_
insertion _x000D_
_x000D_
comments</t>
  </si>
  <si>
    <t>I prefer under_score style</t>
  </si>
  <si>
    <t>Die Namen der Variablen und Methoden sind nicht umbedingt eindeutig</t>
  </si>
  <si>
    <t>1. erzeugen eines neuen Opjekt_x000D_
2. Aufrufen einer neuen Methode</t>
  </si>
  <si>
    <t>ich weis es leider nicht mehr</t>
  </si>
  <si>
    <t>meistens befrage ich das Internet</t>
  </si>
  <si>
    <t>Wichtig sind klare und unterscheidbare Variablen, dennoch sollte man darauf achten, dass die Namen nicht zu lang werden. des Weiteren sind gut versdtändliche und erklärende Kommentare sehr hilfreich. Es ist wichti8g, dass die Kommentare nicht einfach das offensichtliche beschreiben sondern den grund warum etwas gemacht wird und näheres zur Funkrion</t>
  </si>
  <si>
    <t>Mir hätte es sehr geholfen, wenn es in deutsch wäre, da bilde ich galube aber eine Ausnahme.</t>
  </si>
  <si>
    <t>Der  Code ist allgemein Komentiert und klar erkennbar jeodch durch nichtabhebung der verschidenen teile nicht immer einfach zu erkennen wo ein teil anfängt und aufhört.</t>
  </si>
  <si>
    <t xml:space="preserve">Fehler abfrage. _x000D_
Speichern auf einem Server. _x000D_
</t>
  </si>
  <si>
    <t>log(troubleTicket.toString());</t>
  </si>
  <si>
    <t>troubleTicket(ex, aRequest);</t>
  </si>
  <si>
    <t>kommentare waren schlecht ausgefürt. Programfunktionalität für mich ncith nachvolziehbar. Quellcode für mich nicht verständlich</t>
  </si>
  <si>
    <t xml:space="preserve">Trennung _x000D_
Freizeilen_x000D_
Komentartrennung durch //_______x000D_
</t>
  </si>
  <si>
    <t>Long method/function names, as well as a lot of text in capital letters.</t>
  </si>
  <si>
    <t>The first thing was the instantiation of the TroubleTicket._x000D_
Then there was something with logging a message to a file._x000D_
The last thing was informing the webmaster.</t>
  </si>
  <si>
    <t>getS()</t>
  </si>
  <si>
    <t>No changes.</t>
  </si>
  <si>
    <t>Comment style for one line comments is nice. Gives the one line comments a consistent look with the other comments. Chaining methods like get().set().print(). etc makes it difficult to understand the code.</t>
  </si>
  <si>
    <t>Trying to understand what the code should do before looking at it and getting confused.</t>
  </si>
  <si>
    <t>Consistent names._x000D_
Consistent alignment, i.e. when calling functions/methods more than one time:_x000D_
setNumber("first"    , 1);_x000D_
setNumber("second", 2);_x000D_
etc._x000D_
So everything is in one column.</t>
  </si>
  <si>
    <t xml:space="preserve">long names;_x000D_
</t>
  </si>
  <si>
    <t>create ticket;_x000D_
create log files;_x000D_
inform webmaster;</t>
  </si>
  <si>
    <t>log(troubleTicket.to String());</t>
  </si>
  <si>
    <t>no idea</t>
  </si>
  <si>
    <t>maybe a tiny little bit easier. one gets used to var. names, using them.</t>
  </si>
  <si>
    <t>shifting, colours</t>
  </si>
  <si>
    <t>I prefer camelCase style</t>
  </si>
  <si>
    <t>too long. and I think it is not possible to answer the "evaluation" questions individually and meaningful.</t>
  </si>
  <si>
    <t>There are no space in each paragraph.</t>
  </si>
  <si>
    <t>There are more main steps._x000D_
First create a trouble ticket and second log message to file by using the trouble ticket. After this there is a log of the message to the output with a content. At last the trouble ticket is sent to the webmaster.</t>
  </si>
  <si>
    <t>There are more space in each part. Also there are more space in each line.</t>
  </si>
  <si>
    <t>The comments still are to close to the code.</t>
  </si>
  <si>
    <t>I started to read the hole code. After it i checked the definitions of the variables and read the given comments again.</t>
  </si>
  <si>
    <t>The code should be clearly structured and have enough comments to understand the code.</t>
  </si>
  <si>
    <t>I think the second part of questions after the code reading is sometimes unnecessary.</t>
  </si>
  <si>
    <t>The snippet calls a lot of functions that are not declared in this part of code which makes it hard to really understand what is going on. On the other hand, the snippet is well-equipped with comments.</t>
  </si>
  <si>
    <t>1.) The function prints an error/exception message and also sends it to some exception class._x000D_
2.) The function does something else concerning the message, can't remember exactly._x000D_
3.) The function sends information to the webmaster.</t>
  </si>
  <si>
    <t>log(troubleTicket.toString() )</t>
  </si>
  <si>
    <t>latest</t>
  </si>
  <si>
    <t>the different class names make it hard to remember the whole content</t>
  </si>
  <si>
    <t>A got IDE with context highlighting, e.g. Eclipse, or a good summarizing text or a tutor's explanation.</t>
  </si>
  <si>
    <t>If there is while/for/if/else-constructs, explanatory comments are needed most of the time. Don't use variables that aren't necessary. Comment throughout the function, not only in the beginning.</t>
  </si>
  <si>
    <t xml:space="preserve">This is good readabel code, with no strange  properties </t>
  </si>
  <si>
    <t>Creat a new trouble tickert with a reference, add Log messages to file and output the messages.</t>
  </si>
  <si>
    <t>getServletContext()).</t>
  </si>
  <si>
    <t>The most code need good commentary to understand for what it is or what does this line do, when this isent given u dont know what the code is about.  And you need good variable names.</t>
  </si>
  <si>
    <t>At the last part, there were many points in one command, which made it difficult to understand what this should do. I think the other parts were easy to read.</t>
  </si>
  <si>
    <t>Creating a new Error Ticket_x000D_
Saving the error in log and file_x000D_
Informing the webmaster</t>
  </si>
  <si>
    <t>log(...)</t>
  </si>
  <si>
    <t>...</t>
  </si>
  <si>
    <t>Comments on what the function does and comments on every line. Also, using clear variable names.</t>
  </si>
  <si>
    <t>the if function</t>
  </si>
  <si>
    <t>i) take the number_x000D_
ii) divide it by two</t>
  </si>
  <si>
    <t>webmaster unexpected problem</t>
  </si>
  <si>
    <t>*</t>
  </si>
  <si>
    <t>not changed</t>
  </si>
  <si>
    <t>it is really hard to understand if you just programmed in c++</t>
  </si>
  <si>
    <t>matlab</t>
  </si>
  <si>
    <t>speaking variable names</t>
  </si>
  <si>
    <t>because of java</t>
  </si>
  <si>
    <t>dont know</t>
  </si>
  <si>
    <t>no</t>
  </si>
  <si>
    <t>dont understand</t>
  </si>
  <si>
    <t>c++ websites</t>
  </si>
  <si>
    <t>comments</t>
  </si>
  <si>
    <t>S2_2:2</t>
  </si>
  <si>
    <t>Hard: WHO EVER WROTE THOSE COMMENTS MIGHT NOT GO HOME UNTIL THE __explain__ SOMETHING!!!11!!!_x000D_
          Code-Repetition_x000D_
          Many lines of code -&gt; Split up_x000D_
          Meaningless variablenames_x000D_
Easy:</t>
  </si>
  <si>
    <t>Check is a Value is set in the Property-Storage. If so add / the new data from the Storage. If not do something else...(Might I see the code once more?)</t>
  </si>
  <si>
    <t>property != null</t>
  </si>
  <si>
    <t>notifications</t>
  </si>
  <si>
    <t>lulz</t>
  </si>
  <si>
    <t>nComposite.getNotifications()</t>
  </si>
  <si>
    <t>rofl</t>
  </si>
  <si>
    <t>notifications.addAll(nStore.getNotifications())</t>
  </si>
  <si>
    <t>notifications.addAll(nStore.getNotifications());</t>
  </si>
  <si>
    <t>Is not getting mor readable or even remindable</t>
  </si>
  <si>
    <t>The comments are writen from the viewpoint of someone who knows the whole system. So understanding the comments without background knowledge is pretty difficult.</t>
  </si>
  <si>
    <t>the informations stored in nStore are saved to various locations</t>
  </si>
  <si>
    <t>notifications.add(nStore.getNotifications()</t>
  </si>
  <si>
    <t>Tja, hier bin ich wohl inkonsistent mit Z172, aber mir erscheint das "add" als das zentrale von "addAll"</t>
  </si>
  <si>
    <t>Still difficult, but the certain snippets could be recreated by the code comments</t>
  </si>
  <si>
    <t>Die vielen if und else Abfragen und die daraus resultierenden Klammern machen den Code nicht so leicht zu verstehen.</t>
  </si>
  <si>
    <t>Zuerst wird ein Projekt und eine Manager angelegt._x000D_
Dann kommt eine if-Abfrage._x000D_
Ist sie wahr, wird etwas gelöscht, ansonsten hinzugefügt.</t>
  </si>
  <si>
    <t>property = null</t>
  </si>
  <si>
    <t>Die if-Abfragen sind immer noch ziemlich unverständlich.</t>
  </si>
  <si>
    <t>I found that the structure isn't good, but it can be that I don't unterstand the code.</t>
  </si>
  <si>
    <t>You look to the values from projectspace, property and if "nStore " is acknowledged._x000D_
So acknowledged notifications are deleted and other are added.</t>
  </si>
  <si>
    <t>many if/ else - samples</t>
  </si>
  <si>
    <t>The comments could be better.</t>
  </si>
  <si>
    <t>erneut zu viele Zeichen, auch viel unübersichtlicher, jedoch genauer deklariert</t>
  </si>
  <si>
    <t>ungleich null</t>
  </si>
  <si>
    <t>!=null</t>
  </si>
  <si>
    <t>a lot of text</t>
  </si>
  <si>
    <t>2 times "if"_x000D_
1 time "else"</t>
  </si>
  <si>
    <t>property != Null</t>
  </si>
  <si>
    <t xml:space="preserve">notifications </t>
  </si>
  <si>
    <t>very complicated</t>
  </si>
  <si>
    <t>too much text</t>
  </si>
  <si>
    <t>using of points is difficult and interpreting the relation between the so link objects</t>
  </si>
  <si>
    <t>1. defining function_x000D_
2. declaring variables_x000D_
3. differentiation of cases in order to the values of parameters_x000D_
    - deleting and and adding_x000D_
    - or adding</t>
  </si>
  <si>
    <t>property !null</t>
  </si>
  <si>
    <t>notifications.addAll (nStore.getNotifications())</t>
  </si>
  <si>
    <t>comments are not enough explanation to recreate total code</t>
  </si>
  <si>
    <t>clear expressions are nicely understandable, like add or !null_x000D_
further special syntax harder to recreate</t>
  </si>
  <si>
    <t>ich muss leider zugeben, dass ich den Code nicht wirklich verstehe</t>
  </si>
  <si>
    <t>Eine menge( ich glaube 5) If Abfragen.</t>
  </si>
  <si>
    <t>nstore-notifications</t>
  </si>
  <si>
    <t>notifications=nstore-notifications + notifications</t>
  </si>
  <si>
    <t>Programm Blöcke abgesetzt aber besser lesbar als Beschreibung. _x000D_
Beschreibung oft in Code geschrieben und somit nicht für alle verständlich.</t>
  </si>
  <si>
    <t>notefication != null _x000D_
projekt != null _x000D_
3 abfage entfallen jedoch gebenso != null</t>
  </si>
  <si>
    <t>value</t>
  </si>
  <si>
    <t>?</t>
  </si>
  <si>
    <t>Why not using more line comments like_x000D_
/**_x000D_
*_x000D_
*/_x000D_
?_x000D_
Don't use to trivial comments like "If projectSpace is not null" when the line below is really easy to understand._x000D_
Long names for variables, constants, functions etc. are making the code look more complex as it actually is. I know finding shorter names isn't always possible.</t>
  </si>
  <si>
    <t>Instantiation of a Project._x000D_
Working with notifications and acknowledge some stores?!</t>
  </si>
  <si>
    <t>A lot of long names are confusing.</t>
  </si>
  <si>
    <t>many variables to remember...</t>
  </si>
  <si>
    <t>notifications are deleted and added...</t>
  </si>
  <si>
    <t>if property != 0</t>
  </si>
  <si>
    <t xml:space="preserve">I think there is a german word "null" but nevertheless the comments are still to close to the code. Also there are no equal space from the left in the code. </t>
  </si>
  <si>
    <t>There are 4 "if" loops, which are fit together. The first "if" loop checks the value of the variable. If the value is equal "null" the value will be property.getValue. If the value is equal "null" and the value is a instance of NotificationComposite, then the second "if" loop set a notification to the value. The third "if" loop checks the acknowledgment of the notification. If the notification is acknowledged, then all notifications is removed. If it is not, then all notifications are added._x000D_
But if the value is not equal "null" and the value is a instance of NotificationComposite, then the fourth "if" loop causes that all notifications are added.</t>
  </si>
  <si>
    <t>property !=null</t>
  </si>
  <si>
    <t>nComposite.getNotifications</t>
  </si>
  <si>
    <t>There are still the "null" and also there are no space between comments and code.</t>
  </si>
  <si>
    <t>See above!</t>
  </si>
  <si>
    <t>The comments are rather silly. They mainly describe the code in whole sentences, but most of them don't explain anything.</t>
  </si>
  <si>
    <t>1.) Creating a projectspace and defining a couple of variables that concern the project and notifications_x000D_
2.) Do some stuff concerning notifications depending on wether the project space is NULL or not.</t>
  </si>
  <si>
    <t>nStore.isAcknowledged()</t>
  </si>
  <si>
    <t>nStore</t>
  </si>
  <si>
    <t>add(nStore.getNotifications)</t>
  </si>
  <si>
    <t>Obviously, such descriptive comments simplify filling in the lines in the code that have been blanked out. Yet, they really don't help in terms of understanding.</t>
  </si>
  <si>
    <t>Its hard to think about for what the code is when u dont know for what is it used.</t>
  </si>
  <si>
    <t>Local variables get defined._x000D_
If value is not null remove nstore notifications._x000D_
Else add nstore-notification.</t>
  </si>
  <si>
    <t>property.getValue;</t>
  </si>
  <si>
    <t>ncomposite.getNotifications();</t>
  </si>
  <si>
    <t>notification.addAll(nstore.getNotifications());</t>
  </si>
  <si>
    <t>It was hard to realize what the code was doing at some points. Also, not every if sequenze was explained in the comments, so I had to figure out myself what it does or whats the condition of it. Also, I wasn't sure what manager whas.</t>
  </si>
  <si>
    <t>Checking if project is empty_x000D_
Checking if "message" is empty and acknowleged, than deleting it._x000D_
If not, adding "message" to something.</t>
  </si>
  <si>
    <t>..</t>
  </si>
  <si>
    <t>case sensitive of java and not declaring type of variables</t>
  </si>
  <si>
    <t>not understood what it does</t>
  </si>
  <si>
    <t>calc</t>
  </si>
  <si>
    <t>a</t>
  </si>
  <si>
    <t>b</t>
  </si>
  <si>
    <t>;</t>
  </si>
  <si>
    <t>the comments made it a bit understoodable</t>
  </si>
  <si>
    <t>j</t>
  </si>
  <si>
    <t>.</t>
  </si>
  <si>
    <t>S3_1:3</t>
  </si>
  <si>
    <t>Hard: No comments_x000D_
          Long hirachies to acces a value_x000D_
Easy: Good naming for variables_x000D_
          No repitition</t>
  </si>
  <si>
    <t>Creating a table and coloring it._x000D_
Access all cells of the unified table and create a new one with boolean content_x000D_
Add to table and return it</t>
  </si>
  <si>
    <t>uCell.getBoxModel().getBackgroundColor()</t>
  </si>
  <si>
    <t>table.addCell(cell)</t>
  </si>
  <si>
    <t>If the part left out is the interesing part: Easy to guess but much harder to remember</t>
  </si>
  <si>
    <t>Please do some more comments in those codes</t>
  </si>
  <si>
    <t>Not that much comments, i dont exactlz know what happens, since i dont know how images can take the value true or false. I think i didnt understand the idea there</t>
  </si>
  <si>
    <t>The general layout is fetched._x000D_
Then every cell is checked for its value and depending on that value a yes or no is set.</t>
  </si>
  <si>
    <t xml:space="preserve">I dont know what happened in that part of the code since i didnt get the whole concept of what is supposed to happen there_x000D_
</t>
  </si>
  <si>
    <t>Es gibt wieder einmal viele if-Abfragen, welche geschachtelt sind.</t>
  </si>
  <si>
    <t>Zuerst wurde die Farbe des Table gesetzt._x000D_
Danach kam eine for-Schleife in der viele if-Abfragen waren.</t>
  </si>
  <si>
    <t xml:space="preserve">I'm sure that the code isn't complicated but I can't understand all because of my english problems .. :/_x000D_
</t>
  </si>
  <si>
    <t>You copy one table, but you change the cell to "yes/no"  in the copied table.</t>
  </si>
  <si>
    <t>ucell.getBoxModel().getBackgroundColor()</t>
  </si>
  <si>
    <t xml:space="preserve">I understand a little bit more. I just look to the code. </t>
  </si>
  <si>
    <t>I ask me, where the code will use.</t>
  </si>
  <si>
    <t>Dieses Programm ist einfacher, vielleicht liegt es daran, dass man jetzt weiß, was der Sinn des gesamten Fragebogen ist</t>
  </si>
  <si>
    <t>Es gibt eine Ja / Nein Umfrage und dabei soll das Ergebnis ermittelt werden</t>
  </si>
  <si>
    <t>cell</t>
  </si>
  <si>
    <t>die Programmierrichtlinien wurden beachtet, trotzdem fehlt der Überblick</t>
  </si>
  <si>
    <t>2 if schleifen_x000D_
1 else</t>
  </si>
  <si>
    <t xml:space="preserve">uCell.getBoxModel().getBackgroundColor() </t>
  </si>
  <si>
    <t>cell.setBackgroundColor(uCell.getBoxModel().getBackgroundColor())</t>
  </si>
  <si>
    <t>cell was long and difficult more comments would be adorable</t>
  </si>
  <si>
    <t>1. declaring table_x000D_
_x000D_
2. declaring cell and copying the elements</t>
  </si>
  <si>
    <t>Sehr viele Variablen- und Methodennamen die mich verwirren, da ich oft niocht weis Welche Werte sie annehmen können oder Was die Methode macht.</t>
  </si>
  <si>
    <t>Ich glaube in der Main wird eine neue Tabelle erstellt und danach der Inhalt einer Zelle beachtet</t>
  </si>
  <si>
    <t>Weis ich leider nicht</t>
  </si>
  <si>
    <t>return ??</t>
  </si>
  <si>
    <t>Code meiner meiung nach gut lesbar jedoch  Code für mich nicht wiedergebbar.</t>
  </si>
  <si>
    <t>background color != 0 _x000D_
text.sice =0 _x000D_
keine eingaben vorhanden</t>
  </si>
  <si>
    <t>cell.backgroundColor</t>
  </si>
  <si>
    <t>new Color (uTabel.getBoxModel().getBorderColor()</t>
  </si>
  <si>
    <t>1?</t>
  </si>
  <si>
    <t>As before. A lot of functions are cocatenated get().set(). etc._x000D_
But the names are shorter.</t>
  </si>
  <si>
    <t xml:space="preserve">Create a table._x000D_
Set the color of the table._x000D_
Do some if/else_x000D_
</t>
  </si>
  <si>
    <t>getPath()</t>
  </si>
  <si>
    <t>table.addCell(cell);</t>
  </si>
  <si>
    <t>the topic makes it easier</t>
  </si>
  <si>
    <t>devide a table into sections_x000D_
define properties of cells_x000D_
add cells to table</t>
  </si>
  <si>
    <t>uCell.getXXX().getYYY()</t>
  </si>
  <si>
    <t>Grenzfall. Sollte mglw 2 bekommen, ist aber "formell" nur 1.</t>
  </si>
  <si>
    <t>tabel.addCell</t>
  </si>
  <si>
    <t>There are no missing space in the code. There are no comments. It would be easier to understand the code if there are comments</t>
  </si>
  <si>
    <t>There are 4 "if" loops and 3 of 4 are the main steps. First "if" loop if paragraph.getChildren().size() is over 0 and if paragraph.getChildren.get(0) is an instance of UImage. If it so, then UImage image is equal to paragraph.getChildren().get(0). If it is not, then the second "if" loop checks something i don't understand and so on.</t>
  </si>
  <si>
    <t>Still no comments! Don't know what a table is.</t>
  </si>
  <si>
    <t>See above</t>
  </si>
  <si>
    <t>No comments at all and several if/else-Constructs make it really hard to understand the code, especially if you have no idea what the function is about.</t>
  </si>
  <si>
    <t>1.) Creating a table wtih several color values._x000D_
2.) Copy something to the table depending on the if/else-case.</t>
  </si>
  <si>
    <t>cell.getEntry()</t>
  </si>
  <si>
    <t>uCell.getBackgroundColor()</t>
  </si>
  <si>
    <t xml:space="preserve">The variable uTable  is confusing and the if claus is condusing too_x000D_
</t>
  </si>
  <si>
    <t xml:space="preserve">creat a object from the class table wich is protected._x000D_
</t>
  </si>
  <si>
    <t>The names of the variables were clear and you could figure out, what the code does.</t>
  </si>
  <si>
    <t>Creating a new table with attributes of the Utable_x000D_
Adding the content of the Utable to the table_x000D_
return the table</t>
  </si>
  <si>
    <t>Ucell.getBackgroundColor()</t>
  </si>
  <si>
    <t>2 von 3 sem El korrekt (aber nur 4 von 7 Teilen).</t>
  </si>
  <si>
    <t>table.addColumn()</t>
  </si>
  <si>
    <t>not enough comments to see the sense of the code</t>
  </si>
  <si>
    <t>colors</t>
  </si>
  <si>
    <t>interessanter kommentare</t>
  </si>
  <si>
    <t>didnt</t>
  </si>
  <si>
    <t>read</t>
  </si>
  <si>
    <t>java</t>
  </si>
  <si>
    <t>dk</t>
  </si>
  <si>
    <t>S4_1:2</t>
  </si>
  <si>
    <t>Hard.append("Y U Do No")+=operator?_x000D_
_x000D_
Easy: Explaining Comments_x000D_
          Meaningfull variable names_x000D_
          Split functionality in multiple parts_x000D_
          Low hirachie</t>
  </si>
  <si>
    <t>Add the number of the move to the stringbuilder_x000D_
Do same for sublines (whatever this is), comments and NAG(whatever this is)</t>
  </si>
  <si>
    <t>append(move.isWhitesMove()</t>
  </si>
  <si>
    <t>Nag nag: move.getNags()</t>
  </si>
  <si>
    <t>Nag nag : move.getNags()</t>
  </si>
  <si>
    <t>for loops are all setup alike</t>
  </si>
  <si>
    <t>What the hell is nag?</t>
  </si>
  <si>
    <t>The code is well commented so it was mostly pretty easy to understand, but i didnt really get wich sign in the resulting string represents what and dont really know how the result will look because i dont know the used conzept</t>
  </si>
  <si>
    <t>the main move data is noted then the sublines are added and comments</t>
  </si>
  <si>
    <t>move.isWhiteMove()</t>
  </si>
  <si>
    <t>NAG nag : move.getNags()</t>
  </si>
  <si>
    <t>The code snippets asked were pretty straightforward and easy to understand parts</t>
  </si>
  <si>
    <t>Die einzelnen Teile des Codes wurden gut aufgeteilt.</t>
  </si>
  <si>
    <t>Zuerst werden die Bewegungsdaten angelegt._x000D_
...</t>
  </si>
  <si>
    <t>append(...)</t>
  </si>
  <si>
    <t>Nag nag ...</t>
  </si>
  <si>
    <t>good structure</t>
  </si>
  <si>
    <t xml:space="preserve">It will transmit a move-data from the builder and the rest of informations to this move._x000D_
And then you give back if the move is passed with result = true.._x000D_
so I think. </t>
  </si>
  <si>
    <t>append(move.isWhiteMove()</t>
  </si>
  <si>
    <t>good comments, this helped.</t>
  </si>
  <si>
    <t>besser struktiert, klarer verduetlicht</t>
  </si>
  <si>
    <t>wahr oder falsch Angaben</t>
  </si>
  <si>
    <t>gut beschrieben_x000D_
Einrückungen sehr ordentlich</t>
  </si>
  <si>
    <t>3 for schleifen</t>
  </si>
  <si>
    <t>diffult: NAG?_x000D_
          for (...:...) similar to for () in C++?</t>
  </si>
  <si>
    <t>(...:...)</t>
  </si>
  <si>
    <t>Leider verstehe oich trotz des Kommentas nicht was das Codefragment gemacht wird. Könnte auch daran liegen, dass das Kommentar auf englisch ist.</t>
  </si>
  <si>
    <t>??</t>
  </si>
  <si>
    <t>move date _x000D_
add subline _x000D_
saveline</t>
  </si>
  <si>
    <t>.getfullmove</t>
  </si>
  <si>
    <t>builde.append:</t>
  </si>
  <si>
    <t xml:space="preserve">Kein wissen über das programm </t>
  </si>
  <si>
    <t>The text is easier to understand than the previous ones, because it is for appending strings for chess notation and not some store notification and so on...</t>
  </si>
  <si>
    <t>The data of the chess move is added._x000D_
Add move data._x000D_
Add comments._x000D_
Add time._x000D_
And some more i don't remember.</t>
  </si>
  <si>
    <t>nag</t>
  </si>
  <si>
    <t>for all codes: difficult because I am a beginner; easy, since the code is not too bad.</t>
  </si>
  <si>
    <t>add move data to string_x000D_
add comments to string_x000D_
add time to string_x000D_
_x000D_
(a few things more)</t>
  </si>
  <si>
    <t>append(moveData....</t>
  </si>
  <si>
    <t>I need some time to understand the code. But it is good to have some comments.</t>
  </si>
  <si>
    <t xml:space="preserve">There are 2 main steps. In between there are 3 "for" loops. The first add sublines, the second add comments and the third add NAGs. The first main step add a move data and the second step add the time and at last the programm outputs the result. </t>
  </si>
  <si>
    <t>The comments helped to understand the code.</t>
  </si>
  <si>
    <t>I have no further observations or comments right now.</t>
  </si>
  <si>
    <t>Even though there also is a lot of unknown functions in the code, this function is rather easy to understand because of it's linear structure ( I mean no for/while/if/else-constructions ) and also the sufficient number of explanatory comments.</t>
  </si>
  <si>
    <t>1.) Creation of Chess Information string._x000D_
2.) Writing several information into the string:_x000D_
color of the moved piece, start field and end field  of the move, time for the move, NAG information (whatever that is, I guess a chess player knows)_x000D_
3.) Returning a boolean to verify the string has been created.</t>
  </si>
  <si>
    <t>isWhiteMove()</t>
  </si>
  <si>
    <t>knapp</t>
  </si>
  <si>
    <t>NAG nag : nag.getNAG()</t>
  </si>
  <si>
    <t>The lots of different functions make remembering the exact formulation of the blanked out lines a little harder than expected.</t>
  </si>
  <si>
    <t xml:space="preserve">Code has good comments and good variable names to understand the Text </t>
  </si>
  <si>
    <t>Creats a class named getMove with the variabels result and moveNumber and the functions add move data add sublines add comments add NAGS and add time</t>
  </si>
  <si>
    <t>append(move.)</t>
  </si>
  <si>
    <t>Zu viele Textkomp fehlen.</t>
  </si>
  <si>
    <t>Nag nag : move.getNags</t>
  </si>
  <si>
    <t>I wasn't really sure what this code is doing at all.</t>
  </si>
  <si>
    <t>Checking the move of the builder_x000D_
Appending text</t>
  </si>
  <si>
    <t>append(isWhiteMove</t>
  </si>
  <si>
    <t>hard hard</t>
  </si>
  <si>
    <t>Generates a string (“builder”) for a given chess move in PGN (Portable Game Notation). This includes the move number and all NAG annotations.</t>
  </si>
  <si>
    <t>i am</t>
  </si>
  <si>
    <t>peach</t>
  </si>
  <si>
    <t>S5_2:3</t>
  </si>
  <si>
    <t>Hard: Y U NO EXPLAIN WHAT YA DOING??_x000D_
_x000D_
Easy: Flat Hirachies</t>
  </si>
  <si>
    <t>Get bounds of the text and the Graphics Context_x000D_
Split text in parts (front-&gt;middle,middle-&gt;middle+length)_x000D_
Insert ..._x000D_
Do something crazy_x000D_
Move the positions to manipulate</t>
  </si>
  <si>
    <t>bounds</t>
  </si>
  <si>
    <t>control.getBounds()</t>
  </si>
  <si>
    <t>control.getBounds();</t>
  </si>
  <si>
    <t>bounds.width - 5</t>
  </si>
  <si>
    <t>bounds.width</t>
  </si>
  <si>
    <t>start &gt;= 0 &amp;&amp; end &lt; length</t>
  </si>
  <si>
    <t>start &gt;=0 &amp;&amp; end &lt; length</t>
  </si>
  <si>
    <t>It is pretty easy to understand what happens in the code based on the top comment</t>
  </si>
  <si>
    <t>All data about the text is fetched. Then it starts in the center and runs through the string and substitutes if needed</t>
  </si>
  <si>
    <t>control.width()</t>
  </si>
  <si>
    <t>0 &lt;= start &amp;&amp; end &lt;= textValue.length()</t>
  </si>
  <si>
    <t>Zu viele Zeilen aufeinander.</t>
  </si>
  <si>
    <t>Zuerst wird dein Text übergeben._x000D_
Von diesem wird dann die Hälfte genommen._x000D_
...</t>
  </si>
  <si>
    <t>start ...</t>
  </si>
  <si>
    <t xml:space="preserve">I think you search in one text unimportent informations, you look at all lines (substrings) and  connect the rest of strings. With help from "control" we see, if we change our text. .. ?!  </t>
  </si>
  <si>
    <t>bounds.width -5</t>
  </si>
  <si>
    <t>comments helped</t>
  </si>
  <si>
    <t>etwas komisch, weiß nicht wirklich worum es geht</t>
  </si>
  <si>
    <t>Einem String soll ein Textwert zugeordent werden?</t>
  </si>
  <si>
    <t>naja der letzte war schon schwierig, jedoch merken kann ich mir keine Zeile</t>
  </si>
  <si>
    <t>many loops</t>
  </si>
  <si>
    <t>while und if schleifen</t>
  </si>
  <si>
    <t xml:space="preserve">bounds </t>
  </si>
  <si>
    <t>explanation should be on top of the parts it refers to and be more detailed</t>
  </si>
  <si>
    <t>Wirkt im ersten Moment verständlicher, aber ein paar erklärende Kommentare extra würden helfen</t>
  </si>
  <si>
    <t>star &gt;= 0 &amp;&amp; end &gt;= length</t>
  </si>
  <si>
    <t xml:space="preserve">Übersichtlich strukturiert _x000D_
klare gesetzte Komentare </t>
  </si>
  <si>
    <t>add Elipse_x000D_
move text</t>
  </si>
  <si>
    <t>Good comment above the program. x isn't a understandable name for an attribute. Most things have good names.</t>
  </si>
  <si>
    <t>Graphics object is created._x000D_
Some integers are defined._x000D_
A while loop.</t>
  </si>
  <si>
    <t>start &gt;0 &amp;&amp; end &lt; length</t>
  </si>
  <si>
    <t>it is not difficult to read, but I don't understand what exactly is happening</t>
  </si>
  <si>
    <t>shorten_x000D_
extend_x000D_
overwrite</t>
  </si>
  <si>
    <t>don't know</t>
  </si>
  <si>
    <t>start &gt; 0 &amp;&amp; end &lt; length</t>
  </si>
  <si>
    <t>There are just a start comment but no comments in the code. A look over the code is easy because there are no unnecessary space.</t>
  </si>
  <si>
    <t>There are 3 main steps. First there are definitions of variables. Second there are a "while" loop to do define a variable l till the start is over or equal 0 and the end smaller than the length. Third if l is smaller than maxWidth the gc is disposed.</t>
  </si>
  <si>
    <t>There are still no comments in the code. But the definitions and the explanation obove are helpful to understand the code.</t>
  </si>
  <si>
    <t>I have no more!</t>
  </si>
  <si>
    <t>Just one comments on top of the function, a wide variety of unknown variables make it hard to read.</t>
  </si>
  <si>
    <t>1.) Creation of graphic variables._x000D_
2.) Shortening the textValue in a while-Structure</t>
  </si>
  <si>
    <t>Bounds()</t>
  </si>
  <si>
    <t>start&gt;=0 &amp;&amp; end &lt; length</t>
  </si>
  <si>
    <t>I now have the impression, that at least one of the defined variables isn't even used in the function (e.g. Bounds whatever the variable name is).</t>
  </si>
  <si>
    <t xml:space="preserve">good to understand with a good comentary whats it about </t>
  </si>
  <si>
    <t xml:space="preserve">creats class  with the function which shorts the text </t>
  </si>
  <si>
    <t>control.getBounds</t>
  </si>
  <si>
    <t xml:space="preserve">bounds.width - </t>
  </si>
  <si>
    <t>The comment above the function gave a clear message of what the code is doing. Alltough I didn't know much about the objects and classes, it wasn't hard to figure out what the code was doing.</t>
  </si>
  <si>
    <t>Intializing needed objects_x000D_
Calculating the max length of the new string_x000D_
Shortening the string until the length is reached and returning it</t>
  </si>
  <si>
    <t>control.getLength()</t>
  </si>
  <si>
    <t>start &gt;= 0 &amp;&amp; end &lt;=length</t>
  </si>
  <si>
    <t>too long comments!</t>
  </si>
  <si>
    <t>shortens the given text</t>
  </si>
  <si>
    <t>10^12</t>
  </si>
  <si>
    <t>jauchz</t>
  </si>
  <si>
    <t>jajaja</t>
  </si>
  <si>
    <t>saschka</t>
  </si>
  <si>
    <t>S1_1:2</t>
  </si>
  <si>
    <t>Commments improved understanding._x000D_
Qualified names for parameters, e.g. ex for exception helped.</t>
  </si>
  <si>
    <t>First step was about to log via flogger._x000D_
Second one logged via the log command - so it's visible in the command shell._x000D_
The third one was about to write a mail to the webmaster.</t>
  </si>
  <si>
    <t xml:space="preserve">  </t>
  </si>
  <si>
    <t>Put the code in to my own syntax - using breaks, own comments etc.</t>
  </si>
  <si>
    <t>Splitting big problems into more lines of code, use comments where necessary and keep simple commands simple, e.g. instead of _x000D_
_x000D_
"int testValueIOnlyUseOnce = 1;_x000D_
if(importantValue == testValueIOnlyUseOnce)"_x000D_
_x000D_
"if(importantValue == 1)"</t>
  </si>
  <si>
    <t>code war übersichtlich gestaltet und ausführlich kommentiert</t>
  </si>
  <si>
    <t>Im ersten Schritt wurde ein neues Ticket angelegt._x000D_
Danach wurden strings zu dem Fehler erstellt._x000D_
Im dritten Schritt wurde eine Mail zu dem aufgetretenen Fehler abgeschickt.</t>
  </si>
  <si>
    <t>update</t>
  </si>
  <si>
    <t>immer noch übersichtlich und ausführlich kommentiert</t>
  </si>
  <si>
    <t>Woher soll ich denn wissen, wie die Funktionsaufrufe funktionieren.</t>
  </si>
  <si>
    <t xml:space="preserve">vim for reading_x000D_
_x000D_
my brain for comprehending </t>
  </si>
  <si>
    <t>Kommentare und nicht so gequetscht schreiben</t>
  </si>
  <si>
    <t>Ja, also...man kann schon nicht erwarten, dass die Leute den Code auswendig lernen und ihn dann Buchstabe für Buchstabe wieder geben können._x000D_
Ansonsten ists ja ganz nett. Aber auch wenn man Pasagen aus dem Text streicht ändert das nicht die allgemeine Lesbarkeit des Textes, es sei denn man streicht die Kommentare.</t>
  </si>
  <si>
    <t>Good structured, good commentaries</t>
  </si>
  <si>
    <t>cant remember... something with log in the middle</t>
  </si>
  <si>
    <t>no idea...</t>
  </si>
  <si>
    <t>did not learn the code by heart. lol. but also easy to understand</t>
  </si>
  <si>
    <t>goot commentaries and good structure</t>
  </si>
  <si>
    <t>not familiar with this type of programming</t>
  </si>
  <si>
    <t xml:space="preserve">don't know_x000D_
</t>
  </si>
  <si>
    <t>idea</t>
  </si>
  <si>
    <t>variable names that help to understand what it is for</t>
  </si>
  <si>
    <t>Was more easy due to the comments</t>
  </si>
  <si>
    <t xml:space="preserve">Declaration of Variable_x000D_
Log _x000D_
</t>
  </si>
  <si>
    <t>log (troubleTicket</t>
  </si>
  <si>
    <t>troubleTicket</t>
  </si>
  <si>
    <t>to indent and comments</t>
  </si>
  <si>
    <t>I strongly prefer under_score style</t>
  </si>
  <si>
    <t>Es ist nicht klar was die einzelnen Funktionen machen da der definierende code nicht dabei ist</t>
  </si>
  <si>
    <t>Es wird ein Objekt von Trouble ticket angelegt_x000D_
Es werden Strings an log funktionen übergeben_x000D_
Attribute werden aktualisiert und versendet</t>
  </si>
  <si>
    <t>getContent()</t>
  </si>
  <si>
    <t>Dass man variablen etc. so benennt dass man sich bildlich etwas darunter vorstellen kann</t>
  </si>
  <si>
    <t>Very long variable names</t>
  </si>
  <si>
    <t>detect error _x000D_
output error message</t>
  </si>
  <si>
    <t>log("MOST_RECENT_TROUBLE_TICKET")</t>
  </si>
  <si>
    <t>müssste 2 sein, da tostring fehlt. Erscheint mir aber "falscher" als z.B. Z29. Streng genommen 1 nach unseren Regeln.</t>
  </si>
  <si>
    <t>getmessage</t>
  </si>
  <si>
    <t>commentaries</t>
  </si>
  <si>
    <t xml:space="preserve">good and plenty commentation_x000D_
short variables, but have to be clear in there meaning._x000D_
good brackets are very usefull to see the different structures and loops clear separated_x000D_
if_x000D_
{_x000D_
blablablablatext_x000D_
}_x000D_
else ..._x000D_
</t>
  </si>
  <si>
    <t>underscore is a little distracting</t>
  </si>
  <si>
    <t>Nearly everything. I could remember the short briefing, but the code was totally unreadable for me. I hardly understood the basics, like: mail.to.webmaster. That's it.</t>
  </si>
  <si>
    <t>First step was to search for errors, second was to locate the error and the third step was about sending this protocoll to the webmaster, I think.</t>
  </si>
  <si>
    <t>I've no clue.</t>
  </si>
  <si>
    <t>Something with troubleTicket in it.</t>
  </si>
  <si>
    <t>My impression of the readibility of the piece of code haven't changed.</t>
  </si>
  <si>
    <t>I realized there was some kind of void-function in it, also some kind of object-based programming.</t>
  </si>
  <si>
    <t xml:space="preserve">The comments. An andequate amount of emty space. </t>
  </si>
  <si>
    <t>I had to realize that I have just very rudimental skills in programming.</t>
  </si>
  <si>
    <t>Too long names for variables</t>
  </si>
  <si>
    <t>Same Problem as before and i didn't learn it by roth</t>
  </si>
  <si>
    <t>simple comments</t>
  </si>
  <si>
    <t>if there are complicated orders i think some programmers don't know it (e.g. I just learned programming...) more comments would also be nice</t>
  </si>
  <si>
    <t>Es war sehr schwer zu verstehe, da die Definition für z.b. "Throwable" nicht klar war.</t>
  </si>
  <si>
    <t>Step 1: Übergabe 2er Werte_x000D_
Step 2: Überprüfung von Richtig_x000D_
Step 3: Errorausgabe</t>
  </si>
  <si>
    <t>log(".....)";</t>
  </si>
  <si>
    <t>....</t>
  </si>
  <si>
    <t>Kommentare möglichst bei jeder Schleife und Funktion etc</t>
  </si>
  <si>
    <t>Für uns kaum übliche Standardanweisungen im Code ersichtlich, entsprechend schwierig zu lesen.</t>
  </si>
  <si>
    <t>1) Stellt fest, ob Probleme mit Ticket_x000D_
2) Protokolliert Problem_x000D_
3) erneutes protokollieren von Problemen</t>
  </si>
  <si>
    <t>log (send.string)</t>
  </si>
  <si>
    <t>string nicht korrekt, also &gt; 33% fehler</t>
  </si>
  <si>
    <t>Normalerweise handschriftliche Notizen</t>
  </si>
  <si>
    <t>begleitende Kommentare, einleitendes Kommentar, sowie sinnvolle Benennung.</t>
  </si>
  <si>
    <t>Wir haben das Gefühl, dass die Umfrage bei uns vielleicht nicht ganz an der richtigen Adresse war, da wir einmal Anfänger im Programmieren sind und es sich um eine andere Programmiersprache handelt. Entsprechend schwer fiel es uns, die vorgelegten Codes zu lesen und Fragen dazu zu beantworten.</t>
  </si>
  <si>
    <t>missing information on some of the used 'variables' made it hard to understand what the middle part of the code snippet is supposed to do. These 'variables' were not declared ithin the snippet, so their context is unclear. I could only guess what their function is.</t>
  </si>
  <si>
    <t>1. step: declaration of new error message_x000D_
2. step: definition of type of error and generation of according text(string) message (unclear middle part of code snippet)_x000D_
3. message referred to function that sends it to the Empfänger</t>
  </si>
  <si>
    <t>I expected  to see the same code snippet as before, so I did not notice any differences to before in case there were some. Asking to fill in missing code did not help to better understand the code snippet.</t>
  </si>
  <si>
    <t>My problems with understanding the code did not change, therefore, and I answered the questions according to my understanding of the code (gathered from the first question)</t>
  </si>
  <si>
    <t>I have not very much experience with coding. So far, for me the most usefull technique to understand code is to make it run, then add code (print, cout) that shows me the content of variables or objects I do not yet understand at exactly the points in the sequence of the code where I do not understand them, and then let the code/program run again.</t>
  </si>
  <si>
    <t>- precise (!) commenting_x000D_
- use of significant names for every function, variable and object in the code_x000D_
- comments on code that plays only a minor role in the general functioning of the program. It is helpful when comments clearify which function is a major function ("here, old table is copied to new table"), or which has a very specified function ("here, part of old table is modified in xyz way so that it will be easier to copy it in next step" or so) _x000D_
- if only parts of code are given, reference to general context of the code can be helpful</t>
  </si>
  <si>
    <t>It was interesting for me to do as it helped me to understand a little bit better what is important for me when reading code. Thereby, it also will help me to improve my own style of commenting and writing code (by precisely naming functions/objects, by avoiding too many similar looking lines of code,...)</t>
  </si>
  <si>
    <t>unknown statements like logger.severe etc. made it difficult to understand._x000D_
comments made it easier.</t>
  </si>
  <si>
    <t>Define a local variable_x000D_
log the message_x000D_
log it again_x000D_
update the ticket</t>
  </si>
  <si>
    <t>log(troubleTicket...);</t>
  </si>
  <si>
    <t>getServlet...</t>
  </si>
  <si>
    <t>no special tools</t>
  </si>
  <si>
    <t>lots of comments. catchy names. FC++ is not very readable.</t>
  </si>
  <si>
    <t>The questions if I changed my mind after seeing the code again made not very much sense for me. I don't know what it is good for remembering single syntax snippets of codes and if it is a reliable indicator of one's understanding of the code. I may understand what the code is basically doing without having the whole code phrase by phrase in my mind</t>
  </si>
  <si>
    <t>Einfach:_x000D_
-Kommentare die erklären was gemacht wird_x000D_
-Einrückungen und Absätze_x000D_
-{ und } jeweils in einer neuen Zeile_x000D_
_x000D_
Schwierig:_x000D_
-Zu lange Funktions - bzw Variablennamen</t>
  </si>
  <si>
    <t>1. Trouble Ticket wird angefordert bzw mit new erstellt_x000D_
2. Fehlermeldung wird in den log geschrieben_x000D_
3. Webmaster wird verständigt -&gt; Mail</t>
  </si>
  <si>
    <t>log(troubleTicker.toString())</t>
  </si>
  <si>
    <t>getContext()?</t>
  </si>
  <si>
    <t>Bei A waren die Argumente gleich und 2 mal log, konnte man sich merken_x000D_
Bei B war klar das noch iwas mit dem Kontext kommen muss da in den kommentaren der context erwähnt wurde. Allerdings bin ich mir da nicht sicher.</t>
  </si>
  <si>
    <t>Zeilensprünge vermeiden, viele Kommentare über einzelnen Code Teilen die erklären was die nächsten Zeilen machen(!!!) ruhig am Ende einer schwierigen Zeile diese nochmal extra erläutern_x000D_
Richtige Einrückungen und viele Absätze um die inhaltlichen unterschiede auch visuell zu trennen.</t>
  </si>
  <si>
    <t>Der Quellcode ist prinzipiell gut zu lesen, jedoch fehlen für das Verständnis des Codes Hintergrundinformationen zu den verwendeten Objekten.</t>
  </si>
  <si>
    <t xml:space="preserve">1. Es wird ein Objekt ezeugt, welches vermutlich für Fehlermeldungen zuständig ist _x000D_
    erzeugt._x000D_
2. Jetzt werden die zwei der Methode übergebenen Attribute in das zuvor erstellte _x000D_
    Objekt geschrieben._x000D_
3. Dann wird im übergebenen Attribut "httpRequest" über eine Methode eine _x000D_
    Einstellung vorgenommen._x000D_
</t>
  </si>
  <si>
    <t>getInternet()</t>
  </si>
  <si>
    <t>Die vielen hintereinander ausgeführten Methoden, von denen man nicht weiß was sie bewirken verwirren etwas.</t>
  </si>
  <si>
    <t>Von oben nach unten_x000D_
und von links nach rechts</t>
  </si>
  <si>
    <t>Die Namen der Attribute und Methoden sollten so aussagekräftig wie möglich aber gleichzeitig so kurz wie möglich sein.</t>
  </si>
  <si>
    <t>Da (meiner Meinung nach) nicht alles in diesem Abschnitt definiert war, musste ich zunächst nachdenken, wie es womöglich realisiert wird. Andererseits haben die Kommentare sehr geholfen, um das ganze abstrakter anzuschauen und die Absicht zu verstehen.</t>
  </si>
  <si>
    <t>1. Der Fehler wird erkannt._x000D_
2. Es wird irgendwas erstellt (habe nicht genau verstanden was. Wahrscheinlich die Nachricht oder sowas)._x000D_
3. Der Fehler wird an den Webmaster gesendet.</t>
  </si>
  <si>
    <t>log("...");</t>
  </si>
  <si>
    <t>troubleTicket ...</t>
  </si>
  <si>
    <t>Durch die Lücken wurde das Ganze natürlich unverständlicher. Wenn man vorher schon allen nur grob verstanden hat, fehlten nun wesentliche Komponenten._x000D_
Es ist dennoch nicht "very difficult", weil die Absicht ja immer noch dieselbe ist.</t>
  </si>
  <si>
    <t>Ich versuche möglichst strukturiert und mit vielen Kommentaren zu arbeiten.</t>
  </si>
  <si>
    <t>die Kommentare</t>
  </si>
  <si>
    <t>Manche Aufgaben waren für Anfänger wirklich nicht zu schaffen, wobei ich denke, dass man daraus nichts negatives schließen darf :)</t>
  </si>
  <si>
    <t>The functions were not defined, e.g. what is log()?</t>
  </si>
  <si>
    <t>1.) The methods creates a Trouble ticket_x000D_
2.) Then throws out two warnings_x000D_
3.) Then sends an E-Mail to the webmaster</t>
  </si>
  <si>
    <t>It was hard to remember what had been written before and the methods used.</t>
  </si>
  <si>
    <t>Even though the rough schematics of how the codes works are clear, it is not really easy to see what actually happens.</t>
  </si>
  <si>
    <t>First: Read the comments. Hopefully that gives a rough idea about what is happening in the code._x000D_
Second: Get an overview, what is happening, for example which objects are created, what conditions are checked and why._x000D_
Third: Try to understand what happens in detail.</t>
  </si>
  <si>
    <t>Everything should be commented! Always._x000D_
What I find to be very helpful is also to name methods in a way, that just by reading the code you get an idea what is done, e.g. if you check for something try to let it appear like a question in the code (see the chess-move snippet)</t>
  </si>
  <si>
    <t>After the first snippet you get an idea, what will be asked in the next snippets. It was interesting for me to see, what was more understandable and what was a real puzzle to me. Hoepfully it also helps me to write better code.</t>
  </si>
  <si>
    <t>Some of the attribute names were pretty long, so I could easily get lost in them.</t>
  </si>
  <si>
    <t>1) System notices an error._x000D_
2) System throws 1st error message._x000D_
3) System throws 2nd error message.</t>
  </si>
  <si>
    <t>troubleTicket;</t>
  </si>
  <si>
    <t>As I don't concider myself as an experienced programmer, and I don't have any access to files, that are obviously needed to make this piece of code work, I'd say that I didn't fill the code very well.</t>
  </si>
  <si>
    <t>I'm just trying to read the code row by row, and when I don't understand something I'm trying to link it with earlier part of the code._x000D_
I don't use any tool.</t>
  </si>
  <si>
    <t>Comments and suitable variable, parameters names.</t>
  </si>
  <si>
    <t>Hope this helps you :)</t>
  </si>
  <si>
    <t>The commentars are not really explaining the code</t>
  </si>
  <si>
    <t>The Exception is created_x000D_
Then it receives details_x000D_
It is sent to the webmaster</t>
  </si>
  <si>
    <t>log(" ")</t>
  </si>
  <si>
    <t>Httpservletrequest.</t>
  </si>
  <si>
    <t>Comments</t>
  </si>
  <si>
    <t>Jj</t>
  </si>
  <si>
    <t>Almost no experience with Java makes it diffiecult to undestand the code. The declaration of the fuctions is not in the code!</t>
  </si>
  <si>
    <t>1. define the the value of the new variable_x000D_
2. convert it to String-type_x000D_
3. Print out the value of the declared variable</t>
  </si>
  <si>
    <t>log("");</t>
  </si>
  <si>
    <t>log;</t>
  </si>
  <si>
    <t>the used (called) functions are not defined in the code. It could eb, that thy are belong to the standart Java-library. Because of small experience with Java it is not clear, what the purpose of the functions.</t>
  </si>
  <si>
    <t>The good knowledge of the Java-Synthax+standart functions is strongly requeried!</t>
  </si>
  <si>
    <t>Checking the input- and output variables. Tryng to undestand the general purpose of the programm. Analyse the logic befind the implementation!</t>
  </si>
  <si>
    <t xml:space="preserve"> commenting properly the functions and the purpose of the new code-parts!</t>
  </si>
  <si>
    <t>comments like  /* Define local variable. */</t>
  </si>
  <si>
    <t>1-set a new ticket_x000D_
2-log in_x000D_
3-update and share</t>
  </si>
  <si>
    <t>(troubleTicket.toString())</t>
  </si>
  <si>
    <t>comments , similar words like in c++</t>
  </si>
  <si>
    <t>explaining the code with comments step by step  and  understanding of the code keys (lexicon)</t>
  </si>
  <si>
    <t>-Unnkown classes_x000D_
+Documentation_x000D_
+No Algorithms_x000D_
+Structure</t>
  </si>
  <si>
    <t>The code opens a new ticket for some web server thing, logs it two times and writes a mail to an admin if there were problems.</t>
  </si>
  <si>
    <t>flogger.sever(troubleTicket.toString());</t>
  </si>
  <si>
    <t>Always hard to remember code.</t>
  </si>
  <si>
    <t>Eclipse Debugger</t>
  </si>
  <si>
    <t>Documentation!!!</t>
  </si>
  <si>
    <t>Easy: Defining local variable, log messages_x000D_
Difficult: Duplicate log messages, two lines for one method call</t>
  </si>
  <si>
    <t>The code informs the local user of an error in the application. It also writes a log message._x000D_
Finally, it updates the status of the ticket context and mails it to the webmaster.</t>
  </si>
  <si>
    <t>Important is the right syntax, for example where to place the brackets etc. But this is personal._x000D_
Other is a great code syntax highlighting. It can help you to distinguish for example variable names by variable types.</t>
  </si>
  <si>
    <t>S2_2:3</t>
  </si>
  <si>
    <t>Comments again, easy names, good structure</t>
  </si>
  <si>
    <t>1) Get Project space_x000D_
2) Set value</t>
  </si>
  <si>
    <t xml:space="preserve"> </t>
  </si>
  <si>
    <t xml:space="preserve">   </t>
  </si>
  <si>
    <t>erklärende Kommentare fehlen_x000D_
die Variablennamen sind nicht aussagekräftig</t>
  </si>
  <si>
    <t>irgendwas wird angelegt._x000D_
_x000D_
Es wird getestet ob irgendein Value leer ist, wenn nicht, wird dieses gelöscht und ausgetauscht._x000D_
_x000D_
Wenn doch, dann wird eine neue Notification angelegt.</t>
  </si>
  <si>
    <t>???</t>
  </si>
  <si>
    <t>same as before</t>
  </si>
  <si>
    <t>Funkionen alle gleich/ähnlich benannt</t>
  </si>
  <si>
    <t>no commentaries but well structured</t>
  </si>
  <si>
    <t>many if and else convoluted</t>
  </si>
  <si>
    <t>again i did not learn the code by heart but commentaries are missing...</t>
  </si>
  <si>
    <t>many different related object names</t>
  </si>
  <si>
    <t xml:space="preserve">Three if/else constructions: 1. If A isn't NULL 2. If a.A isn't Null 3. if  aa.a isnt'Null_x000D_
_x000D_
</t>
  </si>
  <si>
    <t>do</t>
  </si>
  <si>
    <t xml:space="preserve">not </t>
  </si>
  <si>
    <t>know</t>
  </si>
  <si>
    <t>Structure is easy, hard to remembe the names</t>
  </si>
  <si>
    <t>Missing Comments</t>
  </si>
  <si>
    <t>d</t>
  </si>
  <si>
    <t>c</t>
  </si>
  <si>
    <t>missing comments</t>
  </si>
  <si>
    <t>Nur aufgrund der Namen dieser Funktionen ist es schwer zu wissen was diese genau machen</t>
  </si>
  <si>
    <t xml:space="preserve">es wird überprüft, ob projectspace etwas zugewiesen wurde, wenn ja werden projectspace einige Eigenschaften zugewiesen._x000D_
außerdem wird überprüft ob property und value etwas zugewiesen wurde, wenn ja werden eigenschaften zugewiesen._x000D_
wenn's nicht passt wird's neu erstellt._x000D_
</t>
  </si>
  <si>
    <t>property!=null</t>
  </si>
  <si>
    <t>notifications.addAll(nStore.getNotifications()</t>
  </si>
  <si>
    <t>long variables_x000D_
bad use of brackets</t>
  </si>
  <si>
    <t>Notification</t>
  </si>
  <si>
    <t>bad brackets_x000D_
long variables</t>
  </si>
  <si>
    <t>Language</t>
  </si>
  <si>
    <t>First step: storing the notification. Second step: deciding whether the notification  was acknowleged or not. third step: If "yes" delete to make more space for new addings, if "no" storing it.</t>
  </si>
  <si>
    <t>Value property</t>
  </si>
  <si>
    <t>8f7i9f6yta9p</t>
  </si>
  <si>
    <t>I didnt understand most of the Programm because of too less experience with complicated codes</t>
  </si>
  <si>
    <t>Auch hier hatte ich keine Ahnung wie die einzelnen Funktionen der Objekte und Klassen definiert sind. Dies machte es sehr schwer!</t>
  </si>
  <si>
    <t>Es wird eine Notification übergeben._x000D_
Falls es schon eine gibt wird diese überschrieben._x000D_
Falls nicht wird sie einfach erstellt.</t>
  </si>
  <si>
    <t>nComposite.getNotifications();</t>
  </si>
  <si>
    <t>Durch Benennung besser zu verstehen als der vorangegangene Code. Verständnis nicht über "Fachbegriffe" sondern über Englischkenntnisse._x000D_
Wieder kaum bekannte Begriffe für uns ersichtlich, entsprechend schwer zu verstehen.</t>
  </si>
  <si>
    <t>1) Nachsehe, ob Projekt (nicht Null), dann auf propertymanager zugreifen_x000D_
2) Wenn vorhanden, dann auf Wert (=value) zugreifen_x000D_
3) Value mit notification überprüfen ob Instanz_x000D_
4) Wenn ja, weiter zum Store, alle Notifications löschen, wenn nein, alle notifications hinzufügen._x000D_
5) Wenn Store nicht vorhanden, Store über factory kreieren, alle Notifications zufügen</t>
  </si>
  <si>
    <t>propertymanager != null</t>
  </si>
  <si>
    <t xml:space="preserve">value </t>
  </si>
  <si>
    <t>nComposite</t>
  </si>
  <si>
    <t>In unseren Augen derselbe Code wie der vorangegangene, entsprechend diesselbe Antwort.</t>
  </si>
  <si>
    <t xml:space="preserve">much code without any comments on what it is supposed to to; furthermore, code would be easier to understand if the context was made clear in which this code plays a role._x000D_
First (and single) comment did not help very much to make  clear what context of the code is._x000D_
</t>
  </si>
  <si>
    <t>I have no idea, I cannot remember much as I did not understand the way it works._x000D_
_x000D_
I only remember that the first if-question did not have an according 'else-course'. But it seemed to me as if such might have been important in the function of the code snippet._x000D_
Also, in the middle of the snippet there seemed to be two if-questions directly one after another which seemed a little unneccessary. But as some of the variables used afterwards were not commented (so I did not know their function) I cannot fully say whether that really was neccessary or not.</t>
  </si>
  <si>
    <t>property != NULL</t>
  </si>
  <si>
    <t>notifications.something</t>
  </si>
  <si>
    <t>nothing changed</t>
  </si>
  <si>
    <t>please refer to what I have written before where I should have described the function of the code snippet in three steps.</t>
  </si>
  <si>
    <t>unknown stuff like !nStore. Quite complicated all in all</t>
  </si>
  <si>
    <t>check if project space is null then get property manager._x000D_
if property is null get value_x000D_
else !nStore something..</t>
  </si>
  <si>
    <t>Notification...</t>
  </si>
  <si>
    <t>nComposite.getNotification</t>
  </si>
  <si>
    <t>did not change my mind</t>
  </si>
  <si>
    <t>have not really seen code like this so far. difficult to understand whats happening in particular</t>
  </si>
  <si>
    <t>Viele Zeilensprünge und seltsame Einrückungen machen den Code schwer lesbar. { } lassen sich meiner Meinung nach in einer neuen Zeile besser lesen! Kommentare an den einzelnen Programmteilen fehlen und erschweren das Verständnis</t>
  </si>
  <si>
    <t>1. Checken ob Project Space ungleich null ist_x000D_
2. falls ja wird property eröffnet oder gecheckt ob ungleich null ?_x000D_
3. wenn nicht werden notifications geholt??</t>
  </si>
  <si>
    <t>property != 0</t>
  </si>
  <si>
    <t>getNotifications()</t>
  </si>
  <si>
    <t>Add?</t>
  </si>
  <si>
    <t>Die Methoden und Objekte deren Methoden man nicht kennt machen es schwer den Code nachzuvollziehen.</t>
  </si>
  <si>
    <t>Ich kann mich nicht erinnern.</t>
  </si>
  <si>
    <t>property!=NULL</t>
  </si>
  <si>
    <t>nComposite.getNotificationList()</t>
  </si>
  <si>
    <t>list ist überflüssig, habe ich trotzdem als korrekt angesehen. Mehrzahl und List-Endung sind semantisch äquivalent.</t>
  </si>
  <si>
    <t>notifications.add(...)</t>
  </si>
  <si>
    <t>Ich habe das Problem den Code zusammenhanglos zu verstehen. Immer wieder greift man auf etwas zu. Man kennt die anderen Variablen nicht. Man bekommt nichts anderes zu sehen. Ich verstehe nur, dass man irgendwelches Eigentum anzeigen möchte und dass dieser Code nach dem ersten kommt. Wenn das nun überhaupt stimmt.</t>
  </si>
  <si>
    <t>Man prüft nach irgendwelchem Eigentum._x000D_
_x000D_
Wenn es da ist, macht man irgendwas. Wenn es nicht da ist, auch. Mal löscht man alles, wenn etwas da ist und mal fügt man alles hinzu, wenn etwas nicht da ist.</t>
  </si>
  <si>
    <t>value != ...</t>
  </si>
  <si>
    <t>A lot of stuff is created in a lot of cases._x000D_
Again the rough scheme seems to be clear, but to understand what really happens stays a puzzle to me. What really misses are comments! A brief explanation of what happens or what instances and methods are there for, would have helped a lot!</t>
  </si>
  <si>
    <t>1.) A property is created_x000D_
2.) The property is checked for a set of cases_x000D_
3.) The Notification is either deleted, if the property is acknoledged or kept(?)</t>
  </si>
  <si>
    <t>As said before, I had no ideas what happens in these steps especially.</t>
  </si>
  <si>
    <t>Comments! What is compared in the cases? What needs to be checked? I have no idea!</t>
  </si>
  <si>
    <t>/</t>
  </si>
  <si>
    <t xml:space="preserve">If there is a property get it's value - If the property value is not 0, assign this value to notification. If this value was already used, then don't make a notification, if not make a new one. Otherwise if the value is 0 then make a new notification._x000D_
</t>
  </si>
  <si>
    <t>compositeNotification</t>
  </si>
  <si>
    <t>2? Da nur ein sem El angegeben (50%), habe ich 1 gegeben.</t>
  </si>
  <si>
    <t>Filling in the B and C was this time much easier, because I knew already what kind of question will be asked.</t>
  </si>
  <si>
    <t xml:space="preserve">The names of the variables help underdtanding the code._x000D_
</t>
  </si>
  <si>
    <t>variabled are initialized to navigate in the applications_x000D_
It is checked if they have been aknowledged when yes  or no  there are removed or ...</t>
  </si>
  <si>
    <t>notifications.</t>
  </si>
  <si>
    <t>the purpose of the programm is not explained and absolutely not clear! Without commentars it is not possible to fully understand the code!</t>
  </si>
  <si>
    <t>1. creating  new project, a new conteiner and the notifications_x000D_
2. checking, if the three object of the last step are not empty_x000D_
3. get the values, that are saved their</t>
  </si>
  <si>
    <t>property</t>
  </si>
  <si>
    <t>notifications.getAll (nStore.getNotifications())</t>
  </si>
  <si>
    <t>hier auch getAll statt addAll</t>
  </si>
  <si>
    <t>c++ language</t>
  </si>
  <si>
    <t xml:space="preserve">get a new value _x000D_
get a new notifications_x000D_
</t>
  </si>
  <si>
    <t>value != null &amp;&amp; value instanceof NotificationComposite</t>
  </si>
  <si>
    <t>unkalr, weil viel falsch</t>
  </si>
  <si>
    <t>-No documentation_x000D_
-nonspeaking variable names_x000D_
-no documentation_x000D_
-nesting</t>
  </si>
  <si>
    <t>1.Opens a new project class,_x000D_
2.Checks if properties can be obtained_x000D_
3.Does something else if not...</t>
  </si>
  <si>
    <t>Easy: The naming of the variables_x000D_
Difficult: There are no comments. If you don't know the context behind the application, you won't understand that piece of code</t>
  </si>
  <si>
    <t>If the property of the store is not set up, the method will create a new property with the given notification. Otherwise, the old notifications will be deleted, and the new one will be added.</t>
  </si>
  <si>
    <t>S3_1:1</t>
  </si>
  <si>
    <t>Good structure, comments, fitting names for parameters/ attributes.</t>
  </si>
  <si>
    <t>1) Create a table_x000D_
2) For loop with creating cells representing the data_x000D_
2.1) Adding images to the cells</t>
  </si>
  <si>
    <t>uCell</t>
  </si>
  <si>
    <t>new Color()</t>
  </si>
  <si>
    <t>table.add(paragraph)</t>
  </si>
  <si>
    <t>verständlich kommentiert und übersichtlich,_x000D_
Algorithmus klarer als vorher</t>
  </si>
  <si>
    <t>1) lege neues Table an, mit gleichen Eigenschaften der unified table_x000D_
2) nehme Werte von uTable_x000D_
3) wandel Einträge in "yes"/"no" um und trage sie in die passenden neuen cells ein</t>
  </si>
  <si>
    <t>uCell.getBoxModel.getBackgroundColor()</t>
  </si>
  <si>
    <t>background color...:-) (*hach*)</t>
  </si>
  <si>
    <t>looks ok. nice commentaries and good structure</t>
  </si>
  <si>
    <t>create new table. copy image info if there is</t>
  </si>
  <si>
    <t>dont want to learn that by heart so... still nice code in this one</t>
  </si>
  <si>
    <t>variable names easy to understand/visualize, clear comments</t>
  </si>
  <si>
    <t>1. create new table of the same size and color_x000D_
2. copy entries of the same color_x000D_
2.1 check if there is something to clor and fill with yes or no</t>
  </si>
  <si>
    <t xml:space="preserve">do </t>
  </si>
  <si>
    <t>remember</t>
  </si>
  <si>
    <t xml:space="preserve">some comments_x000D_
</t>
  </si>
  <si>
    <t>create Table_x000D_
go through_x000D_
check and copy</t>
  </si>
  <si>
    <t>ucell.getBoxmodel().getBackroundColour()</t>
  </si>
  <si>
    <t>es handelt sich um ein anschauliches Beispiel (Tabelle), deshalb war es leichter zu verstehen_x000D_
was paragraph ist war allerdings etwas unklar</t>
  </si>
  <si>
    <t>es wird eine Tabelle erstellt und die Randfarben festgelegt_x000D_
die tabelle wird durchlaufen:_x000D_
wenn eine Zelle ein image enthält dann wird die neue kopierte Zelle mit yes belegt_x000D_
wenn eine Zelle kein image enthält dann wird die neue kopierte Zelle mit no belegt</t>
  </si>
  <si>
    <t>ucell.getbackgroundcolor()</t>
  </si>
  <si>
    <t>table.addcell()</t>
  </si>
  <si>
    <t xml:space="preserve">bad brackets_x000D_
good comments_x000D_
</t>
  </si>
  <si>
    <t>run throught enrtries of table, take information_x000D_
transfer information inton yes/no table</t>
  </si>
  <si>
    <t>uCell.getBoxModel().getBorderColor()</t>
  </si>
  <si>
    <t>Border statt Background. Trotzdem korrekt angesehen</t>
  </si>
  <si>
    <t>table.addCell()</t>
  </si>
  <si>
    <t>good header with comments that explain how program works</t>
  </si>
  <si>
    <t>The code was easier to read than before. But because of the mass of code harder to recognize.</t>
  </si>
  <si>
    <t>First step: create new table. second step: copy table and background in simplified form. third step: return table</t>
  </si>
  <si>
    <t>borderColor</t>
  </si>
  <si>
    <t>I thought the code was hard to remember... and I was right.</t>
  </si>
  <si>
    <t>It was well structured.</t>
  </si>
  <si>
    <t>Es war wesentlich einfacher als die ersten beiden Codes, da ordentlich kommentiert wurde.</t>
  </si>
  <si>
    <t>-Erstelle Tabelle gleiche Größe_x000D_
-Kopiere Daten_x000D_
-Kopiere Farbe</t>
  </si>
  <si>
    <t>Anweisungen für uns besser verständlich, unverständliches ließ sich sprachlich gut interpretieren._x000D_
Java-Programmierung teilweise verwirrend/unklar (wir lernen C++).</t>
  </si>
  <si>
    <t>1) Übernimm BorderColour_x000D_
2) Prüfe, ob Image vorhanden, wenn ja, dann get_x000D_
3) letzten Teil des Image überprüfen, ob false, wenn ja, schreibe No, andernfalls schreibe Yes._x000D_
4) Übernimm CellColour</t>
  </si>
  <si>
    <t>CellBackgroundColor</t>
  </si>
  <si>
    <t>CellBackgroundColor.uCell</t>
  </si>
  <si>
    <t>The code was well commented. As I do not have so much programming experience, I believe that the person who programmed the code knew what he/she was doing. Therefore, I did not try to understand all the single parts of the code but focussed more on the comments to get the general idea of what the code is doing.</t>
  </si>
  <si>
    <t>I'm not so sure:_x000D_
_x000D_
1. generate new table_x000D_
2. check context of old table and copy it accordingly to new table (with conversion steps inbetween, from one type of content in old table to another new type of content in new table); also check for background colour of old table content(?)._x000D_
3. return new table</t>
  </si>
  <si>
    <t>As I have written before, I focussed mainly on the comments, and tried to see what was written in the comments in the code. In other words, I did not pay too much attention on the details of the code.</t>
  </si>
  <si>
    <t>not as abstract as previous code snippets. especially parameters like colors, images etc. made it easier to understand what's going on</t>
  </si>
  <si>
    <t>create a new table with size and color of existing table_x000D_
copy image information from table_x000D_
1. search for existing images_x000D_
2. copy background color</t>
  </si>
  <si>
    <t>cell.BoxModel.getColor...</t>
  </si>
  <si>
    <t>Grenzfall. Hat alle 3 sem. Elemente, aber alle 3 fehlerhaft.</t>
  </si>
  <si>
    <t>cell.BoxModel.getcolor...</t>
  </si>
  <si>
    <t>table add cell</t>
  </si>
  <si>
    <t>Einfacher wurde es durch die Kommantere und Absätze_x000D_
Man weiß einfach besser wo man dran ist und was die einzelnen Code Teile machen sobald sie kommentiert sind_x000D_
Schwieriger ist es durch die ganzen Funktionen und klassen die man nicht kennt.</t>
  </si>
  <si>
    <t xml:space="preserve">1. Tabelle erstellen_x000D_
2. Kopie von uTable erstellen_x000D_
</t>
  </si>
  <si>
    <t xml:space="preserve"> uTable.getBoxModel().getBorderColor()</t>
  </si>
  <si>
    <t>getBoxModel().getBackground() ?</t>
  </si>
  <si>
    <t>Etwas leserlicher als die vorherigen Codes, da die Methoden und Objekte intuitiver waren.</t>
  </si>
  <si>
    <t>1. Neue Tabelle mit den selben Farben wird angelegt._x000D_
_x000D_
2. Die Werte der Tabelle werden kopiert.</t>
  </si>
  <si>
    <t>Der Code ist in einfachen Worten gehalten. Die Kommentare beschreiben genau, was in welchem Schritt gemacht wird. Die Codezeilen sind übersichtlich gegliedert.</t>
  </si>
  <si>
    <t>Man kopiert einen UTable auf einen yes/no Table, indem man zunächst sich einen Table mit gleichen Größen erstellt. Dann prüft man zelle für zelle, welche Werte sich darin befinden und kopiert sie entsprechend in das neue Table. Zum Schluss wird noch ausgewertet, ob da nun yes/no oder was anderes steht.</t>
  </si>
  <si>
    <t>cell.getBackgroundColor</t>
  </si>
  <si>
    <t>2 von 3 Hauptkomp korrekt.</t>
  </si>
  <si>
    <t>uTable.getBoxModel().getBorderColor(). ...</t>
  </si>
  <si>
    <t>Es ist zwar alles geblieben und ich denke immer noch, dass der Code einfach ist, aber die abgefragten Stellen schienen beim ersten Durchgang nicht so wichtig. Sie bleiben nicht im Kopf, weshalb eine Rekonstruktion kaum möglich war.</t>
  </si>
  <si>
    <t>The comments are great help, also the names of the methods are very helpful to determine, what is happening. Nevertheless there is a lot going on in the for-loop, that stays a puzzle to me as I have no Idea, how the code works there.</t>
  </si>
  <si>
    <t>1.) Colors of the old table are copied_x000D_
2.) Every cell content is copied, if there is an image somithing is made with it and the background color is copied._x000D_
3.) New Table is returned</t>
  </si>
  <si>
    <t>With A and B I had an Idea what needed to be checked, C was a big questionmark. I think the new Table needed to be initialized at that point. A comment ould have helped there. It is very hard to know, what the name of the used methods is, even though I am pretty sure, they were used in the beginning.</t>
  </si>
  <si>
    <t>The commentars were used very good, so they've made the code really easy to understand.</t>
  </si>
  <si>
    <t xml:space="preserve">1) Code makes a exact same table as utable_x000D_
2) Code checks if there are some images to be copied, if so, then does so._x000D_
3) Program checks for attributes "false" and "true", changes them to"no" and "yes" </t>
  </si>
  <si>
    <t>uCel.????.getBackgroundColor()</t>
  </si>
  <si>
    <t>I wasn't paying attention so much at the end of code, because it was obvious, that table will copy the background color - which I would like to my 3steps.</t>
  </si>
  <si>
    <t>comments make the code easier to understand</t>
  </si>
  <si>
    <t>The Table to copy will be gone through _x000D_
The content will be copied_x000D_
Then translated to true other false</t>
  </si>
  <si>
    <t>image.getpath().</t>
  </si>
  <si>
    <t xml:space="preserve">image.getpath() </t>
  </si>
  <si>
    <t>Cell= new</t>
  </si>
  <si>
    <t>It is not easy to know what each funktion does</t>
  </si>
  <si>
    <t>The presents of the comments made it easier to undestand the code, comparing with last examples of the test!</t>
  </si>
  <si>
    <t>1. Creat a new table_x000D_
2. Specify the properties of it_x000D_
3.Copy the image information inside of the table</t>
  </si>
  <si>
    <t>(1.0, 0.9, 0.6)</t>
  </si>
  <si>
    <t>return uCell</t>
  </si>
  <si>
    <t xml:space="preserve">create a new table_x000D_
_x000D_
check all entries _x000D_
 check there is informations to copy_x000D_
copy the last Segument </t>
  </si>
  <si>
    <t xml:space="preserve">++javadoc_x000D_
+good structure_x000D_
</t>
  </si>
  <si>
    <t>Copys values from some unified table in a new table, converts some entries from true/false to yes/no, copys some other stuff at the end.</t>
  </si>
  <si>
    <t>(Color backgroundColor = uCell.getBackgroundColor)</t>
  </si>
  <si>
    <t>auch einiges falsch, trotzdem 2</t>
  </si>
  <si>
    <t>backgroundColor</t>
  </si>
  <si>
    <t>Easy: The comments explain how the algorithm works_x000D_
Difficult: You don't know exactly what the specific GUI elements present</t>
  </si>
  <si>
    <t>The method creates a new table from an existing table. The image information, also the background color of each cell is copied to the new table.</t>
  </si>
  <si>
    <t>S4_1:3</t>
  </si>
  <si>
    <t>No comments, topic specific programming, still good structure and naming of variables</t>
  </si>
  <si>
    <t>1) Converting string replacing spaces and symbols_x000D_
2) Adding '(' ')' separators.</t>
  </si>
  <si>
    <t>builder.Whites()</t>
  </si>
  <si>
    <t>Nag nag : move.getNag()</t>
  </si>
  <si>
    <t>könnten (mehr) Kommentare sein, was in den einzelnen Schritten passiert</t>
  </si>
  <si>
    <t>1) liest die Nummer des Zuges und die Farbe ab und provided diese_x000D_
2) Sammelt Informationen zum Zug und provided diese_x000D_
3) Dauer des Zuges</t>
  </si>
  <si>
    <t>isWhiteMove</t>
  </si>
  <si>
    <t>Nag nag : move.getNag</t>
  </si>
  <si>
    <t>as before</t>
  </si>
  <si>
    <t>Kommentare fehlen!_x000D_
_x000D_
SCHACHSCHACHSCHACHSCHACHSCHACHSCHACHSCHACH</t>
  </si>
  <si>
    <t>cant unserstand anything without commentaries and stupid barckets. hate this kind of structuring</t>
  </si>
  <si>
    <t>i have no idea what this programm does</t>
  </si>
  <si>
    <t>as i said... no idea</t>
  </si>
  <si>
    <t>man this code is a mystery for me</t>
  </si>
  <si>
    <t>can't say what is the lower half of the code for</t>
  </si>
  <si>
    <t>1. get move number and whethe it's whites move</t>
  </si>
  <si>
    <t>append.itIsWhitesMove</t>
  </si>
  <si>
    <t>Nag nag</t>
  </si>
  <si>
    <t>only one comment above</t>
  </si>
  <si>
    <t>create moveNumber_x000D_
append_x000D_
getcomment</t>
  </si>
  <si>
    <t>anschauliches beispiel daher einfacher zu verstehen. Leider benötigt man Kenntnisse der PGN notation um das Programm zu verstehen.</t>
  </si>
  <si>
    <t>hängt nächsten spielzug an _x000D_
fügt kommentare hinzu_x000D_
fügt noch benötigte zeit für den zug hinzu</t>
  </si>
  <si>
    <t>append(move.white)</t>
  </si>
  <si>
    <t>Alle 3 Hauptkomp erkannt.</t>
  </si>
  <si>
    <t>nag nag : move.getnags()</t>
  </si>
  <si>
    <t>good header comment_x000D_
bad brackets</t>
  </si>
  <si>
    <t>create string for given chess move _x000D_
includes number of steps and NAG s.th.</t>
  </si>
  <si>
    <t>can't reconstruct the missing parts</t>
  </si>
  <si>
    <t>What the heck is nag? haha</t>
  </si>
  <si>
    <t>Realize the chess move made, transform it into a string and store it.</t>
  </si>
  <si>
    <t>move.isWhitesmove</t>
  </si>
  <si>
    <t xml:space="preserve">The shortcut made it more difficult to read. </t>
  </si>
  <si>
    <t>I remembered the textparticle...yeah!!</t>
  </si>
  <si>
    <t>Schlechte Dokumentation</t>
  </si>
  <si>
    <t>-Hole Information über den Zug_x000D_
-....._x000D_
-HOle Zeitinformation über den Zug</t>
  </si>
  <si>
    <t>append</t>
  </si>
  <si>
    <t xml:space="preserve">Viele Vokabeln unbekannt, bspw. Sublines, daher schwierig zu verstehen, was genau passiert. </t>
  </si>
  <si>
    <t>Wir bauen einen String aus:_x000D_
1) moveNumber -&gt; wievielter Zug im Spiel_x000D_
2) Sublines_x000D_
3) Comments aufnehmen_x000D_
4) Nags _x000D_
5) Zeit für Schachzug _x000D_
-&gt; alles aneinander hängen</t>
  </si>
  <si>
    <t>move.getMoveNumber</t>
  </si>
  <si>
    <t>- too few comments on what the single important steps are;_x000D_
- especially in the middle part of the snippet: too many lines or objects or variables all looked the same, it seemed confusing for me and I very soon lost interest in trying to decipher the details</t>
  </si>
  <si>
    <t>I have no idea about what the code is supposed to do.</t>
  </si>
  <si>
    <t>maybe the code is not so unreadable but when I look at it I get the feeling that I know too little about programming and therefore I don't try as hard as I could to understand it. Here, and in the code snippets before, I constantly think "I anyway know too little about programming , and the code looks complicated, so I do not try as hard as I could because it probably will be fruitless anyway."</t>
  </si>
  <si>
    <t>did not understand what the code is exactly doing. some strings "." or "...". No idea what this means. Un-catchy names: Nag?</t>
  </si>
  <si>
    <t>Subline something.._x000D_
Comment something.._x000D_
Nag something.._x000D_
No idea at all</t>
  </si>
  <si>
    <t>..isWhitesMove..</t>
  </si>
  <si>
    <t>Nag nag..</t>
  </si>
  <si>
    <t>Zu wenig kommentare, aber immerhin keine unnötigen Zeilensprünge_x000D_
for schleifen dessen sinn sich mir nicht erschließt?</t>
  </si>
  <si>
    <t>Leider nicht möglich da ich die for Schleifen nicht wirklich verstanden hab</t>
  </si>
  <si>
    <t>append move ?</t>
  </si>
  <si>
    <t>Ich hab keine Lust mehr.</t>
  </si>
  <si>
    <t>deleteInternet()</t>
  </si>
  <si>
    <t>Keine Kommentare erschweren es natürlich immens. Mir war leider nicht die gesamte Notation bekannt. Ich empfand es schwierig nachzuvollziehen, wieso etwas wann gemacht wurde und wieso welche Zeichen gesetzt wurden.</t>
  </si>
  <si>
    <t>Es geht um einen vollständigen Move._x000D_
_x000D_
Am Anfang speichert man eine Number. Später kommen sehr oft Satzzeichen wie "? ") "( "! usw. vor. Vor allem eben mit dem " vornedran.</t>
  </si>
  <si>
    <t>Diese Stellen habe ich besonders nicht verstanden. Wenn sie wichtig waren, dann war für mich der Code nicht zu verstehen.</t>
  </si>
  <si>
    <t>The methods and variables were named in a way, that made understanding it easy. The for-loops were a bit mor difficult to understand, as one had to figure out, that each function that was checke if == true did actually return a boolean. But as the code snippet is a method that seemed to be similar in what it does you can find it out.</t>
  </si>
  <si>
    <t>1.) Create a new String to write the move in._x000D_
2.) Append all the awailable information_x000D_
3.) Return true</t>
  </si>
  <si>
    <t>isTurn(whiteTurn) // it is checked if white is to play or not</t>
  </si>
  <si>
    <t>A: It was easy to remember a, as it was the question if white had to play. That was done in a very understandable notation, as if the question was just written down. _x000D_
B: To fill in B I just had to look at the other two for-loops as they were all of equivalent form.</t>
  </si>
  <si>
    <t>I find that if the code structure and naming is consistent throughout the whole codeblock it is easier to remember what is written in the code. Also the notation, that checking for something appears in the code as if the question was written there, makes it very easy to understand!</t>
  </si>
  <si>
    <t>It is difficult for me, because I'm not a chess player, as well I don't understand the almost-on-end passage with the "Nag thing"</t>
  </si>
  <si>
    <t>1) Code gets a move of a white builder._x000D_
2) Writes it on the screen with all the notifications._x000D_
3) Writes the time needed to move a builder on the screen.</t>
  </si>
  <si>
    <t>append(move.whiteMoves)</t>
  </si>
  <si>
    <t>Nag nag getNags()</t>
  </si>
  <si>
    <t>There are no comments in the function</t>
  </si>
  <si>
    <t>For different types of moves _x000D_
Strings are defined _x000D_
And they are mixed with append</t>
  </si>
  <si>
    <t>The purpose of the programm is not clear!</t>
  </si>
  <si>
    <t>1.creat a function with input string and varibale move_x000D_
2._x000D_
3.</t>
  </si>
  <si>
    <t>(getString(builder.movesWhite)</t>
  </si>
  <si>
    <t>move.nag:</t>
  </si>
  <si>
    <t>never undestood the logic and purpose of the programm!!! Need comentars!!!</t>
  </si>
  <si>
    <t>no comments</t>
  </si>
  <si>
    <t>return true or false as result</t>
  </si>
  <si>
    <t>append(move.isWhitesMove() ? ". " : "... ").</t>
  </si>
  <si>
    <t>Extrazeichen sind von der Vorlage kopiert =&gt; kein echter fehler.</t>
  </si>
  <si>
    <t>+description of function_x000D_
-Difficult to read many special characters in a row</t>
  </si>
  <si>
    <t>Checks if move was my by black or white, adds . or ..._x000D_
?_x000D_
?</t>
  </si>
  <si>
    <t>getMoveWasMadeByWhite()</t>
  </si>
  <si>
    <t>Easy: You can reproduce, how the string could be look like after the method was executed_x000D_
Difficult: No comments. Call a method directly on a method call is not good to make the code easy readable.</t>
  </si>
  <si>
    <t>The code creates a string based on a move in a game. The string contains the sublimes, comments, nags and also the time taken for the move.</t>
  </si>
  <si>
    <t>S5_2:1</t>
  </si>
  <si>
    <t>More variables than necessary e.g. end = start / 2_x000D_
Odd comments like_x000D_
/*first*/_x000D_
/*second*/</t>
  </si>
  <si>
    <t>1) Initilize values_x000D_
2) Take away characters from the center replacing them with elipsis</t>
  </si>
  <si>
    <t>ausreichend Kommentare</t>
  </si>
  <si>
    <t>1) sucht Daten zu dem Control raus_x000D_
2) Programm setzt die Mitte _x000D_
3) fügt Ellipsen ein</t>
  </si>
  <si>
    <t>start &gt;= 0 &amp;&amp; end &lt;= length</t>
  </si>
  <si>
    <t>we haven't changed our mind!!!...(yet)</t>
  </si>
  <si>
    <t>easy, altaaaa, easy_x000D_
_x000D_
wieso sollte man den Code eig auswendig lernen?!</t>
  </si>
  <si>
    <t>nice commentaries but i dont like the structure that well</t>
  </si>
  <si>
    <t>define start and end. shorten  the text. return the shortend text</t>
  </si>
  <si>
    <t>cant remember</t>
  </si>
  <si>
    <t>length-1</t>
  </si>
  <si>
    <t>length/2</t>
  </si>
  <si>
    <t>Good comments and names</t>
  </si>
  <si>
    <t xml:space="preserve">1. get data of the text ( eg. length)_x000D_
2. if the text is too long, it is shortend by replacing character with ellipses_x000D_
3. If the text is short enough return text_x000D_
</t>
  </si>
  <si>
    <t>gc.</t>
  </si>
  <si>
    <t>control...</t>
  </si>
  <si>
    <t>end&lt;length</t>
  </si>
  <si>
    <t>summary + comments in the code</t>
  </si>
  <si>
    <t>create start / end_x000D_
take away and replace_x000D_
stop and return</t>
  </si>
  <si>
    <t>programmstruktur ist klar aber nicht wie das ergebnis genau aussehen soll</t>
  </si>
  <si>
    <t>programm soll text so verkürzen das er auf ein "control" passt_x000D_
fängt in mitte an und geht nach außen im text und ersetzt alles was zu lang ist durch ellipsis_x000D_
gibt end++ und start-- zurück</t>
  </si>
  <si>
    <t>control.getbounds()</t>
  </si>
  <si>
    <t>extent.getlength()-5</t>
  </si>
  <si>
    <t xml:space="preserve">good and plenty comments_x000D_
short variable names_x000D_
</t>
  </si>
  <si>
    <t>override characters to shorten the text in its width. Therefore uses a ellipses character</t>
  </si>
  <si>
    <t>control.bounds()</t>
  </si>
  <si>
    <t>start &lt;= 0 &amp;&amp; end &lt;= length</t>
  </si>
  <si>
    <t xml:space="preserve">good commentation_x000D_
</t>
  </si>
  <si>
    <t>The comments made it easier to read. Without them I couldn´t understand anything.</t>
  </si>
  <si>
    <t>step1: points out the center step2: replaces the characters of the center with shorter ellipsis characters. step3: return shortened text</t>
  </si>
  <si>
    <t>start&gt;=0 &amp;&amp; end&lt;=length</t>
  </si>
  <si>
    <t>I remembered a snippet of the code. But it was very hard to remember the whole code, because it was very long</t>
  </si>
  <si>
    <t>I liked the extended comments. They make it much more easier to read the code.</t>
  </si>
  <si>
    <t>It too complicated, i didnt know a lot of this orders.</t>
  </si>
  <si>
    <t>Dokumentation im Code selbst gut</t>
  </si>
  <si>
    <t>-Setze Start und Endpunkt im Text_x000D_
-Lösche Buchstabe in der Mitte des TExtes und ersetze sie mit Ellepsis-Platzhaltern_x000D_
-Returne den geänderten Text</t>
  </si>
  <si>
    <t>bounds.width - 5;</t>
  </si>
  <si>
    <t>Viele Kommentare vereinfachen Verständnis. Der Sinn des Programms verbleibt im Dunkeln (wer würde einfach wahllos die Mitte eines liebevoll geschriebenen Textes kürzen?), aber es ist gut nachzuvollziehen, was das Programm tut.</t>
  </si>
  <si>
    <t>1) Wir definieren die Textgröße_x000D_
2) Finden die Mitte des Textes_x000D_
3) löschen dort alles nötige und ersetzen es mit ELLIPSIS</t>
  </si>
  <si>
    <t>boundsWidth</t>
  </si>
  <si>
    <t>maxWidth -5</t>
  </si>
  <si>
    <t>start &gt;=0 &amp;&amp; end &lt; maxWidth</t>
  </si>
  <si>
    <t>Durch besseres Verständnis und markantere Lücken kann man sich besser erinnern</t>
  </si>
  <si>
    <t>code was well commented, and did not seem as complicated as the code snippets before. Especially this last feature made me try harder to understand it.</t>
  </si>
  <si>
    <t>1. step is not completely clear to me, preparations are made to be able to fit the text according to the given bounds_x000D_
2. the middle of the text string is replaced by a constant ("Eclipse" ) as long as the text is not within the given bounds_x000D_
3. shortened text is returned</t>
  </si>
  <si>
    <t>something -5 (maybe extent.something)</t>
  </si>
  <si>
    <t>start &gt;= 0 &amp;&amp; end &lt; lenght</t>
  </si>
  <si>
    <t>The first three parts of the code I had to remember and write down I could not remember because they ware part of the code I did not understand (at all). When reading this code snippet for the first time I noticed that this part of the code I could understand less well as compared with the rest. This was because the rest of the code seemed to make sense according to the comments (on what the code should do), while this first part of the code was not explained. Therefore, I could only think of this part of the code as something neccessary for the snippet to work well with other code I did not see (i.e. I interpreted this part as a neccessary "Schnittstelle" and accepted it as such).</t>
  </si>
  <si>
    <t>lots of comments and extensive descriptions made very clear what the code is actually doing. code did not seem that complicated all in all</t>
  </si>
  <si>
    <t>set values/methods like max extent etc._x000D_
set start and end point of text_x000D_
take away characters from the center until the text is short enough_x000D_
return shortened string when short enough</t>
  </si>
  <si>
    <t>bounds.width..</t>
  </si>
  <si>
    <t>why should I change my mind of the code after answering questions about it anyway?</t>
  </si>
  <si>
    <t>Seltsame einrückungen dafür aber wieder mehr Kommentare</t>
  </si>
  <si>
    <t>1. Start und Endpunkte vom Text setzen_x000D_
2. Solange den Tex kürzen bis er kurz genug ist</t>
  </si>
  <si>
    <t>bounds.width - 5 ?</t>
  </si>
  <si>
    <t>start &gt;=0</t>
  </si>
  <si>
    <t>Ich hab immer noch keine Lust und Hunger.</t>
  </si>
  <si>
    <t>Ich geh jetzt Pizza essen.</t>
  </si>
  <si>
    <t>!</t>
  </si>
  <si>
    <t>:)</t>
  </si>
  <si>
    <t>Die Kommentare waren sehr ausführlich. Man konnte alles in jedem strukturierten Abschnitt gut nachvollziehen.</t>
  </si>
  <si>
    <t>Es geht darum einen gegebenen Text so zu kürzen, dass es in die gegebene Länge passt._x000D_
_x000D_
Dabei kürzt man immer einen Buchstaben in der Mitte des Textes und ersetzt es mit einer Ellipse.</t>
  </si>
  <si>
    <t>... bounds</t>
  </si>
  <si>
    <t>bounds.width-5</t>
  </si>
  <si>
    <t>start&gt;0 &amp;&amp; end&lt;maxWidth</t>
  </si>
  <si>
    <t>Durch die Kommentare wusste man gleich, an welcher Stelle man war und was gefragt war. Hinzu kommt die übersichtliche Struktur, die es offensichtlich gemacht hat, was fehlt.</t>
  </si>
  <si>
    <t>The names are short but fit, yet you need to read carefully to understand what happens.</t>
  </si>
  <si>
    <t>1.) Text is loaded and length is set_x000D_
2.) Center is found and start and end point set_x000D_
3.) Text is shortend until it fits length and returned</t>
  </si>
  <si>
    <t>length</t>
  </si>
  <si>
    <t xml:space="preserve">I did not remember the section with bounds as I am probably tired. Nevertheless I could not determine out of the context what was meant with Bounds._x000D_
D was easy to find as it was said in the comments what needed to be checked. </t>
  </si>
  <si>
    <t>A good example of what happens if there are comments (there is an understanding) and if not (I had no idea what to do) in my opinion.</t>
  </si>
  <si>
    <t>Too many variables, links to another classes....</t>
  </si>
  <si>
    <t>1) It gets the string_x000D_
2) It sets the maximum width of the text_x000D_
3) Then when there are enough characters to fill the maximum width adds ECLIPES and starts a new row.</t>
  </si>
  <si>
    <t>bound</t>
  </si>
  <si>
    <t>könnte auch 3 sein</t>
  </si>
  <si>
    <t>contro.getBounds()</t>
  </si>
  <si>
    <t>start&gt;=0&amp;&amp;end&lt;=length</t>
  </si>
  <si>
    <t xml:space="preserve"> the  comments make the underdtanding easier</t>
  </si>
  <si>
    <t xml:space="preserve">The </t>
  </si>
  <si>
    <t>The  programm does not make any sence and it is not possible to imagine, what it could be useful for in the real world. The commentars are not making any sense and are NOT helping to undestand the code!!!!!!!!!!!!!!!!!!!!!!!!!!!!!</t>
  </si>
  <si>
    <t>1. create the function with 2 variables_x000D_
2. look in the text, find the elipses and the middle of the text components_x000D_
3. replace the text parts with the found elipses</t>
  </si>
  <si>
    <t>maxExtent.</t>
  </si>
  <si>
    <t>.getWidth()</t>
  </si>
  <si>
    <t>bound!=0</t>
  </si>
  <si>
    <t xml:space="preserve">set the length of int_x000D_
 _x000D_
set the text right_x000D_
</t>
  </si>
  <si>
    <t>+Function description_x000D_
+Inline documentation_x000D_
-Confusing documentation</t>
  </si>
  <si>
    <t>Gets a text and some given boundaries and replaces characters in the middle of the text with an "Ellipsis" untin the text fits.</t>
  </si>
  <si>
    <t>bounds - 5</t>
  </si>
  <si>
    <t>text.length &gt;= maxWidth</t>
  </si>
  <si>
    <t>Somehow easier to remember._x000D_
Can't say why...</t>
  </si>
  <si>
    <t>Easy: Comments, graphical user interface is often easy to understand</t>
  </si>
  <si>
    <t>First, the graphical context is set up and the constants are defined, such as "maxWidth" and "bounds" etc._x000D_
In the while loop, characters are taken away step by step and in each loop, the new width will be calculated and compared to the "maxWidth" constant.</t>
  </si>
  <si>
    <t>S1_1:3</t>
  </si>
  <si>
    <t xml:space="preserve">I ratete "Difficult" because you get no Information in which context these lines of code are used._x000D_
It`s difficult to understand what the methodes are doing. </t>
  </si>
  <si>
    <t>no answer</t>
  </si>
  <si>
    <t>log(.....)</t>
  </si>
  <si>
    <t>get.(...)</t>
  </si>
  <si>
    <t xml:space="preserve">Commands are very import to understand the code, also  syntax and  following the right code-standars is a must to understand code easily </t>
  </si>
  <si>
    <t>Following code standarts and commands</t>
  </si>
  <si>
    <t>It was Java. That made it difficult to read.</t>
  </si>
  <si>
    <t>A ticket was created from the exception and the request. It was then looged to two different locations. And a mail was dispatched, containing the ticket.</t>
  </si>
  <si>
    <t>NoClue()</t>
  </si>
  <si>
    <t>I skip over the basic structure of the code, analyze the conditions in which control flow changes and then (and only then) read the stuff inbetween to see, what is actually happening.</t>
  </si>
  <si>
    <t>It has to be short. It has to use clear and speaking variable names. You need cache-locality: The definition of what a particular variable _is_ should be close to the location where it's used (which pretty much excludes Java where everything is taken from some long string of chained method calls on obstrusely named objects).</t>
  </si>
  <si>
    <t>It depends on the language, what style of identifier is better -- it is an idiom!_x000D_
You probably should have chosen also other languages then java. There are only a few languages (for example brainfuck or malbolge) that are less readable. Most of the time I was just angry about the complexity of the code examples, that did brain-dead stuff in an unreadeble intransperent mess of bloat-code._x000D_
Also, in a study about _readability_ of code, I don't see why you insinst of making participants _reproduce_ code. Reading and Writing are _very_ different skills and a hundred times more so for computer code. I can read most programming languages, but I can only write in a handfull.</t>
  </si>
  <si>
    <t>kA</t>
  </si>
  <si>
    <t>1. objekt erstellen_x000D_
2. logfile erstellen_x000D_
3. mail senden</t>
  </si>
  <si>
    <t>log( );</t>
  </si>
  <si>
    <t>Zusammenhang fehlt, Zusammenspiel der Klassen ist unbekannt (generelles Problem wenn nur eine Methode angegeben ist)</t>
  </si>
  <si>
    <t>Gute Entwicklungsumgebung (zB. Eclipse), da man leicht sieht wo die markierte Variable, Objekt, usw verwendet werden und welche Klammern zusammen gehören.</t>
  </si>
  <si>
    <t>It's well structed</t>
  </si>
  <si>
    <t>It was easy to read but i don't know what the Code do</t>
  </si>
  <si>
    <t>error</t>
  </si>
  <si>
    <t>ok</t>
  </si>
  <si>
    <t xml:space="preserve">- function name too long_x000D_
- name of variables too long_x000D_
- hole code in one color </t>
  </si>
  <si>
    <t>non</t>
  </si>
  <si>
    <t>get...</t>
  </si>
  <si>
    <t xml:space="preserve">good breaks_x000D_
good comments_x000D_
</t>
  </si>
  <si>
    <t>I do not recognize the classes used.</t>
  </si>
  <si>
    <t>Code is code, and I didn´t get any new information.</t>
  </si>
  <si>
    <t>I dont see how data gathered here could be of use to anyone.</t>
  </si>
  <si>
    <t>not a very complex class_x000D_
speaking variable/method names_x000D_
not much documentary to confuse reader :D_x000D_
(more code would require more docs but the snippet is very small so its fine)</t>
  </si>
  <si>
    <t>1. create log/mail-object from exception_x000D_
2. create/write log entries from object_x000D_
3. create/send mail from object</t>
  </si>
  <si>
    <t>whatWouldJesusDo()</t>
  </si>
  <si>
    <t>even though the idea of what the class does gets clear quite easily there is this one function call ;)_x000D_
_x000D_
if you would want to have all informatioon on every call in every class there should be some sort of documentation on that (as said before) but one could also just follow the method call to where ever it leads and read the code there..</t>
  </si>
  <si>
    <t>some IDE fitting the language without plugins that serve only to confuse_x000D_
also piece of paper to make notes and draw classes etc.</t>
  </si>
  <si>
    <t>documentation. it has to fulfill some cirteria:_x000D_
- uniform structure_x000D_
- all important information included (or the place where it can be found linked)_x000D_
- general concepts_x000D_
- named sections to separate parts of code_x000D_
    * class privates_x000D_
    * class publics_x000D_
    * interface to other classes_x000D_
    * mechanics_x000D_
- good indentation_x000D_
- many more_x000D_
_x000D_
also speaking variable names (that are not too long), modularization and keeping everything as simple as possible..._x000D_
_x000D_
coding out every small step may be too much but sometimes is very helpful</t>
  </si>
  <si>
    <t>the page design looks stupid. also you could have used at least one code snippet with completely correct java documentary (as in: 'how you make us document in your course')_x000D_
_x000D_
other than that it may have been more entertaining if you would not always ask the same questions about the code.. especially the gap-question makes you want to skip a difficult snippet because while reading you already know that you wont be able to fill in the correct answer. this also affects the other questions</t>
  </si>
  <si>
    <t>Die Deklaration und Implementation der verschiedenen Klassen war nicht sichtbar, deswegen ließen sich über bestimmte Befehle nur Vermutungen anstellen. Die Argumente in den Funktionen gaben nicht immer Aufschluss, was die Befehle tatsächlich bewirken.</t>
  </si>
  <si>
    <t>Beim Auftreten eines Fehler, wird zunächst ein Fehlercode generiert und dieser dann  an den Webmaster verschickt.</t>
  </si>
  <si>
    <t>aRequest.getTroubleTicket();</t>
  </si>
  <si>
    <t>aRequest.GetServContext      (?)</t>
  </si>
  <si>
    <t>Manche Befehle (logger, log) waren mir unbekannt. Darüber hinaus hat sich meine Meinung nicht sonderlich geändert.</t>
  </si>
  <si>
    <t>Ich habe dies noch nicht oft gemacht und habe bisher noch kein bevorzugtes Tool. Meine Herangehensweise besteht aus dem lesen des Codes + Notizen.</t>
  </si>
  <si>
    <t>Code kommentieren , Sinnvolle Variablen und Klassennamen verwenden , Programmierrichtlinien zur Lesbarkeit einhalten</t>
  </si>
  <si>
    <t>The Problem was, that you couldn't quite understand fancy expressions like the ..throwable. They were in general too long, a better description in the beginning but shorter names would have helped more. Besides, I (personally) don't like working with properties too much, I prefer a more direct way of interaction in the code (personal opinion)</t>
  </si>
  <si>
    <t>If there was an error, there was thrown an exception. Then the logger was activated and gave out a message. The third step was probably an email sent.</t>
  </si>
  <si>
    <t>The last part (which included Snipplet B) was pretty hard to understand. The expressions used there were, as i mentioned, too long but not quite straight forward what they do.</t>
  </si>
  <si>
    <t>First of all, I think you can read code best if you program it yourself._x000D_
If this isn't possible (e.g. in large projects) it either helps if you start from the very beginning (look at class definitions and see what certain actions do, which properties a class has,...) or ask the programmer. A helpful comment might be enough to see what the program does, but usually doesn't featuer the understanding to a degree of which is asked here (to reproduce certain expressions).</t>
  </si>
  <si>
    <t>Comments. I always work with the principle: Write so the dumbest person can understand what you did there.</t>
  </si>
  <si>
    <t>It was pretty depressing to see how less I knew._x000D_
I think i mostly got the overall view of how the program worked, but often miss the small (and to me not this important) equations you asked for.</t>
  </si>
  <si>
    <t>function's names were clear</t>
  </si>
  <si>
    <t>check if theres a error_x000D_
2. i cant remeber_x000D_
link it to a server</t>
  </si>
  <si>
    <t>no clue..</t>
  </si>
  <si>
    <t>no change</t>
  </si>
  <si>
    <t>i miss the "{", "}" brackets</t>
  </si>
  <si>
    <t>look in google for an explenation... dont have enough experience for a tool..</t>
  </si>
  <si>
    <t>functions need to have a clear name and i think brackets a very powerful</t>
  </si>
  <si>
    <t>the use of same name for class as an object.</t>
  </si>
  <si>
    <t>1. i forgot it_x000D_
2. put the error msg out._x000D_
3. forgot it</t>
  </si>
  <si>
    <t>log(blah blah)</t>
  </si>
  <si>
    <t>aRequest</t>
  </si>
  <si>
    <t>differiation of objects and the classes</t>
  </si>
  <si>
    <t>it would be better if ther header file is given</t>
  </si>
  <si>
    <t>to write down on an empty paper, and change it into a diagram.</t>
  </si>
  <si>
    <t xml:space="preserve">enough comments of code. </t>
  </si>
  <si>
    <t>I am not sure if my answer sheet may help you, but i hope it.</t>
  </si>
  <si>
    <t>It was difficult to read, because of the long terms. Additional the subject isn't that good.</t>
  </si>
  <si>
    <t>1. Declaration of some values_x000D_
2. Some values are set_x000D_
3. Function</t>
  </si>
  <si>
    <t>Highlighting is very important_x000D_
Good format</t>
  </si>
  <si>
    <t>Highlighting and the form</t>
  </si>
  <si>
    <t>Metodenname schlecht lesbar und unverständlich</t>
  </si>
  <si>
    <t xml:space="preserve">-Erzeugen eines Neuen Tickets_x000D_
-keine Ahnung was flogger konkret macht_x000D_
-log-file schreiben_x000D_
</t>
  </si>
  <si>
    <t>log("     ")</t>
  </si>
  <si>
    <t>k. A.</t>
  </si>
  <si>
    <t>Gar keinen Unterschied bemerkt</t>
  </si>
  <si>
    <t>sadasdasdasd</t>
  </si>
  <si>
    <t xml:space="preserve">it was all in one row_x000D_
</t>
  </si>
  <si>
    <t xml:space="preserve">log </t>
  </si>
  <si>
    <t>log ()</t>
  </si>
  <si>
    <t>to know the language in which it is programmed... good structure so you can see the various parts and steps... description of what the program will do in this step in front of the various steps</t>
  </si>
  <si>
    <t>The beginning (header was easy).</t>
  </si>
  <si>
    <t>DSAydef</t>
  </si>
  <si>
    <t>asdeg</t>
  </si>
  <si>
    <t>sfhrsdx</t>
  </si>
  <si>
    <t>egdcf</t>
  </si>
  <si>
    <t>asdcxjzztrkfgv</t>
  </si>
  <si>
    <t>Structure and architecture of it. Spacing and paragraphing helps a lot.</t>
  </si>
  <si>
    <t>erm...</t>
  </si>
  <si>
    <t>Generate a TroubleTicket bringing together the Error and the Request causing it_x000D_
Write it to several logs_x000D_
And send it to the admin via email</t>
  </si>
  <si>
    <t>getSomethingOftheSession()</t>
  </si>
  <si>
    <t>1. Highlighting of matching bracket &amp; matching paterns (same variable) in the source code_x000D_
2. step-by-step debugging_x000D_
3. Smart indent &amp; Syntax highlighting</t>
  </si>
  <si>
    <t>the language not to be Perl (or decompiled disassembled code or some sh*t like Malbolge)</t>
  </si>
  <si>
    <t>f*cking long_x000D_
I guess I just don't know the name "Law of Demeter" (it's not about organic farmers, is it?)</t>
  </si>
  <si>
    <t>Varibale names and program flow are intuitive but there are more simple functions in existence.</t>
  </si>
  <si>
    <t>- produce error message_x000D_
- write error message to log_x000D_
- send mail to webmaster</t>
  </si>
  <si>
    <t>log("...")</t>
  </si>
  <si>
    <t>sth</t>
  </si>
  <si>
    <t>It is difficult to remember the complete code. The actual readability does not change, does it?</t>
  </si>
  <si>
    <t>well understandable and logical structure</t>
  </si>
  <si>
    <t>Open it in an editor and read through it, thinking about the meaning of the operations and resuming after a certain amount of operations.</t>
  </si>
  <si>
    <t>Well understandable comments are very helpful._x000D_
Names of variables should be intuitive and neither too long nor too short._x000D_
The program flow should be logical._x000D_
Methods should not get too complex, better exclude code in separate functions.</t>
  </si>
  <si>
    <t>The repetitive structure of the survey makes it easier to answer the latter questions. In general, it is hard to remember specific lines of code and rewrite them. Sometimes this can be guessed from the context.</t>
  </si>
  <si>
    <t>S2_2:1</t>
  </si>
  <si>
    <t>Neutral, because there are many commands which make its easier to understand what the code does.</t>
  </si>
  <si>
    <t xml:space="preserve">Code checks if the new information we have, allready exists in our project. If not, it will be updatet and wrong information will be deletet. </t>
  </si>
  <si>
    <t>value != null</t>
  </si>
  <si>
    <t>get.Value</t>
  </si>
  <si>
    <t>It was impossible to keep track of this morbidly long string of nested method-calls, so that if something interesting at all was happening in the code, you just did not know, what the meaning of the variables involved was.</t>
  </si>
  <si>
    <t>I have no clue. It was an unreadable mess and I could not bring myself to look at it long enough to develop an actual understanding of what was going on.</t>
  </si>
  <si>
    <t>notification != null and notification instanceof something</t>
  </si>
  <si>
    <t>unkalr, weil soviel falsch. Viel falsches extra gibt Abzüge.</t>
  </si>
  <si>
    <t>noclue</t>
  </si>
  <si>
    <t>1. prüfen, ob Projekt vorhanden_x000D_
2. notifications hinzufügen oder entfernen</t>
  </si>
  <si>
    <t>"nStore" ist irreführend</t>
  </si>
  <si>
    <t>The structure is good</t>
  </si>
  <si>
    <t>- comments too long_x000D_
- unicolored code_x000D_
- clear breaks</t>
  </si>
  <si>
    <t>nComposite.notifications</t>
  </si>
  <si>
    <t>Inability to see connection between code and comments (and I have concentrated myself on the comments, to understand what the code should do)</t>
  </si>
  <si>
    <t>--</t>
  </si>
  <si>
    <t>---</t>
  </si>
  <si>
    <t>the documentation alone made me want to press the next button so i can get this over with.._x000D_
having every line commented like this: "/* stupid comment */" is very exhausting to read_x000D_
_x000D_
i already forgot what the comment said and will not be able to fill in gaps with code missing..</t>
  </si>
  <si>
    <t>1. check some sort of eventspace if it exists_x000D_
2. get properties from event?_x000D_
3. do something with these properties..</t>
  </si>
  <si>
    <t>what</t>
  </si>
  <si>
    <t>would</t>
  </si>
  <si>
    <t>jesus</t>
  </si>
  <si>
    <t>i really had no idea what to put in there.._x000D_
the only reason i didnt put 'very difficult' is because one could probably understand the code as there is some sort of speaking names and some structure (identation)</t>
  </si>
  <si>
    <t>the documentation was very unhelpful._x000D_
most of it was not specific enough to carry any message that would help with understanding the code, one would have to have a more general idea about how the whole system works to understand it._x000D_
_x000D_
also having '*/' at the end of every line makes reading past these very difficult while searchign for meaning in the documentation.</t>
  </si>
  <si>
    <t>Teilweise waren Klassen und Funktions und Implementationen nicht aus dem Programmkontext erschließbar. Die Kommentare haben die Verständlichkeit jedoch verbessert.</t>
  </si>
  <si>
    <t>Es wird zunächst Geprüft ob ein nicht leeres Projekt exisitert. Falls dieses Projekt noch keine Notifications hat, werden die gesendeten Notifications zu den Properties des Projekts hinzugefügt. Andernfalls werden die bereits vorhandenen Notifications zurückgegeben</t>
  </si>
  <si>
    <t>notification</t>
  </si>
  <si>
    <t>3?</t>
  </si>
  <si>
    <t>nComposite.value</t>
  </si>
  <si>
    <t>notifications.getAll nStore.getNotifications()</t>
  </si>
  <si>
    <t>hier ist getAll statt addAll, habe ich trotzdem als korrekt eingestift. Da soviel. Aber das sind nur 80% korrekt. Des weiteren gibt es noch Klammerfehler. Add und get erscheint mir auch recht verschieden.</t>
  </si>
  <si>
    <t>Das Ausfüllen der Lücken hat das Verständnis des Codes gefördert. Ich finde es trotzdem schwierig, sich in einen fremden Code mit vielenunbekannten Funktionen hineinzudenken</t>
  </si>
  <si>
    <t xml:space="preserve">There were plenty of good comments concerning what is done in which step._x000D_
</t>
  </si>
  <si>
    <t>First check if there is a project._x000D_
Then check if there is a existing (acknowledged) notification._x000D_
Add the new (if already acknowledged) notification._x000D_
The else part is obvious.</t>
  </si>
  <si>
    <t>properties!=NULL</t>
  </si>
  <si>
    <t>Unwesentliche Fehler.</t>
  </si>
  <si>
    <t>many functions you have to think about what is it likely to do ...</t>
  </si>
  <si>
    <t>add a notification to a store_x000D_
check if the project already has notifications and do something. this are actually 2 steps</t>
  </si>
  <si>
    <t>no clue</t>
  </si>
  <si>
    <t>notifications.add(..)</t>
  </si>
  <si>
    <t>longer thought about it</t>
  </si>
  <si>
    <t>no catching features or properties which are confusing.</t>
  </si>
  <si>
    <t>1. get the value of sth._x000D_
2. if it's not zero, plug the value as sth in._x000D_
3. forgot.</t>
  </si>
  <si>
    <t>value!=Null</t>
  </si>
  <si>
    <t>notifications.sth</t>
  </si>
  <si>
    <t xml:space="preserve">it keeps occuring to me that i dont know or can't decide how to name the objects. </t>
  </si>
  <si>
    <t>header file would help it</t>
  </si>
  <si>
    <t>The comments are useful.</t>
  </si>
  <si>
    <t>1. Checked if the project has been initialized_x000D_
2. Checked if the project has notififcations</t>
  </si>
  <si>
    <t>notifications.addAll</t>
  </si>
  <si>
    <t>idoius</t>
  </si>
  <si>
    <t>ioudiauszf</t>
  </si>
  <si>
    <t>aosidohbh</t>
  </si>
  <si>
    <t>alkjdlkjasd</t>
  </si>
  <si>
    <t>laijsdliads</t>
  </si>
  <si>
    <t>iajdlialsdi</t>
  </si>
  <si>
    <t>Java</t>
  </si>
  <si>
    <t>it was a lot of text... 3 sections of things to do</t>
  </si>
  <si>
    <t>(projectSpace !&gt;0)</t>
  </si>
  <si>
    <t>(notifications.add)</t>
  </si>
  <si>
    <t>gn,zdcxv bnfrtgdcdxy</t>
  </si>
  <si>
    <t>zrjtrehsgedvy kzutrhe</t>
  </si>
  <si>
    <t>sfdghfgjhmbcvxy</t>
  </si>
  <si>
    <t>wfdgfhnvxcy</t>
  </si>
  <si>
    <t xml:space="preserve">etgshfnvcx </t>
  </si>
  <si>
    <t>edghkztredfcfp</t>
  </si>
  <si>
    <t>safxvbre</t>
  </si>
  <si>
    <t>vvrewsxgv</t>
  </si>
  <si>
    <t>hohe Verschachtelung_x000D_
+what happens if they are acknowledged but there is no container yet?</t>
  </si>
  <si>
    <t>Get notification container _x000D_
if there is none yet make a new one_x000D_
add notifcations to the container if they are not acknowledged yet else remoove them from the container</t>
  </si>
  <si>
    <t>The code structure is logical but quite complex. Comments are very helpful.</t>
  </si>
  <si>
    <t>- If project space contains elements, check the notices in the project space and add a new notice if it has now been acknowledged yet._x000D_
- If the project space is empty and the notice has not been acknowledged yet, add it to the project space.</t>
  </si>
  <si>
    <t>The comments are still helpful, especially for remembering the gap code.</t>
  </si>
  <si>
    <t>Maybe some operations could be realised in a seperate function in order to avoid redundant code.</t>
  </si>
  <si>
    <t>S3_1:2</t>
  </si>
  <si>
    <t xml:space="preserve">These lines of code are easy to unterstand, becaust there are many commandy that explain what the following lines of code does._x000D_
</t>
  </si>
  <si>
    <t>The image of a unified table ist copied to a simply yes/no table</t>
  </si>
  <si>
    <t>image.getPath().lastSegment()</t>
  </si>
  <si>
    <t>get.BackroundColor</t>
  </si>
  <si>
    <t>Cell cell</t>
  </si>
  <si>
    <t>It still is Java. And the line about setting the border color ist just ridiculous (as in: It deserves utmost ridicule). It had a little clearer structure then the snippets before, but still, this nesting of if's is nauseating.</t>
  </si>
  <si>
    <t>The border-color is copied to the new table. Then each cell is checked, if it contains an image at the start. If so, the new cell contains "yes", "no" or the old content, in case the filename starts with "true", "false", or else respectively. Then the background color is copied. If the cell contains no image, an empty cell is inserted instead.</t>
  </si>
  <si>
    <t>TheMostUnimportantSnippetOfTheCode</t>
  </si>
  <si>
    <t>DidYouReallyExpectedMeToRememberThis</t>
  </si>
  <si>
    <t>leichter durch vereinfachte for-schleife</t>
  </si>
  <si>
    <t>1. Tabelle mit border erstellen_x000D_
2 Zellen erstellen</t>
  </si>
  <si>
    <t>Grammatikfehler "a create cell"</t>
  </si>
  <si>
    <t>- good comments_x000D_
- good breaks</t>
  </si>
  <si>
    <t>- creating new Table_x000D_
...</t>
  </si>
  <si>
    <t>uCell.getBackroundcolor()</t>
  </si>
  <si>
    <t>uCell.get...</t>
  </si>
  <si>
    <t>I find difficult to understand what the code does. Comments help but not alot.</t>
  </si>
  <si>
    <t>it was easy to imagine what is going on so it felt rather easy</t>
  </si>
  <si>
    <t>1. make new table_x000D_
2. for all cells from old table set properties in new table_x000D_
3. return new table</t>
  </si>
  <si>
    <t>table.someInputFunction(cell)</t>
  </si>
  <si>
    <t>1? Habe 2 gegeben, da 2 von 3 sem El korrekt (aber nur 2 von 4 Textteilen).</t>
  </si>
  <si>
    <t>have i choosen easy before?_x000D_
in any case i did not change my mind</t>
  </si>
  <si>
    <t>Der erste Teil ist sehr einfach zu verstehen. Mir ist jedoch nicht ganz klar, wie die Zellen gefüllt werden. Die Verkettung von Funktionsaufrufen machen den Code schwierig.</t>
  </si>
  <si>
    <t>Aus einer anderen Tabelle wird eine neue Tabelle erzeugt. Der Inhalt der ersten Tabelle wird über die Variable paragraph in die neue Tabelle übertragen, wobei in der neuen Tabelle jedoch nur Yes/No stehen kann</t>
  </si>
  <si>
    <t>uCell.getBackgroundColor</t>
  </si>
  <si>
    <t>cell.setBackgroundColor</t>
  </si>
  <si>
    <t>table.add(cell)</t>
  </si>
  <si>
    <t>Nach längerer Betrachtung wurde der Code schließlich verständlicher (vielleicht durch die Übung in diese Umfrage).</t>
  </si>
  <si>
    <t>The expressions were way too long (e.g. SomethingSomething.getColour().getAnotherThing())._x000D_
This makes the code hard to understand._x000D_
Comments were pretty good, they could have been a bit longer.</t>
  </si>
  <si>
    <t>Initialize Colors._x000D_
Check the existing table for their value and then set it to true or false._x000D_
Copy the background color.</t>
  </si>
  <si>
    <t>cell.getPath.lastSegment()</t>
  </si>
  <si>
    <t>uTable.getBoxModel().getColor()</t>
  </si>
  <si>
    <t>no clue what a cell is, especially the part Cell cell:_x000D_
also i dont know what exactly meant with table in this sense.. maybe my english is just too bad</t>
  </si>
  <si>
    <t>a table is copied and so cell by cell...</t>
  </si>
  <si>
    <t>cell.BrackgroundColorSet()</t>
  </si>
  <si>
    <t>"some vlaues about the Backgroundcolor</t>
  </si>
  <si>
    <t>addCell()</t>
  </si>
  <si>
    <t>its just difficult to remember code parts if you dont see them afterwards anymore</t>
  </si>
  <si>
    <t>the names are not intuitive for me.</t>
  </si>
  <si>
    <t>1. figure out the current situation of table_x000D_
2. do sth with the information that the program got from the former step_x000D_
3. apply sth to get legitimate result</t>
  </si>
  <si>
    <t>pff i really</t>
  </si>
  <si>
    <t>don't have</t>
  </si>
  <si>
    <t>any idea</t>
  </si>
  <si>
    <t xml:space="preserve">where did all come out? like path, segment, or so. </t>
  </si>
  <si>
    <t>If there were a diagramm for algorithm, it must be better</t>
  </si>
  <si>
    <t>The cooments are helpful to understand the code</t>
  </si>
  <si>
    <t>1. Define Table_x000D_
2. Declare Children_x000D_
3. Add cell</t>
  </si>
  <si>
    <t>cell .getBoxModel()</t>
  </si>
  <si>
    <t>cell .getBoxModel().getBackground()</t>
  </si>
  <si>
    <t>table.</t>
  </si>
  <si>
    <t>It was difficult to remember the hole code</t>
  </si>
  <si>
    <t>aoisdjoiasdh</t>
  </si>
  <si>
    <t>asidjlaisd</t>
  </si>
  <si>
    <t>asd</t>
  </si>
  <si>
    <t>asddas</t>
  </si>
  <si>
    <t>was a good structure to understand</t>
  </si>
  <si>
    <t xml:space="preserve">define variable... define children variable...if ...else </t>
  </si>
  <si>
    <t>Problems with prefixes</t>
  </si>
  <si>
    <t>Dont know</t>
  </si>
  <si>
    <t>Background</t>
  </si>
  <si>
    <t>Color</t>
  </si>
  <si>
    <t>Copied</t>
  </si>
  <si>
    <t>Understood what it does not how.</t>
  </si>
  <si>
    <t>Should I rate how well written the code is or how easy it was for me to read it?_x000D_
_x000D_
Why copy Back ground color so often?_x000D_
_x000D_
Why not use else if?_x000D_
_x000D_
Why not elaborate in the comment why we guess yes/no based on the image path?</t>
  </si>
  <si>
    <t>make new table, with same width and color as old one_x000D_
for each cell in the old table_x000D_
based on the path of the first image in the old cell, decide whether it's an yes or an no to write in the new cell</t>
  </si>
  <si>
    <t>uTable.getBoxModel().getBackgroundColor()</t>
  </si>
  <si>
    <t>uTable ist zu verschieden von uCell.</t>
  </si>
  <si>
    <t>Ok now see, it was the background color for the cell_x000D_
why not copy color instead of r g and b values?_x000D_
color copy might be better in the beginning of the for loop and from a cons variable to make it clearer</t>
  </si>
  <si>
    <t>Often functions are chained at an object which makes it difficult to understand the changes and returned object of each function call. There are basically to many steps in one line of code.</t>
  </si>
  <si>
    <t>- build new yes/no table_x000D_
- rewrite values of input table into cells of yes/no table_x000D_
- copy background color</t>
  </si>
  <si>
    <t>uTable.getBackgroundColor()</t>
  </si>
  <si>
    <t>Most of the code stays without gaps so the readability stays the same. The gaps are located in the end but the semantics of their content is obvious.</t>
  </si>
  <si>
    <t>The naming of the variables could be better understandable.</t>
  </si>
  <si>
    <t>S4_1:1</t>
  </si>
  <si>
    <t>neutral, because easy to understand</t>
  </si>
  <si>
    <t>the code generats a string for a given chess move, this includes the move number and all other informations.</t>
  </si>
  <si>
    <t>append(move.istWhitesMove)</t>
  </si>
  <si>
    <t>Still Java. Still lot's of totally meaningless buzzwordy names for variables and classnames that don't convey any intuition for what is actually going on (also, I'm pretty sure that PGN does not support all the stuff you write here. But that's just me).</t>
  </si>
  <si>
    <t>The move is noted, then the analysis sublines, then text comments, then numerical annotations and then the current time of the move.</t>
  </si>
  <si>
    <t>isWhitesMove()</t>
  </si>
  <si>
    <t>60% , also knapp auch 2 ??? 60% sollten aber 1 sein</t>
  </si>
  <si>
    <t>NAG nag : move.GetNAGs()</t>
  </si>
  <si>
    <t>Persönliche Abneigung zum "?"-Operator</t>
  </si>
  <si>
    <t>1. Spieler identifizieren_x000D_
2. move-String erstellen_x000D_
3. Zusatzinformationen erstellen</t>
  </si>
  <si>
    <t>Nag nag : ___</t>
  </si>
  <si>
    <t xml:space="preserve">unclear functions </t>
  </si>
  <si>
    <t xml:space="preserve">Generates a string for a chess move_x000D_
</t>
  </si>
  <si>
    <t>move.Whitesmove</t>
  </si>
  <si>
    <t>chaos._x000D_
.append() is called 13 times and noone ever knows what exactly is appended to what, how it looks and what purpose it will ever serve</t>
  </si>
  <si>
    <t>1. append move to some sort of move-string?_x000D_
1.5 check if the move was made by white_x000D_
2. append some more to something else_x000D_
3. append</t>
  </si>
  <si>
    <t>append()</t>
  </si>
  <si>
    <t>whatWouldJesusAppend()</t>
  </si>
  <si>
    <t>it may be very much impossible to completely understand whats going on</t>
  </si>
  <si>
    <t>(i didnt try to put together the appended strings by hand..)_x000D_
somedocs with  examples would be very much appreciated..</t>
  </si>
  <si>
    <t>Lineare Abfolge der Befehle, einfache Befehlsstruktur, Kommentare über jedem Block</t>
  </si>
  <si>
    <t>Alle wichtigen Informationen werden durch move.get Befehle verlangt und anschließend durch append befehle an den String angehängt.</t>
  </si>
  <si>
    <t>append.MoveOfWhichside</t>
  </si>
  <si>
    <t>Nag nag : move.getnag()</t>
  </si>
  <si>
    <t>Der Code ist einfach verständlich (mir ist jetzt nichts Weiteres aufgefallen)</t>
  </si>
  <si>
    <t>Again the expressions were too long. Also the characters for the different type of actions (e.g. "WhitesMove" [the oppisite is probably black moves]) could have beend definded in the beginning or an example of a move. (what it should look like)</t>
  </si>
  <si>
    <t>Is it a move of white or of black?_x000D_
Which figure is moved?_x000D_
Where are the other figures (if available)</t>
  </si>
  <si>
    <t>wasWhitesMove()</t>
  </si>
  <si>
    <t>could acknowledge what the program was meant to do</t>
  </si>
  <si>
    <t>records all data of a chess move, which player, comments and so on and generates a string to record the whole chess game</t>
  </si>
  <si>
    <t>oneMove()</t>
  </si>
  <si>
    <t>i reckognized the meaning, but no how it worked...</t>
  </si>
  <si>
    <t>Same as former</t>
  </si>
  <si>
    <t>with different cases, the code send different msgs with different parentheses, {}, (), out.</t>
  </si>
  <si>
    <t>seriously</t>
  </si>
  <si>
    <t>no idea.</t>
  </si>
  <si>
    <t xml:space="preserve">with those empty spaces, it is just impossible for me to fill it. When i read the code i still feel that i understand. But, this is like, firstly i see how the code works. And then i try to remember specifications. After that i get asked to fill out the code. But the thing is, in this situation, i cant deal with it, since there would be more than 1 possible ways to build the program or to write the code. I may be able to write my own code which has same algorithm. However,I cannot just follow as given, for not being a person who wrote in his own way. </t>
  </si>
  <si>
    <t>I dont have featuring comments</t>
  </si>
  <si>
    <t>The subject was better to understand</t>
  </si>
  <si>
    <t>1. Add some values</t>
  </si>
  <si>
    <t>asdasd</t>
  </si>
  <si>
    <t>asdasdasd</t>
  </si>
  <si>
    <t>asdasdasdasd</t>
  </si>
  <si>
    <t>asdasdadsfads</t>
  </si>
  <si>
    <t>unknown language</t>
  </si>
  <si>
    <t>4 or 5 steps collecting data and 1 to return it</t>
  </si>
  <si>
    <t>The phrasing and structure of the Tables were difficult.</t>
  </si>
  <si>
    <t>Start funkt,</t>
  </si>
  <si>
    <t>dd move number and move details</t>
  </si>
  <si>
    <t>Add time taken for the move.</t>
  </si>
  <si>
    <t>very linear</t>
  </si>
  <si>
    <t>append several properties of a chess move to a string in some standard format_x000D_
return whether there where any sublimes (whatever that is) in the move</t>
  </si>
  <si>
    <t>NAG nag : move.getNAGs()</t>
  </si>
  <si>
    <t>variable result should be named differently and should not be part of the loop</t>
  </si>
  <si>
    <t>The program flow is comprehensive and the comments explain the operations very well.</t>
  </si>
  <si>
    <t>- add basic information about chess move to StringBuilder (color etc.)_x000D_
- add further information about the move to StringBuilder (comments, NAG)_x000D_
- add time taken for move to StringBuilder and return true if a move was executed</t>
  </si>
  <si>
    <t>movedColorIsWhite()</t>
  </si>
  <si>
    <t>I don't see any point why the readability should have changed.</t>
  </si>
  <si>
    <t>If one doesn't know the game of chess, it is difficult to deal with chess-specific terms as one doesn't know what they mean.</t>
  </si>
  <si>
    <t>S5_2:2</t>
  </si>
  <si>
    <t xml:space="preserve">Easy, because, there are only basic funcitions used! </t>
  </si>
  <si>
    <t>Shortens the given text textValue so that its width in pixels does_x000D_
 not exceed the width of the given control. To do that, shortenText_x000D_
overrides as many as necessary characters in the center of the original</t>
  </si>
  <si>
    <t>ex.bounds</t>
  </si>
  <si>
    <t>maxwidth</t>
  </si>
  <si>
    <t>start &gt;= 0 &amp;&amp; length&lt; end</t>
  </si>
  <si>
    <t>Jaavaaaaaa! Also: Why do you _always_ add ellipsis? What if the code was short enough in the first place?</t>
  </si>
  <si>
    <t>We create a graphics context and some additional stuff. We define a few variables (start, end and length, sucht that str[start:end] + str[end:length] = str, with start and end around the middle) and then iteratively add an ellipsis in the middle, test if it short enough, if so, return, if not start--, end++.</t>
  </si>
  <si>
    <t>javaStuff</t>
  </si>
  <si>
    <t>otherMeaninglessJavaStuff</t>
  </si>
  <si>
    <t>theLeastMeaningfullOfAllJavaStuff</t>
  </si>
  <si>
    <t>gute Kommentare</t>
  </si>
  <si>
    <t>1. verkürzen solange nötig</t>
  </si>
  <si>
    <t>control.getSize</t>
  </si>
  <si>
    <t>bounds.x - 5</t>
  </si>
  <si>
    <t>short and clear written</t>
  </si>
  <si>
    <t>…getBounds</t>
  </si>
  <si>
    <t>width-5</t>
  </si>
  <si>
    <t>start &gt;= 0 &amp;&amp; ...</t>
  </si>
  <si>
    <t>there still is no complete java documentation.._x000D_
there is good structure and not too much comments_x000D_
comments are short and telling</t>
  </si>
  <si>
    <t>set variables_x000D_
set more variables_x000D_
compare stuff_x000D_
return stuff if some condition is met</t>
  </si>
  <si>
    <t>boundsVariableName</t>
  </si>
  <si>
    <t>könnte acuh 1 sein; ja zuviel falsches extra.</t>
  </si>
  <si>
    <t>gc.getSuperBounds()</t>
  </si>
  <si>
    <t>gc.getFunctionForVariable()</t>
  </si>
  <si>
    <t>the condition</t>
  </si>
  <si>
    <t>maybe there could be some improvement to documentation..</t>
  </si>
  <si>
    <t>Übersichtliche Prorammstruktur, der Algorithmus ist einfach zu verstehen, Kommentare</t>
  </si>
  <si>
    <t>Das Programm baut einen neuen String s auf, der aus den beiden Randteilen s1 und s2 des alten Strings besteht. Diese zusammen mit dem Mittelteil Ellipsis besitzen höchsten die Länge max Width. Zuerst werden durch Variablen die relevanten Begrenzungen für die Teilstrings festgelegt und anschließend der neue String s zusammengesetzt</t>
  </si>
  <si>
    <t>gc.getbounds</t>
  </si>
  <si>
    <t>bounds.getwidth()</t>
  </si>
  <si>
    <t>start&gt;0 and end&lt;length</t>
  </si>
  <si>
    <t>Die Funktionen der Klasse control waren mir nicht klar. Es ist schwierig, die Textzeilen zu ergänzen, wenn man die Memberfunktionen der einzelnen Klassen nicht genau kennt</t>
  </si>
  <si>
    <t>The comments on the variables were missing (what do they do?)_x000D_
Otherwise it was pretty clear what the should do, but it may be helpful</t>
  </si>
  <si>
    <t>Initialize all the variables._x000D_
Check for as long as the width is to big:_x000D_
   Remove the existing characters and put ellipsis characters in their place._x000D_
if it is small enough, return the text</t>
  </si>
  <si>
    <t>max</t>
  </si>
  <si>
    <t>textExtent(width)</t>
  </si>
  <si>
    <t>l</t>
  </si>
  <si>
    <t>length&gt;maxWidth</t>
  </si>
  <si>
    <t>dont know where ellipsis was defined in the text...</t>
  </si>
  <si>
    <t>checks a string and replaces as much as possible with that const ellipsis to save memory</t>
  </si>
  <si>
    <t>textValue.length()</t>
  </si>
  <si>
    <t>end &gt;= 0</t>
  </si>
  <si>
    <t>i think now ellpipsis is a const, defined somehwere else and the program saves memory by refering each time just to that const and not generating each time new code.</t>
  </si>
  <si>
    <t>no noticing features that is why i took " neutral".</t>
  </si>
  <si>
    <t>with changing the input points, it carries out the text to embed in another text.</t>
  </si>
  <si>
    <t>sorry no idea</t>
  </si>
  <si>
    <t xml:space="preserve">l&gt; maxWidth &amp;&amp; </t>
  </si>
  <si>
    <t xml:space="preserve">How am i supposed to remember whole definitions of local variables? ( A, B, C) _x000D_
</t>
  </si>
  <si>
    <t>did all variables contribute? I didnt check it but there were so many variables and the function was quite short.</t>
  </si>
  <si>
    <t>The code was easier than the previous one because some terms are shorter</t>
  </si>
  <si>
    <t>1.define some values_x000D_
2. override some values_x000D_
3. return some values</t>
  </si>
  <si>
    <t>control</t>
  </si>
  <si>
    <t>start &lt; end &amp;&amp; end &lt; length</t>
  </si>
  <si>
    <t>asdasdasdfa</t>
  </si>
  <si>
    <t>sdasdasdasdasd</t>
  </si>
  <si>
    <t>asdasdadsf</t>
  </si>
  <si>
    <t>asdafsd</t>
  </si>
  <si>
    <t>asdasfasd</t>
  </si>
  <si>
    <t xml:space="preserve">I prefer examples over explanations_x000D_
</t>
  </si>
  <si>
    <t>iteratively replace more 2 more characters of string with "..." until it fits into a graphics control of defined size or there are no more characters to remove_x000D_
return shortened string</t>
  </si>
  <si>
    <t>gc.getBounds()</t>
  </si>
  <si>
    <t>bounds-5</t>
  </si>
  <si>
    <t>start&gt;=0 &amp;&amp; end&lt;= length</t>
  </si>
  <si>
    <t>Does not neccesaryly return a String._x000D_
Shortens the String if not neccesary / inserts "..." even if the string is short enough/ inserts "..." without removing any characters in the first iteration._x000D_
Shortens the String always by multiples of 2 characters._x000D_
Unused variable maxLegth, which should probably be an additional condition to continue an iteration if l &gt;= maxLength</t>
  </si>
  <si>
    <t>The function is relatively complex but well structured and commented.</t>
  </si>
  <si>
    <t>- get data from control_x000D_
- split text and insert ellipsis_x000D_
- measure length of new text string</t>
  </si>
  <si>
    <t>extent.width</t>
  </si>
  <si>
    <t>It is difficult to reconstruct the variable names.</t>
  </si>
  <si>
    <t>A variable called "gc" should reference to the Java garbage collector. In this code snippet, it is used for something else which is quite confusing._x000D_
Why is the ellipsis inserted in the middle of the text? And why is the text string made longer in the end, shouldn't it be shortened and wouldn't it be more intuitive to do this at the end of the text string?</t>
  </si>
  <si>
    <t>S1_2:1</t>
  </si>
  <si>
    <t xml:space="preserve">easy to read: code structure , comments_x000D_
_x000D_
difficult to read: names to long like the func. </t>
  </si>
  <si>
    <t>create error message_x000D_
_x000D_
log the message _x000D_
_x000D_
send email to webmaster</t>
  </si>
  <si>
    <t>ServletContext context</t>
  </si>
  <si>
    <t xml:space="preserve">like at the bottum, the code is to stacked so i just cant remember each line </t>
  </si>
  <si>
    <t>i´m not that expierienced so it was very hard to get the gist</t>
  </si>
  <si>
    <t xml:space="preserve">good comments_x000D_
not too Long variables_x000D_
</t>
  </si>
  <si>
    <t>One major problem was, that I do not know, what classes like fLogger are supposed to be and what the severe method (or was it an attribute) is. The same with other examples. The commentaries gave me a hint on what the code ist supposed to do, but otherwise, with little experience, I had no real idea what where what was done to what information.</t>
  </si>
  <si>
    <t>1. Information on the exception and the application in which it occured are somehow processed._x000D_
_x000D_
2. The processed information is written in some kind of log._x000D_
_x000D_
3. The relevant information is sent via e-mail to the webmaster.</t>
  </si>
  <si>
    <t>Something context</t>
  </si>
  <si>
    <t>? (must be a method returning the context)</t>
  </si>
  <si>
    <t>The code has not changed, has it? Except for the missing parts, of course. I had opportunity to reconsider the answers given earlier, but otherwise, I still do not understand the code any better.</t>
  </si>
  <si>
    <t>Comments where code does not explain itself. Informative naming of functions and variables. If I (the reader) do not know the classes used and its functions are not intuitively clear, a comment on these functions/classes would be helpful.</t>
  </si>
  <si>
    <t>I found it irritating that I was asked twice about the understandability of each code, since nothing about the code changes.</t>
  </si>
  <si>
    <t>no syntax highlighting. Bad choice of the color blue</t>
  </si>
  <si>
    <t>puhh</t>
  </si>
  <si>
    <t>troubleticket</t>
  </si>
  <si>
    <t xml:space="preserve">conent_x000D_
</t>
  </si>
  <si>
    <t>Syntax highlighting, comments in lines</t>
  </si>
  <si>
    <t>großes durcheinander, der sinn wird nicht schnell klar</t>
  </si>
  <si>
    <t>Es soll dem Webmaster ein unerwartetes Problem berichtet werden. Dabei wird ein "Troubleticket" eingerichtet und danach wird der Webmaster informiert</t>
  </si>
  <si>
    <t>log(troubleticket)</t>
  </si>
  <si>
    <t>getServelet</t>
  </si>
  <si>
    <t>sehr unübersichtlich</t>
  </si>
  <si>
    <t>Datentypen verstehen, Schleifen anschauen, Kommentare gründlich lesen und danach jeden Zeile verstehen</t>
  </si>
  <si>
    <t>Der Code soll übersichtlich sein, bei dem z.B. while-Schleife eindeutig ist und evtl. mit sinnvollen Kommentaren (was sie macht und warum) verdeutlicht wird</t>
  </si>
  <si>
    <t>Am Anfang sollte der Fragebogen ausführlicher präsentiert werden, sodass man genau weiß worauf man sich einlässt._x000D_
_x000D_
Die Codes könnte man in Schwierigkeitsgrade unterteilen, vor allem auch nach der Länge der Codes</t>
  </si>
  <si>
    <t>Commenting made it ease. Although comments could be more precise.</t>
  </si>
  <si>
    <t>Get Exception, log exception to file, print log message, inform webmaster.</t>
  </si>
  <si>
    <t>context</t>
  </si>
  <si>
    <t>getContext</t>
  </si>
  <si>
    <t xml:space="preserve">It's easy to read, not easy to remember... </t>
  </si>
  <si>
    <t>Good comments, description of the datatypes and functions used... A general overview what the main task is...</t>
  </si>
  <si>
    <t>Die Namensgebung ist ok._x000D_
Kommentare ok vllt auch ein bisschen den zusammenhang von anderen verwendeten objekten und funktionen darstellen.</t>
  </si>
  <si>
    <t>1.Erstelle ein neue Fehlermeldung_x000D_
2. Art der Fehlermeldung und konvertierung in den richtigentyp_x000D_
3.Dann Mail an Administrator mit entsprechender Meldung des Fehlers oder Problem</t>
  </si>
  <si>
    <t>weis ich nicht mehr</t>
  </si>
  <si>
    <t>Ist gleich geblieben blos man hat den sinn erfasst und daher kann ich den code nicht genau wiedergeben.</t>
  </si>
  <si>
    <t>Wichtig wäre das syntax highlighting da einzelnen schritte besser unterschieden werden können. Auserdem gut übersicht über die einzelnen Klasse das man die zugriffe leicht erkennt.</t>
  </si>
  <si>
    <t>Klar struckturierter Code und kommentare die sinnvoll sind.</t>
  </si>
  <si>
    <t>Absätze vor den Kommentaren, zusammengehöriger Code zusammen, verschiedene Funktionalitäten getrennt</t>
  </si>
  <si>
    <t>I didn't pay attention to what the code does, i was focusing on the readability</t>
  </si>
  <si>
    <t>aRequest.info = "..."</t>
  </si>
  <si>
    <t>troubleTicket.info</t>
  </si>
  <si>
    <t>info</t>
  </si>
  <si>
    <t>I honestly had no idea what the code should do since i read the first snippet only with readability in mind and im not confident with Exepctions</t>
  </si>
  <si>
    <t>Separation of code blocks which do not belong to each other_x000D_
Comments!</t>
  </si>
  <si>
    <t>The abstract Examples (at least i as an beginner found these to be abstract) made it hard to focus on the readability. Some easy Routines like prime numbers from 1-100 or that beginner stuff everyone is familiar with should get you better survey answers</t>
  </si>
  <si>
    <t>There were many declared functions in it, we did not entirely understand. The code's structure was hard to understand, too, because it looked like a normal text; there was a lack of free space between the lines etc.</t>
  </si>
  <si>
    <t>I have no idea.</t>
  </si>
  <si>
    <t>log(troubleTicket. toString());</t>
  </si>
  <si>
    <t>new TroubleTicket</t>
  </si>
  <si>
    <t>First, I go through the maihn function and look for the funtions mentionned in the main function.</t>
  </si>
  <si>
    <t>The text should not be in some kind of a block format. There should be plenty of space between the lines and lines should be shifted. In my opinion, that makes it easier to read the code._x000D_
And by theway! Use comments!</t>
  </si>
  <si>
    <t xml:space="preserve">Please improve your layout by adding some more colours. And I found your survey a little too monotone. But it's structure was very clear and the breaks you offered were kind. </t>
  </si>
  <si>
    <t>First of all, the code was structured well, was written in camelCase and all the important steps were commented._x000D_
Although i didn't really know some of the commands, i could somehow undestand what they did.</t>
  </si>
  <si>
    <t>The function was called to report an error._x000D_
_x000D_
First, made an "error"-object (i don't remember what it was called)._x000D_
_x000D_
Then it saved the logs to a file and made an output to inform the user._x000D_
_x000D_
And finally it emailed the problem to the admin or somebody who cares.</t>
  </si>
  <si>
    <t>rubbadubdub</t>
  </si>
  <si>
    <t>inthetub</t>
  </si>
  <si>
    <t>I didn't learn these commands or even know them so i barely remember anything._x000D_
That doesn't has to do a thing with the code in my opinion. _x000D_
It's like asking someone who speaks german, to remember a dutch poem._x000D_
Of course the grammar is mostly the same and even a few words, but its another language, thus you don't know it!_x000D_
(This argument only works, if you're not able to speak dutch...)</t>
  </si>
  <si>
    <t>All is said in the statement above.</t>
  </si>
  <si>
    <t>First of all it has to be well written in terms of readability._x000D_
If i know the commands and instructions, i try to picture the parts of the code like classes and functions working together, as if they do in runtime._x000D_
_x000D_
And of course, if i don't know some commands i look them up, but i didn't could do that here, thus this bad result in understanding the code.</t>
  </si>
  <si>
    <t>Comments, but not too much of them._x000D_
And a good style in writing.</t>
  </si>
  <si>
    <t>I just know the Java basics, maybe a bit more, but i obviously didn't know many classes or functions, which is a huge deficit for my style of understanding code. This is what really bugged me.</t>
  </si>
  <si>
    <t xml:space="preserve">It was overall hard to understand the code. I could not tell where there were an implementations or declarations methods, etc. </t>
  </si>
  <si>
    <t>I was not able to identify any "steps" in the code snippet.</t>
  </si>
  <si>
    <t xml:space="preserve">First of all, one has to have SOME basic knowledge about code... and then comments are always helpful. </t>
  </si>
  <si>
    <t xml:space="preserve">I personally think it's very hard to keep parts of the snippets in mind, in order to later fill in the gaps in the incomplete version </t>
  </si>
  <si>
    <t>Complicated words like 'severe' and others.</t>
  </si>
  <si>
    <t>Get the session context and information._x000D_
Prepare the information._x000D_
Send the information via EMail interface.</t>
  </si>
  <si>
    <t>log(aRequest.errorString());</t>
  </si>
  <si>
    <t>ServerContext context</t>
  </si>
  <si>
    <t>getServerContext();</t>
  </si>
  <si>
    <t>Easier to read, due to the fact that I was able to give my own names to the variables.</t>
  </si>
  <si>
    <t>There are none.</t>
  </si>
  <si>
    <t>IDE (especially Microsoft Visual Studio)... most importantly syntax highlighting</t>
  </si>
  <si>
    <t>Comments and formatting. But also very important is the length of the variable/member names and the prefix/postfix of the names.</t>
  </si>
  <si>
    <t>Was a good survey, but normaly would you not see more code, before you really 'work' on that. I know it is pretty hard to do a survey with that, but thats not really industry standard, is it?</t>
  </si>
  <si>
    <t>ugly blue color. no syntax highlighting. Butt ugly</t>
  </si>
  <si>
    <t>Code looks too ugly to read thoroughly</t>
  </si>
  <si>
    <t>I've changed my mind because this survey is so annoyingly persistent.</t>
  </si>
  <si>
    <t xml:space="preserve">No. </t>
  </si>
  <si>
    <t>My brain.</t>
  </si>
  <si>
    <t>My magic wand.</t>
  </si>
  <si>
    <t>I don't know what log means and how and how the functions work. I also don't know what is meant by session and so on</t>
  </si>
  <si>
    <t>an exeption is created_x000D_
the error is logged to the file_x000D_
the webmatser is informed</t>
  </si>
  <si>
    <t>log(?)</t>
  </si>
  <si>
    <t>HttpContext context</t>
  </si>
  <si>
    <t>getContext()</t>
  </si>
  <si>
    <t xml:space="preserve">- brief description of the code in the beginning_x000D_
- small comments and explanations in between (especially for ifs and whiles)_x000D_
- give the variables, classes and function names which are intuitive so that you can guess from the name what they do and what they stand for_x000D_
</t>
  </si>
  <si>
    <t>adsf</t>
  </si>
  <si>
    <t>asdf</t>
  </si>
  <si>
    <t>fdf</t>
  </si>
  <si>
    <t>fdadfadf</t>
  </si>
  <si>
    <t>adfsdfdaffsd</t>
  </si>
  <si>
    <t>adsffadfs</t>
  </si>
  <si>
    <t>:^)</t>
  </si>
  <si>
    <t>It wasn't difficult or easy, it was just code.</t>
  </si>
  <si>
    <t>Creating the Ticket_x000D_
_x000D_
Log it to the file_x000D_
_x000D_
Log it for Output_x000D_
_x000D_
Something else i don't remember</t>
  </si>
  <si>
    <t>First time I'm asked about comprehensibility. Mainly a clear formatted text._x000D_
_x000D_
Readability: Contrast, size and font.</t>
  </si>
  <si>
    <t>S2_1:2</t>
  </si>
  <si>
    <t>nComposite.getNotifications().addAll(
nStore.getNotifications())</t>
  </si>
  <si>
    <t>nComposite.getNotifications().removeall(nStore.getNotifications()</t>
  </si>
  <si>
    <t>helpful comments</t>
  </si>
  <si>
    <t>wenn der projektspace nicht null ist, dann weist man property zu, und falls dieser nicht null ist weist man value etwas zu, um schließlich abfragen über value zu machen</t>
  </si>
  <si>
    <t>property !=0</t>
  </si>
  <si>
    <t>Ist prinzipiell korrekt erkannt.</t>
  </si>
  <si>
    <t>I understood more about, what was going on, then in the other snippet. It took me some time to figure out that the "properties" the code is interested in are notifications already stored in the project (at least I hope I understood this correctly). In the comment on the larger else-block in the second half of the code is a rather irritating mistake, since it says that the condition for this block is, that properties (I think) is not null, which was the condition of the if-block._x000D_
Commentaries seemed clearer concerning information on what is happening than in the first snippet.</t>
  </si>
  <si>
    <t>1. Relevant local variables are instantiated with the project and the notifications._x000D_
_x000D_
2. It is checked, whether there are notifications in the project, and whether the new notifications have already been taken care of or not. If there are new notifications not yet handled, they are added._x000D_
_x000D_
3. If there are no notifications at all in the project yet and if the new notifications have not yet been handled, a new object to store the new notifications in the project is created and the notifications are added.</t>
  </si>
  <si>
    <t>nComposite.getNotifications().addAll(nStore.getNotifications())</t>
  </si>
  <si>
    <t>Nothing has changed.</t>
  </si>
  <si>
    <t>very heavy</t>
  </si>
  <si>
    <t>idk</t>
  </si>
  <si>
    <t>nichts verstanden, einzelne Wörter nachschlagen bringt auch nichts</t>
  </si>
  <si>
    <t>nicht verändert</t>
  </si>
  <si>
    <t>Easy to read...</t>
  </si>
  <si>
    <t>projectspace, property...</t>
  </si>
  <si>
    <t>nComposite.addNotifications(nStore.getNotifications())</t>
  </si>
  <si>
    <t>Same as before... Easy to read, not to remember...</t>
  </si>
  <si>
    <t>War ganz gut zu lesen und zu verstehen. _x000D_
Jedoch war die Trennung der zusammengehörigen teile in mehrer Zeielen etwas schwierig zu lesen.</t>
  </si>
  <si>
    <t xml:space="preserve">1.Erstelle eine Mitteilungssammulng und ein Project und einen Projekt manager sowie eigenschaften_x000D_
2.Schaue ob die Werte und Mitteilungen vorhanden sind falls ja schau ob sie empfangen wurden bereits falls ja löschen aus der Sammlung falls nein adden_x000D_
</t>
  </si>
  <si>
    <t>property.getValue()!=null</t>
  </si>
  <si>
    <t>nComposite.getNotification().addAll(nStore.getNotification())</t>
  </si>
  <si>
    <t>Hat sich nicht wirklich verändert konnte es aber besser wiedergeben wir vorher</t>
  </si>
  <si>
    <t>Lots of comments, space between different funktions and writing long words in the next line made it easy to read</t>
  </si>
  <si>
    <t xml:space="preserve">-Object projectSpace is created as an instance of the Class ProjectSpace and given Values of project which was given to the routine_x000D_
-Check if project isn't null -&gt; do stuff_x000D_
-Else -&gt; do other stuff_x000D_
</t>
  </si>
  <si>
    <t>Actually, I am able to call myself a German who in deed is able to understand the English language and I am used to communicate in ENglish. But reading a code in English has proven to be a hard task for me. I do not seem to have the ability to stick to the code, unlike my ability to stick to an English book, for example.</t>
  </si>
  <si>
    <t>The transmitted notifications are applied to the project._x000D_
Notifications are deleted._x000D_
Notifications can be added.</t>
  </si>
  <si>
    <t>nComosite.getNotification().addALL(_x000D_
nStore.getNotifications())</t>
  </si>
  <si>
    <t>I don't have an idea what these instructions do.</t>
  </si>
  <si>
    <t>The function those something with a manager i don't know._x000D_
_x000D_
Then assigns something to it._x000D_
_x000D_
If the manager wasn't there at all, it initializes one._x000D_
_x000D_
(What am i supposed to know?! Hopefully you don't test me on my ability to remember something... &lt;.&lt; )</t>
  </si>
  <si>
    <t>!value==NULL</t>
  </si>
  <si>
    <t>nComposite.getNotifications().addAll(nStore.getNotifications());</t>
  </si>
  <si>
    <t>I still don't know what it does. If i would know this, i maybe could recreate the WHOLE CODE.</t>
  </si>
  <si>
    <t>I didn't really remember the instructions, i could guess them, based on the code._x000D_
(Which is a point for the author i think..)</t>
  </si>
  <si>
    <t>The code snippet looks like the implementation of a class. What makes it hard to understand is that the layout is somewhat different from c++. And what is furthermore confusing is that there weren't both, a public- and a private-section, as there usually are in c++.</t>
  </si>
  <si>
    <t>I could only identify two different steps: adding a new element and deleting one that already exists.</t>
  </si>
  <si>
    <t>property is not null</t>
  </si>
  <si>
    <t>I dislike the use of eContainer() with an prefix 'e'. It does not give any viable information and the comments are to 'notifications' heavy.</t>
  </si>
  <si>
    <t>Get the Data/Container from the Project instance._x000D_
Checkup if notification is already in._x000D_
Add or remove/replace the notification.</t>
  </si>
  <si>
    <t>manager.contains(nStore)</t>
  </si>
  <si>
    <t>nComposite.getNotifications().append(nStore);</t>
  </si>
  <si>
    <t xml:space="preserve">Without comments above the if clausure it is really hard to determine the real use of it. </t>
  </si>
  <si>
    <t>Reenginering was pretty hard.</t>
  </si>
  <si>
    <t>the code annoys innocent students who are forced to answer surveys like this.</t>
  </si>
  <si>
    <t>Come on, does this never stop</t>
  </si>
  <si>
    <t>nooo.</t>
  </si>
  <si>
    <t>there were very many ifs ans elses which was confusing.it was also confusing that you first had to get the mananger of the Project space, then the property of the manager, then the value of the porperty and so on.</t>
  </si>
  <si>
    <t xml:space="preserve">-look for the property of the project via property manager_x000D_
-if the property is not NULL either delete nstore notifications (if they are already acknowledged) or add them(if they aren't acknowledged)_x000D_
-if the property is NULL create nwe property with nstore notifications_x000D_
</t>
  </si>
  <si>
    <t>nComposite.getNotifications().addAll(nStore.getNotifications)</t>
  </si>
  <si>
    <t>It helped me to sum up what the code did,so I noticed I actualyy understood at least a little what it did.</t>
  </si>
  <si>
    <t>adffdaf</t>
  </si>
  <si>
    <t>adfafd</t>
  </si>
  <si>
    <t>fadfafddfaf</t>
  </si>
  <si>
    <t>afdadf</t>
  </si>
  <si>
    <t>Neither easy nor difficult.</t>
  </si>
  <si>
    <t xml:space="preserve">define variables_x000D_
_x000D_
remove or add notifications_x000D_
_x000D_
</t>
  </si>
  <si>
    <t>n.composite() get notification</t>
  </si>
  <si>
    <t>S3_2:3</t>
  </si>
  <si>
    <t xml:space="preserve">simple if and else structure </t>
  </si>
  <si>
    <t>uCell.getBoxModel()</t>
  </si>
  <si>
    <t>uCell.getBoxModell()</t>
  </si>
  <si>
    <t>color</t>
  </si>
  <si>
    <t>colour</t>
  </si>
  <si>
    <t>2?</t>
  </si>
  <si>
    <t>option.getBackgroundColor()</t>
  </si>
  <si>
    <t>option.GetBackgroundColour()</t>
  </si>
  <si>
    <t>no comments no idea what it´s all about</t>
  </si>
  <si>
    <t>Variablen werden angelegt, dann werden Überprüfungen gemacht, wie z.B ob die Größe der children größer 0 ist</t>
  </si>
  <si>
    <t>Difficulty: I do not know what a UTable is and do not understand what kind of information "yes" and "no" are supposed to convey. Otherwise, the code is quite easy to understand, naming of functions and variables is very intuitive.</t>
  </si>
  <si>
    <t>1. The main properties of a UTable are copied into a Table._x000D_
_x000D_
2. For each cell of the UTable a new cell is created and set up: Backround Color ist copied, if the Children contain images, an attribute of the cell is set to "yes", "no" or something else, depending on some information I do not understand._x000D_
_x000D_
3. The Cell is added to the Table.</t>
  </si>
  <si>
    <t>paragraph.getBoxModel()</t>
  </si>
  <si>
    <t>nothing has changed</t>
  </si>
  <si>
    <t>nearly no comments, still quite good to understand</t>
  </si>
  <si>
    <t>es war übersichtlicher, auch die Begriffe deutlicher</t>
  </si>
  <si>
    <t>Es wird eine Ja/Nein Tabelle angelegt und dabei werden weitere Zellen eingefügt</t>
  </si>
  <si>
    <t>Cell</t>
  </si>
  <si>
    <t>keine Ahnung</t>
  </si>
  <si>
    <t>option</t>
  </si>
  <si>
    <t>ich kann mir keine einzelen Zeilen merken, jedoch ist mir der Sinn klarer geworden</t>
  </si>
  <si>
    <t>No comments which could help...</t>
  </si>
  <si>
    <t>Create some cell, add it to table</t>
  </si>
  <si>
    <t>No comments, no chance...</t>
  </si>
  <si>
    <t xml:space="preserve">Am Anfang wars ok jedoch bei der for Schleife wurde es dann schwerer auch die lessbarkeit._x000D_
</t>
  </si>
  <si>
    <t>1. Erstelle ein neues Table mit Randfarben und allem was so dazugehört._x000D_
2.Wird geschaut ob ein image vorliegt._x000D_
3. Dann wird wenn ja ein ja in das neue Table geschrieben wenn nicht ein nein</t>
  </si>
  <si>
    <t>uTable.setBoxmodel()</t>
  </si>
  <si>
    <t>Hat sich nicht geändert</t>
  </si>
  <si>
    <t>Blocks of Code are separated by their Function, makes it easy to read</t>
  </si>
  <si>
    <t xml:space="preserve">I have no Idea what a unified Table or a simplified yes/no table is, and the lack of comments made it hard to understand_x000D_
</t>
  </si>
  <si>
    <t xml:space="preserve">It was easier to read, because the code's structure was more beautiful. Some of the lines were shifted. </t>
  </si>
  <si>
    <t>Images of a unified table are copied into a simple "yes/no" table.</t>
  </si>
  <si>
    <t>uTable.getBoxModel</t>
  </si>
  <si>
    <t>UTableCell</t>
  </si>
  <si>
    <t>table</t>
  </si>
  <si>
    <t>new Cell</t>
  </si>
  <si>
    <t>return NULL</t>
  </si>
  <si>
    <t>Well structured, finally understood half of the instructions..._x000D_
Although the coloring in the for-loop (which i didn't understand, wtf was this?! There wasn't even an iterator), was a bit unnecessary because the color was already defined, or am i wrong?</t>
  </si>
  <si>
    <t>First it initializes a Table._x000D_
_x000D_
Assigns things like color and style._x000D_
_x000D_
Then the for-loop creates a Cell and assigns it to the table, for each step.</t>
  </si>
  <si>
    <t>I</t>
  </si>
  <si>
    <t>dont</t>
  </si>
  <si>
    <t>any</t>
  </si>
  <si>
    <t>more</t>
  </si>
  <si>
    <t>Im not really god in remembering stuff..</t>
  </si>
  <si>
    <t>yeah.. sorry</t>
  </si>
  <si>
    <t>-get children' size_x000D_
-get background color_x000D_
-?</t>
  </si>
  <si>
    <t>Column</t>
  </si>
  <si>
    <t>BorderColor</t>
  </si>
  <si>
    <t>It is not really clear why many statements are called with a prefix 'U' , probably it is 'Unified', but that makes it not easy to read. Single character prefixes are better just for types, like i for int, c for char, etc...</t>
  </si>
  <si>
    <t>Get Settings of the table_x000D_
Iterate through the cells._x000D_
If a cell is 'positive', a 'yes' cell will be created._x000D_
If a cell is 'negative', a 'no' cell will be created.</t>
  </si>
  <si>
    <t>cell.getBoxModel();</t>
  </si>
  <si>
    <t>background</t>
  </si>
  <si>
    <t>Changes were not one of the main algorithm related lines. Just some look and feel. So, it was hard to reenginer</t>
  </si>
  <si>
    <t>1. This is the first step_x000D_
2. This is the second step_x000D_
3. This is the last step</t>
  </si>
  <si>
    <t>h</t>
  </si>
  <si>
    <t>e</t>
  </si>
  <si>
    <t>s</t>
  </si>
  <si>
    <t>AAAAAAAAAAAAAAAAAAAAAAAAAAAAAAAAaa help!</t>
  </si>
  <si>
    <t>The walls are moving in on me!!</t>
  </si>
  <si>
    <t>no comments at all -&gt; I did not understand a word</t>
  </si>
  <si>
    <t>-a new table is created_x000D_
-its attributes are set_x000D_
-its cells are filled wirh "No"(if last segment of some path in the Utable Cell's entries starts with "false") or "Yes" (if it stars with "true")</t>
  </si>
  <si>
    <t>have</t>
  </si>
  <si>
    <t>really</t>
  </si>
  <si>
    <t>adsfafd</t>
  </si>
  <si>
    <t>adffdfdas</t>
  </si>
  <si>
    <t>fadfafd</t>
  </si>
  <si>
    <t>fadsfafad</t>
  </si>
  <si>
    <t>fads</t>
  </si>
  <si>
    <t>dfadfafdsf</t>
  </si>
  <si>
    <t>sfadsfa</t>
  </si>
  <si>
    <t>Like the two times before it is just code…</t>
  </si>
  <si>
    <t>Table gets defined_x000D_
_x000D_
cell gets defined_x000D_
_x000D_
Child gets a wish</t>
  </si>
  <si>
    <t>ucell.getboxmodel()</t>
  </si>
  <si>
    <t>option.getBackgroundColor();</t>
  </si>
  <si>
    <t>S4_2:2</t>
  </si>
  <si>
    <t>just func calls</t>
  </si>
  <si>
    <t>ddd</t>
  </si>
  <si>
    <t>append ()</t>
  </si>
  <si>
    <t>builder.append ()</t>
  </si>
  <si>
    <t>each step amounts more or less to the same, and what is done is quite easy to understand from the comments.</t>
  </si>
  <si>
    <t>1. local variables defined_x000D_
2. data of move are appended to string "builder"</t>
  </si>
  <si>
    <t>nothing has changed.</t>
  </si>
  <si>
    <t>Comment</t>
  </si>
  <si>
    <t>klar strukturiert, sinnvoll angeordnet</t>
  </si>
  <si>
    <t>Es wird eine Zeichenkette erzeugt (string, builder) und danach werden einzelne Sachen dazu gefügt. 1.Kommentar, 2.NAG (weiß nicht was das bedeutet und 3.Zeit (time)</t>
  </si>
  <si>
    <t>Nag get Nag</t>
  </si>
  <si>
    <t>Er wird langsam klar, worum es hier geht, aber die Sprache ist mir nicht gewöhnlich</t>
  </si>
  <si>
    <t>Well commented and grouped.</t>
  </si>
  <si>
    <t>move data, add comments, add nga, add time</t>
  </si>
  <si>
    <t>append(</t>
  </si>
  <si>
    <t>Da viel untereinaderstand und alles die selbe farbe hat muss man sich arg konzentrieren wann was gemacht wird.</t>
  </si>
  <si>
    <t>1. Den Zug in richtige typs konvertieren und wer den zug gemacht hat_x000D_
2. alle werte hinzufügen und schauen ob der zug gültig ist und kommentare hinzufügen</t>
  </si>
  <si>
    <t>append(isWhiteMove())</t>
  </si>
  <si>
    <t>Operations are separated from each other and given an explanation in form of a short comment above, readabble</t>
  </si>
  <si>
    <t>-Adding move data_x000D_
-Adding sublines_x000D_
-Adding comments_x000D_
-Adding NAGs_x000D_
-Adding time</t>
  </si>
  <si>
    <t>append.(isWhitesMove()</t>
  </si>
  <si>
    <t>It was about chess. I like chess.</t>
  </si>
  <si>
    <t>It generates a string called "builder" for a given chess move in PGN.</t>
  </si>
  <si>
    <t xml:space="preserve">append(getMove()_x000D_
</t>
  </si>
  <si>
    <t>nag nag : move.getFullMoveCount()</t>
  </si>
  <si>
    <t>I really don't know whats up with that wicked for-loop, how does it function?!_x000D_
_x000D_
Besides that, i somehow understand what this code was trying to do, although i still don't know these commands and datatypes (mostlly the datatypes).</t>
  </si>
  <si>
    <t>First, a bool is initialized and some other stuff._x000D_
_x000D_
Then in some for-loops a string is built._x000D_
_x000D_
It adds time to the string but returns a bool..</t>
  </si>
  <si>
    <t>move.isWhitesMove()</t>
  </si>
  <si>
    <t>Nag nag : I STILL DON'T KNOW HOW THESE LOOPS FUNCTION!</t>
  </si>
  <si>
    <t>the for loops, how they function and stuff</t>
  </si>
  <si>
    <t>-counting the moves (giving each move a number)_x000D_
-assessing the time taken for each move_x000D_
-(optional) giving a comment on each or a particular move</t>
  </si>
  <si>
    <t>Just a linear function with capsulated loops. It is easy to read.</t>
  </si>
  <si>
    <t>Setup variable holding the string._x000D_
Add moves._x000D_
Add nags... etc._x000D_
in the end, add the time information.</t>
  </si>
  <si>
    <t>move.isWhite()</t>
  </si>
  <si>
    <t>broooooom</t>
  </si>
  <si>
    <t>1_x000D_
   3_x000D_
2   1_x000D_
  2_x000D_
3</t>
  </si>
  <si>
    <t>ss</t>
  </si>
  <si>
    <t>reast</t>
  </si>
  <si>
    <t>duh duh duh</t>
  </si>
  <si>
    <t>njooooooooooooooooooooooooooooooommmmmmmmmmm</t>
  </si>
  <si>
    <t>Some abbrevaitions not explained, only few comments</t>
  </si>
  <si>
    <t>A new string is created by a string builder_x000D_
All releveant Information (Move Number, Comments etc.) are appended to the string one after another</t>
  </si>
  <si>
    <t>append(move.isWhiteMove</t>
  </si>
  <si>
    <t>Nag nag = move.getNag()</t>
  </si>
  <si>
    <t>adsfadfafd</t>
  </si>
  <si>
    <t>fadsfafadff</t>
  </si>
  <si>
    <t>adsfafds</t>
  </si>
  <si>
    <t>adfafdfad</t>
  </si>
  <si>
    <t>adsffad</t>
  </si>
  <si>
    <t>As long as there aren't changes in the size or the contrast the readability wouldn't change, no matter how often I'm asked…</t>
  </si>
  <si>
    <t xml:space="preserve">Add Data _x000D_
_x000D_
Add sublines_x000D_
_x000D_
Add Comments_x000D_
_x000D_
Add Nat (?)_x000D_
_x000D_
_x000D_
</t>
  </si>
  <si>
    <t>move.isWhite</t>
  </si>
  <si>
    <t>S5_1:3</t>
  </si>
  <si>
    <t>control.getBounds().width - 5</t>
  </si>
  <si>
    <t>easier content</t>
  </si>
  <si>
    <t>start &gt;=0 &amp;&amp; end&lt;length</t>
  </si>
  <si>
    <t>Very basic string manipulations. Comment at beginning clear. (Only one thing irritates: There seems to be an unused variable "maxExtent"</t>
  </si>
  <si>
    <t>1. According to Control maxWidth is set._x000D_
2. local variables "start" and "end", which are to define beginning and end of the deleted text, are set to the middle of the string and the next character._x000D_
3. In a loop, "start" and "end are extended as long as they do not delete the whole of the string and a test is made, whether the remaining string together with "..." still extends maxWidth. Exits loop if it doesn't.</t>
  </si>
  <si>
    <t>control.getWidth()</t>
  </si>
  <si>
    <t>(end &lt; length) &amp;&amp; (start &gt;=0)</t>
  </si>
  <si>
    <t>Semantisch korrekt, aber nicht identisch original.</t>
  </si>
  <si>
    <t>beim diesem Programm ist nicht klar was gemacht wird</t>
  </si>
  <si>
    <t>weiß nicht mehr</t>
  </si>
  <si>
    <t>textValue</t>
  </si>
  <si>
    <t>keine ahung</t>
  </si>
  <si>
    <t>dieser war sehr unübersichtlich und die Kommentare sehr unverständlich</t>
  </si>
  <si>
    <t>Not enough comments...</t>
  </si>
  <si>
    <t>width()-5</t>
  </si>
  <si>
    <t>true</t>
  </si>
  <si>
    <t>War ganz ok von der übersicht her.</t>
  </si>
  <si>
    <t>1. Hole die einzelnen Werte wie länge und weite des strings beziehungsweise der grafik_x000D_
2.Unterteile in substrings und speichere es entsprechend</t>
  </si>
  <si>
    <t>start&gt;0  &amp;&amp; end&lt;length</t>
  </si>
  <si>
    <t>gc.getTextWidth(textValue)</t>
  </si>
  <si>
    <t>Easy to read because not much code, not many if's, good separation of code</t>
  </si>
  <si>
    <t>-Initializing some Variables gotten from the properties of the text and the control_x000D_
-Running a routine for the whole text</t>
  </si>
  <si>
    <t>control.getBounds().Width</t>
  </si>
  <si>
    <t>start&gt;=0 &amp;&amp; end&lt;Length</t>
  </si>
  <si>
    <t>It was quite short, old pal ;)</t>
  </si>
  <si>
    <t>A given text ist shortened. As many characters as necessary are overridden by the program with an ellipsis</t>
  </si>
  <si>
    <t>gc.textWidth(textValue)</t>
  </si>
  <si>
    <t>textValue &gt; 0</t>
  </si>
  <si>
    <t>Although i don't know what a GraphicContext is, is somehow know, what this code does.</t>
  </si>
  <si>
    <t>First it initializes something with graphics._x000D_
_x000D_
It "cuts" the original string in two halfs while "deleting" two letters._x000D_
_x000D_
Then it checks if the string is short enough to fit and returns if this is true.</t>
  </si>
  <si>
    <t>control.maxWidth()</t>
  </si>
  <si>
    <t>I don't know this graphics stuff</t>
  </si>
  <si>
    <t>Everything else was quite easy.</t>
  </si>
  <si>
    <t>I could only identify a loop...</t>
  </si>
  <si>
    <t>More comments would be appreciated.</t>
  </si>
  <si>
    <t xml:space="preserve">Create graphic context._x000D_
Iterate through string._x000D_
Replace/Remove if string is to long. </t>
  </si>
  <si>
    <t>gc.width(textValue)-5</t>
  </si>
  <si>
    <t>(end-start) &lt; maxWidth</t>
  </si>
  <si>
    <t>1 1   1  11 11 1 111       1  1   1 11  1 1 1 1 1 1 1 1</t>
  </si>
  <si>
    <t>aaaaaaaaaa</t>
  </si>
  <si>
    <t>bbbbbbbbbb</t>
  </si>
  <si>
    <t xml:space="preserve">Barbecued Spare Ribs are a classic American barbecue meal, made from pork. This version is cooked in the oven, not on a barbecue, and uses a barbecue sauce with a distinct Asian flavor, featuring soy sauce, rice vinegar, and garlic._x000D_
Ingredients_x000D_
_x000D_
    2 pounds pork spare ribs_x000D_
    1/4 cup soy sauce_x000D_
    2 tablespoons honey_x000D_
    2 tablespoons hoisin sauce_x000D_
    2 tablespoons white vinegar_x000D_
    1 tablespoon sake_x000D_
    2 cloves garlic, minced_x000D_
    1 teaspoon sugar_x000D_
    1/4 teaspoon of freshly ground white pepper_x000D_
    2 tablespoons pork stock_x000D_
    freshly ground black pepper and salt to taste_x000D_
_x000D_
Procedure_x000D_
_x000D_
    Place spare ribs in a large baking dish in one layer. In a small bowl, combine the remaining ingredients. Pour over spare ribs and coat on both sides. Marinate overnight, basting occasionally._x000D_
    Preheat the oven to 375 °F. Place a large, shallow roasting pan on the oven bottom. Fill with 1/2 inch water. Place spare ribs on a roasting rack._x000D_
    Roast ribs for 45 minutes._x000D_
    Raise oven temperature to 450 °F, and roast for 15 more minutes._x000D_
    Serve hot or cold._x000D_
_x000D_
Notes, tips, and variations_x000D_
_x000D_
    Alternatively, Bake at 375 °F for 20 mins then lower the temp to 325 °F for 1 hour; this renders most of the fat and produces very tender meat._x000D_
    To actually barbecue the ribs on a grill, get grill temperature to 325-350 degrees and cook for 3-4 hours._x000D_
</t>
  </si>
  <si>
    <t>"O'er the glad waters of the dark blue sea,_x000D_
"Our thoughts as boundless, and our souls as free,_x000D_
"Far as the breeze can bear, the billows foam,_x000D_
"Survey our empire and behold our home!_x000D_
"These are our realms, no limits to their sway—_x000D_
"Our flag the sceptre all who meet obey._x000D_
"Ours the wild life in tumult still to range_x000D_
"From toil to rest, and joy in every change._x000D_
"Oh, who can tell? not thou, luxurious slave!_x000D_
"Whose soul would sicken o'er the heaving wave; 10_x000D_
"Not thou, vain lord of wantonness and ease!_x000D_
"Whom slumber soothes not—pleasure cannot please—_x000D_
"Oh, who can tell, save he whose heart hath tried,_x000D_
"And danc’d in triumph o'er the waters wide,_x000D_
"The exulting sense—the pulse's maddening play,_x000D_
"That thrills the wanderer of that trackless way?_x000D_
"That for itself can woo the approaching fight,_x000D_
"And turn what some deem danger to delight;_x000D_
"That seeks what cravens shun with more than zeal,_x000D_
"And where the feebler faint—can only feel— 20_x000D_
"Feel—to the rising bosom's inmost core,_x000D_
"Its hope awaken and its spirit soar?_x000D_
"No dread of death—if with us die our foes—_x000D_
"Save that it seems even duller than repose:_x000D_
"Come when it will—we snatch the life of life—_x000D_
"When lost—what recks it—by disease or strife?_x000D_
"Let him who crawls enamoured of decay,_x000D_
"Cling to his couch, and sicken years away;_x000D_
"Heave his thick breath; and shake his palsied head;_x000D_
"Ours—the fresh turf, and not the feverish bed. 30_x000D_
"While gasp by gasp he faulters forth his soul,_x000D_
"Ours with one pang—one bound—escapes controul._x000D_
"His corse may boast it's urn and narrow cave,_x000D_
"And they who loath'd his life may gild his grave:_x000D_
"Ours are the tears, though few, sincerely shed,_x000D_
"When Ocean shrouds and sepulchres our dead._x000D_
"For us, even banquets fond regret supply_x000D_
"In the red cup that crowns our memory;_x000D_
"And the brief epitaph in danger's day,_x000D_
"When those who win at length divide the prey, 40_x000D_
"And cry, Remembrance saddening o'er each brow,_x000D_
"How had the brave who fell exulted now!"_x000D_
_x000D_
_x000D_
II._x000D_
_x000D_
Such were the notes that from the Pirate's isle,_x000D_
Around the kindling watch-fire rang the while;_x000D_
Such were the sounds that thrill'd the rocks along,_x000D_
And unto ears as rugged seem'd a song!_x000D_
In scattered groups upon the golden sand,_x000D_
They game—carouse—converse—or whet the brand;_x000D_
Select the arms—to each his blade assign,_x000D_
And careless eye the blood that dims its shine: 50_x000D_
Repair the boat—replace the helm or oar,_x000D_
While others straggling muse along the shore;_x000D_
For the wild bird the busy springes set,_x000D_
Or spread beneath the sun the dripping net:_x000D_
Gaze where some distant sail a speck supplies,_x000D_
With all the thirsting eye of Enterprize—_x000D_
Tell o'er the tales of many a night of toil,_x000D_
And marvel where they next shall seize a spoil:_x000D_
No matter where—their chief's allotment this—_x000D_
Theirs—to believe no prey nor plan amiss. 60_x000D_
But who that Chief? his name on every shore_x000D_
Is famed and fear'd—they ask and know no more._x000D_
With these he mingles not but to command—_x000D_
Few are his words, but keen his eye and hand._x000D_
Ne'er seasons he with mirth their jovial mess,_x000D_
But they forgive his silence for success._x000D_
Ne'er for his lip the purpling cup they fill,_x000D_
That goblet passes him untasted still—_x000D_
And for his fare—the rudest of his crew_x000D_
Would that, in turn, have pass'd untasted too; 70_x000D_
Earth's coarsest bread, the garden's homeliest roots,_x000D_
And scarce the summer luxury of fruits,_x000D_
His short repast in humbleness supply_x000D_
With all a hermit's board would scarce deny._x000D_
But while he shuns the grosser joys of sense,_x000D_
His mind seems nourish'd by that abstinence._x000D_
"Steer to that shore!"—they sail. "Do this!"—'tis done:_x000D_
"Now form and follow me!"—the spoil is won._x000D_
Thus prompt his accents and his actions still,_x000D_
And all obey and few enquire his will; 80_x000D_
To such, brief answer and contemptuous eye_x000D_
Convey reproof, nor further deign reply._x000D_
_x000D_
_x000D_
III._x000D_
_x000D_
"A sail!—a sail!"—a promised prize to Hope!_x000D_
Her nation—flag—how speaks the telescope?_x000D_
No prize, alas!—but yet a welcome sail:_x000D_
The blood-red signal glitters in the gale._x000D_
Yes—she is our's—a home returning bark—_x000D_
Blow fair, thou breeze!—she anchors ere the dark._x000D_
Already doubled is the cape—our bay_x000D_
Receives that prow which proudly spurns the spray; 90_x000D_
How gloriously her gallant course she goes!_x000D_
Her white wings flying—never from her foes._x000D_
She walks the waters like a thing of life,_x000D_
And seems to dare the elements to strife—_x000D_
Who would not brave the battle-fire—the wreck—_x000D_
To move the monarch of her peopled deck?_x000D_
_x000D_
_x000D_
IV._x000D_
_x000D_
Hoarse o'er her side the rustling cable rings;_x000D_
The sails are furl'd; and anchoring round she swings:_x000D_
And gathering loiterers on the land discern_x000D_
Her boat descending from the latticed stern. 100_x000D_
'Tis mann'd—the oars keep concert to the strand,_x000D_
Till grates her keel upon the shallow sand._x000D_
Hail to the welcome shout!—the friendly speech!_x000D_
When hand grasps hand uniting on the beach;_x000D_
The smile, the question, and the quick reply,_x000D_
And the heart's promise of festivity!_x000D_
_x000D_
_x000D_
V._x000D_
_x000D_
The tidings spread—and gathering grows the crowd:_x000D_
The hum of voices—and the laughter loud,_x000D_
And woman's gentler anxious tone is heard— 109_x000D_
Friends'—husbands'—lovers' names in each dear word._x000D_
"Oh! are they safe? we ask not of success—_x000D_
"But shall we see them? will their accents bless?_x000D_
"From where the battle roars—the billows chafe—_x000D_
"They doubtless boldly did—but who are safe?_x000D_
"Here let them haste to gladden and surprize,_x000D_
"And kiss the doubt from these delighted eyes!"_x000D_
_x000D_
_x000D_
VI._x000D_
_x000D_
"Where is our chief? for him we bear report—_x000D_
"And doubt that joy—which hails our coming—short,_x000D_
"Yet thus sincere—'tis cheering, though so brief;_x000D_
"But, Juan! instant guide us to our chief: 120_x000D_
"Our greeting paid, we'll feast on our return,_x000D_
"And all shall hear what each may wish to learn."_x000D_
Ascending slowly by the rock-hewn way,_x000D_
To where his watch-tower beetles o'er the bay,_x000D_
By bushy brake, and wild flowers blossoming,_x000D_
And freshness breathing from each silver spring,_x000D_
Whose scattered streams from granite basins burst,_x000D_
Leap into life, and sparkling woo your thirst;_x000D_
From crag to cliff they mount—Near yonder cave,_x000D_
What lonely straggler looks along the wave? 130_x000D_
In pensive posture leaning on the brand,_x000D_
Not oft a resting-staff to that red hand?_x000D_
"'Tis he—'tis Conrad—here—as wont—alone,_x000D_
"On—Juan! on—and make our purpose known._x000D_
"The bark he views—and tell him we would greet_x000D_
"His ear with tidings he must quickly meet:_x000D_
"We dare not yet approach—thou know'st his mood,_x000D_
"When strange or uninvited steps intrude."_x000D_
_x000D_
_x000D_
VII._x000D_
_x000D_
Him Juan sought, and told of their intent—_x000D_
He spake not—but a sign express'd assent. 140_x000D_
These Juan calls—they come—to their salute_x000D_
He bends him slightly, but his lips are mute._x000D_
"These letters, chief, are from the Greek—the spy—_x000D_
"Who still proclaims our spoil or peril nigh;_x000D_
"Whate'er his tidings, we can well report,_x000D_
"Much that"—"Peace, peace!"—he cuts their prating short._x000D_
Wondering they turn—abashed—while each to each_x000D_
Conjecture whispers in his muttering speech:_x000D_
They watch his glance with many a stealing look,_x000D_
To gather how that eye the tidings took; 150_x000D_
But—this as if he guess'd—with head aside—_x000D_
Perchance from some emotion—doubt, or pride—_x000D_
He read the scroll—"My tablets, Juan, hark—_x000D_
"Where is Gonsalvo?"_x000D_
 "In the anchored bark."_x000D_
"There let him stay—to him this order bear._x000D_
"Back to your duty—for my course prepare:_x000D_
"Myself this enterprise to-night will share."_x000D_
_x000D_
_x000D_
"To-night, Lord Conrad?"_x000D_
 "Aye! at set of sun: 160_x000D_
"The breeze will freshen when the day is done._x000D_
"My corslet—cloak—one hour—and we are gone._x000D_
"Sling on thy bugle—see that free from rust,_x000D_
"My carbine-lock springs worthy of my trust;_x000D_
"Be the edge sharpen'd of my boarding-brand,_x000D_
"And give it's guard more room to fit my hand._x000D_
"This let the Armourer with speed dispose;_x000D_
"Last time—it more fatigued my arm than foes:_x000D_
"Mark that the signal-gun be duly fired,_x000D_
"To tell us when the hour of stay's expired." 170_x000D_
_x000D_
VIII._x000D_
_x000D_
They make obeisance, and retire in haste,_x000D_
Too soon to seek again the watery waste:_x000D_
Yet they repine not—so that Conrad guides,_x000D_
And who dare question aught that he decides?_x000D_
That man of loneliness and mystery,_x000D_
Scarce seen to smile, and seldom heard to sigh—_x000D_
Whose name appals the fiercest of his crew,_x000D_
And tints each swarthy cheek with sallower hue;_x000D_
Still sways their souls with that commanding art_x000D_
That dazzles—leads—yet chills the vulgar heart. 180_x000D_
What is that spell, that thus his lawless train_x000D_
Confess and envy—yet oppose in vain?_x000D_
What should it be, that thus their faith can bind?_x000D_
The power of Thought—the magic of the Mind!_x000D_
Linked with success—assumed and kept with skill,_x000D_
That moulds another's weakness to its will—_x000D_
Wields with their hands—but still to these unknown,_x000D_
Makes even their mightiest deeds appear his own._x000D_
Such hath it been—shall be—beneath the sun_x000D_
The many still must labour for the one; 190_x000D_
'Tis Nature's doom—but let the wretch who toils,_x000D_
Accuse not—hate not—him who wears the spoils._x000D_
Oh! if he knew the weight of splendid chains,_x000D_
How light the balance of his humbler pains!</t>
  </si>
  <si>
    <t>description in the beginning was goog. Names of variables understandable</t>
  </si>
  <si>
    <t>- the originale string is parted into two strings with half length each_x000D_
- while the length of the string is greater than the control value the last index of the first string and the first index of the second string are replaced by a chracter called "ellipse"_x000D_
- a new string is created that consits of the two substrings with the replaced characters (so the characters in the middle of the original string get replced by ellipses) , if its lentgh is smaller than the control value, the new string is returned</t>
  </si>
  <si>
    <t>start &gt;= 0 &amp;&amp; end &gt;= length</t>
  </si>
  <si>
    <t>adsfafsdafd</t>
  </si>
  <si>
    <t>adsfadfsadfs</t>
  </si>
  <si>
    <t>adsfadffad</t>
  </si>
  <si>
    <t>asfafdsfds</t>
  </si>
  <si>
    <t>Again and again and again, this is code.</t>
  </si>
  <si>
    <t>Seems to shorten a given Text</t>
  </si>
  <si>
    <t>getBounds().width</t>
  </si>
  <si>
    <t>S1_2:2</t>
  </si>
  <si>
    <t>Wenig Erfahrung mit Fehlerbehandlung</t>
  </si>
  <si>
    <t>Fehlermeldung erzeugt _x000D_
Mit Informationen über die Umstände versehen_x000D_
an Webmaster weitergeleitet</t>
  </si>
  <si>
    <t xml:space="preserve"> fLogger.severe(troubleTicket.toString());</t>
  </si>
  <si>
    <t>'Contextfile' context</t>
  </si>
  <si>
    <t>Unter Kenntniss der Abläufe lässt sich der Code gut vervollständigen, da keine komplizierten Schachtelungen vorkommen.</t>
  </si>
  <si>
    <t>Testläufe im Debugger nachvollziehen.</t>
  </si>
  <si>
    <t>Ziel des Codes muss bekannt sein (z.B. durch Kommentare). Sinnvolle Benennungen. Übersichtliche Formatierung</t>
  </si>
  <si>
    <t>No seeing of implementation of classes made it difficult</t>
  </si>
  <si>
    <t>1. makes variable_x000D_
2.tests for one Kind of error and redoes message_x000D_
3. tests for secound Kind of error an redoes message</t>
  </si>
  <si>
    <t>testing and looking at the hole implementation and decleration (also classes)</t>
  </si>
  <si>
    <t>comments and not to Long names and codes or to much Loops in further loops</t>
  </si>
  <si>
    <t>Die Variablennamen waren sinnvoll gewählt. Allerdings sind einige Namen noch zu lang und erschweren das lesen. Die kommentare könnten ausführlicher beschreiben, was genau passiert.</t>
  </si>
  <si>
    <t>Initialisierung der Variablen_x000D_
Abfangen von Exception "severe"_x000D_
Ausgabe einer Log Message_x000D_
Update der Informationen</t>
  </si>
  <si>
    <t>HttpSession context</t>
  </si>
  <si>
    <t>getAttribute</t>
  </si>
  <si>
    <t>Es ist schwer sich an konkrete Codeausschnitte zu erinnern. Daher waren die Variablennamen wohl noch nicht einprägend genug. Außerdem waren die Kommentare nicht aussagekräftig genug</t>
  </si>
  <si>
    <t>Aussagekräftige Kommentare und sinnvolle Funktionsnamen+ Variablennamen</t>
  </si>
  <si>
    <t xml:space="preserve">Not used to those kind of problems. The documentation was per se ok, yet it does not make a lot of sense to me that there was the part "log message again". </t>
  </si>
  <si>
    <t>creating the exceptionTicket using the input parameters_x000D_
handling the fLogger_x000D_
handling the log message_x000D_
sending the mail with the log message</t>
  </si>
  <si>
    <t>log (troubleTicket)</t>
  </si>
  <si>
    <t>Of course it's difficult to read something that you have no idea about with missing parts... ;)</t>
  </si>
  <si>
    <t xml:space="preserve">Depending on the subject colours (e.g. when having to deal with a lot of strings, this makes it easier to detect missing ") and (automatic) shifting._x000D_
Besides comments are usefull, as long as they describe, what is done. This can be very trivial, yet sometimes they need to describe the use of the code as well as the actions within it. _x000D_
And a large enough screen to display tools. Or expressed the other way round: A tool that can cope with a 15" display. </t>
  </si>
  <si>
    <t>Explanations were given for every part of the code, good formatted. I were not able to find out, why there had to be two logs.</t>
  </si>
  <si>
    <t>1. create a "troubleticket" with the information about the exception and a request on how to handle the exception._x000D_
2. log it two times._x000D_
3. change the session and mail the troubleticket to the Webmaster.</t>
  </si>
  <si>
    <t>get[...]</t>
  </si>
  <si>
    <t>It was not obvious to me now, what the last part should look like...</t>
  </si>
  <si>
    <t>Did anything change exept the missing lines?</t>
  </si>
  <si>
    <t>Notepad++ is a minimum for quick reading of code, as the colouring and the bracket linking helps a lot. Besides of that i just read each line (or block of lines) until i think i did undrestand it and proceed with the nex one</t>
  </si>
  <si>
    <t xml:space="preserve">1. good Annotations are the most important, as you don't have to figur out the idea of the programmer_x000D_
2. good formatting helps a lot to understand the process of the program_x000D_
3. intuitive names for classes and templates </t>
  </si>
  <si>
    <t>Mir fehlte der Zusammenhang, ohne weiteren Code war es schwer verständlich.</t>
  </si>
  <si>
    <t>Zuerst wird Ausgegeben, dass ein Fehler aufgetreten ist. _x000D_
Danach wird der status der anfrage des Benutzers auf Fehlerhaft gesetzt.</t>
  </si>
  <si>
    <t>log("troubleTicket.toString()")</t>
  </si>
  <si>
    <t>getRequest()</t>
  </si>
  <si>
    <t>Dadurch das der Zusammenhang fehlt ist es schwer einzelheiten des Codes zu rekonstruieren.</t>
  </si>
  <si>
    <t>Ich stelle mir ein konkretes Beispiel vor und gehe den Code anhand dessen durch.</t>
  </si>
  <si>
    <t xml:space="preserve">Alle Funktionen und Klassen die benutzt werden sollten auch erklärt sein. </t>
  </si>
  <si>
    <t>I do not know what the called functions do and what the specifications of the objects are.</t>
  </si>
  <si>
    <t>Some kind of an error object is created and then an error is logged twice. After that an email about the error is created and send.</t>
  </si>
  <si>
    <t>The specifications of the used objects are unknown to me so I can only guess what the are doing. That makes it difficult to recomplete the code.</t>
  </si>
  <si>
    <t>I think the comments should be very close to the code. An overview what happens is important of course, but the comments should describe how the solution is reached relatively detaillied._x000D_
It is also necessary to know what the used objects exactly do (of course not how, but what). Otherwise you are guessing many things when you read the code.</t>
  </si>
  <si>
    <t>The comments made it easy to understand what is going on. If the comments are correct you can easily assume what the code is doing.</t>
  </si>
  <si>
    <t>Ankommende request wird zusammen mit der exception in ein Ticket geschrieben, danach wird ein log davon erstellt und dieser dann an einen admin gemailt.</t>
  </si>
  <si>
    <t>newContext context</t>
  </si>
  <si>
    <t>highlightning in a good IDE</t>
  </si>
  <si>
    <t>many commentarys</t>
  </si>
  <si>
    <t>1. instantiating_x000D_
2. casting_x000D_
3. send the ticket</t>
  </si>
  <si>
    <t>log()</t>
  </si>
  <si>
    <t>HttpSession</t>
  </si>
  <si>
    <t>bla</t>
  </si>
  <si>
    <t>didn't see it</t>
  </si>
  <si>
    <t>The comments are short but adequate. It could be helpful to know the difference of fLogger and the log method or why both log methods have to be called.</t>
  </si>
  <si>
    <t>Step 1: Create the error ticket_x000D_
Step 2: Log the error with fLogger and log_x000D_
Step 3: Set ticket to last occurred error in the sessions context and send it to the webmaster</t>
  </si>
  <si>
    <t>getContext();</t>
  </si>
  <si>
    <t xml:space="preserve">I prefer to use a simple, fast text editors like sublime text with syntax highlighting and basic autocompletion to program code myself, but to read and comprehend code an IDE with doxygen capabilities and so on is a huge advantage. </t>
  </si>
  <si>
    <t>If code is not completely self explaining it must be commented in a way other programmers with satisfying skills can understand it in a acceptable period of time.</t>
  </si>
  <si>
    <t xml:space="preserve">Syntax highlighting would be a nice feature for future surveys. </t>
  </si>
  <si>
    <t>Comments, paragraphs</t>
  </si>
  <si>
    <t>I don´t remember anything.</t>
  </si>
  <si>
    <t>I can´t remember the content of the code after a few minutes.</t>
  </si>
  <si>
    <t>Maybe it would be helpful to describe which function this code snippet has.</t>
  </si>
  <si>
    <t>There is no favourite technique._x000D_
Just a compiler :)</t>
  </si>
  <si>
    <t xml:space="preserve">Good comments._x000D_
Well understandable variable names._x000D_
Optical structure (whitespaces, linefeeds, paragraphs)._x000D_
</t>
  </si>
  <si>
    <t>It is difficult to remember the code snippets in such detail.</t>
  </si>
  <si>
    <t>unknown commands and syntax, mainly due to inexperiance in web based programming and java</t>
  </si>
  <si>
    <t>- logging error_x000D_
- logging error again_x000D_
- saving error as most recent error and send message to person in charge</t>
  </si>
  <si>
    <t>same code with missing parts, this question makes absolutely no sense</t>
  </si>
  <si>
    <t>i don't get what you want from me here</t>
  </si>
  <si>
    <t>taking notes(which is not allowed here) of for example which objects, functions and/or attributes are connected in which way</t>
  </si>
  <si>
    <t>- conclusive comments where necessary_x000D_
- conclusive variable and function names_x000D_
- context in which the code will be used</t>
  </si>
  <si>
    <t>Gute Einteilung der einzelnen Schritte mit Kommentaren. Die Bennenung der Operationen und Variablen war gut.</t>
  </si>
  <si>
    <t>Erstellen einer Log-Datei im Fall eines Fehlers._x000D_
Hinzufügen von weiteren Log-Daten._x000D_
Versenden der Log-Datei per E-mail.</t>
  </si>
  <si>
    <t>log("some message")</t>
  </si>
  <si>
    <t>Ticket troubleTicket</t>
  </si>
  <si>
    <t>getSession()</t>
  </si>
  <si>
    <t>Gute Vatriablen- und Operationsbennenung!</t>
  </si>
  <si>
    <t>The last two lines are difficult because there are many different operations connected.</t>
  </si>
  <si>
    <t>The first step allocates new storage. The next two steps eject messages if something went wrong. The last step updates the context and sends a message to the webmaster.</t>
  </si>
  <si>
    <t>getServletContext();</t>
  </si>
  <si>
    <t>At first I read the comments if there are some to understand what the programm is doing and then I try to understand the different steps the programmer has made.</t>
  </si>
  <si>
    <t>There has to be enough white space between the different code blocks. When there are loops in the code it is necessary to indent the lines.</t>
  </si>
  <si>
    <t>I think it was a good survey to check your skills and your code understanding, but it was also a little to difficult for an inexperienced programmer to answer all the questions.</t>
  </si>
  <si>
    <t>Yes</t>
  </si>
  <si>
    <t>Ist sturktoriert geschriebnen und Kommentare sind vorhanden.</t>
  </si>
  <si>
    <t>log(" ");</t>
  </si>
  <si>
    <t>Absätze, kommentare</t>
  </si>
  <si>
    <t>Kommentare</t>
  </si>
  <si>
    <t>The upper half of the code was not that hard to understand, but I could not really cope with the second part. The comment at the beginning was helpful.</t>
  </si>
  <si>
    <t>The method sends an email to the webmaster and creates an error message.</t>
  </si>
  <si>
    <t>Alles war sehr strukturiert. Der Kommentar war sichtlich vom Code abgehoben und die Absätze haben es einem erleichtert, den Code zu lesen.</t>
  </si>
  <si>
    <t>Am Anfang wurde ein neues Objekt erstellt._x000D_
Dann wird eine Fehlermeldung ausgegeben.</t>
  </si>
  <si>
    <t>log(troubleTicket.toString</t>
  </si>
  <si>
    <t>servletContext context</t>
  </si>
  <si>
    <t>getServletContext</t>
  </si>
  <si>
    <t>Es war immer noch einfach zu lesen.</t>
  </si>
  <si>
    <t>Es wurde eine lokale Variable deklariert._x000D_
Es wurde ein neues Objekt erstellt._x000D_
Dann wurde eine Logmeldung zweimal aufgerufen._x000D_
Danach kam ein Block, den ich nicht verstanden habe.</t>
  </si>
  <si>
    <t>Für mich ist das wichtigste, dass alles so übersichtlich wie möglich zu gestalten, z.B. Absätze, Abstände etc.</t>
  </si>
  <si>
    <t>There are some commentaries and some function names i can connect to Email</t>
  </si>
  <si>
    <t xml:space="preserve">1) generating an object for troubleshooting_x000D_
2) looking if there is a problem with the parameters passed to the function_x000D_
3) if its ok, then getting session id, data ... </t>
  </si>
  <si>
    <t>comments IN the function...not just above the function_x000D_
and_x000D_
to format the code correctly</t>
  </si>
  <si>
    <t>wenig Struktur im Code -&gt; difficult</t>
  </si>
  <si>
    <t>Log_x000D_
log_x000D_
mail</t>
  </si>
  <si>
    <t>log("troubleTicket.toString());"</t>
  </si>
  <si>
    <t>aRequest.getcontext();</t>
  </si>
  <si>
    <t xml:space="preserve">keine ordentlichen Kommentare </t>
  </si>
  <si>
    <t>good , understandable comments_x000D_
readable code</t>
  </si>
  <si>
    <t>Fragen waren meiner meinung nach zum Teil einfach schlecht gestellt da man spezifische fragen erwartet hat. Die Funktionalität der Programme hat sich oft für mich nicht auf anhieb erschlossen da ich mich auf eine andere Aufgabenstellung eingestellt hatte. Die teile die man erneut ausfüllen solte waren zum teil einfach nicht klar für mich da ich den Quellcode zwar vertanden habe aber nicht 1 zu 1 wiedergeben konte geschweige denn mich darin einarbeiten um diesen Code weiter zu führen.</t>
  </si>
  <si>
    <t>Zum Thema Code Verstädnlichkeit habe ich gelernt das Zu viel komentare die Übersichtlichkeit zerstören können jedoch zu wenige auch eine Schwieigkeit dastellen. Code kann auch ohne Komentare sehr veständlich aufgebaut werden durch richtige benennung und dastellung. Wenn der Code gut struckturiert ist kann man leicht auch Kompliziertere ausdrücke vormulieren und das Programm wieter verständlich zu halten.</t>
  </si>
  <si>
    <t>fLogger.severe</t>
  </si>
  <si>
    <t>void</t>
  </si>
  <si>
    <t>httsession</t>
  </si>
  <si>
    <t>Fragen waren meiner meinung nach zum Teil einfach schlecht gestellt da man spezifische fragen erwartet hat. Die Funktionalität der Programme hat sich oft für mich nicht auf anhieb erschlossen da ich mich auf eine andere aufgabenstellung eingestellt hatte. Die teile die man erneut ausfüllen solte waren zum teil einfach nicht klar für mich da ich den Quellcode zwar vertanden habe aber nicht 1 zu 1 wiedergeben konte geschweige denn mich darin einarbeiten um diesen Code weiter zu führen.</t>
  </si>
  <si>
    <t>_x000D_
Fragen waren meiner meinung nach zum Teil einfach schlecht gestellt da man spezifische fragen erwartet hat. Die Funktionalität der Programme hat sich oft für mich nicht auf anhieb erschlossen da ich mich auf eine andere aufgabenstellung eingestellt hatte. Die teile die man erneut ausfüllen solte waren zum teil einfach nicht klar für mich da ich den Quellcode zwar vertanden habe aber nicht 1 zu 1 wiedergeben konte geschweige denn mich darin einarbeiten um diesen Code weiter zu führen.</t>
  </si>
  <si>
    <t>Fragen waren meiner meinung nach zum Teil einfach schlecht gestellt da man spezifische fragen erwartet hat. Die Funktionalität der Programme hat sich oft für mich nicht auf anhieb erschlossen da ich mich auf eine andere aufgabenstellung eingestellt hatte. Die teile die man erneut ausfüllen solte waren zum teil einfach nicht klar für mich da ich den Quellcode zwar vertanden habe aber nicht 1 zu 1 wiedergeben konte geschweige denn mich darin einarbeiten um diesen Code weiter zu führen._x000D_
Zum Thema Code Verstädnlichkeit habe ich gelernt das Zu viel komentare die Übersichtlichkeit zerstören können jedoch zu wenige auch eine Schwieigkeit dastellen. Code kann auch ohne Komentare sehr veständlich aufgebaut werden durch richtige benennung und dastellung. Wenn der Code gut struckturiert ist kann man leicht auch Kompliziertere ausdrücke vormulieren und das Programm wieter verständlich zu halten._x000D_
Ich habe über Empirische Forschung gelernt das sie Kompliziertere sachverhalte Analysiert und dastellen kann um zu Problemme besser angehen zu können und weiter erkentnisse zu erhalten.</t>
  </si>
  <si>
    <t xml:space="preserve">i did now know (maybe due to my lack of experience) some of the functions_x000D_
</t>
  </si>
  <si>
    <t>-a new trouble ticket is create_x000D_
-the error logs(error messages are send to the main programm_x000D_
-the recent trouble ticked is marked as the newest one</t>
  </si>
  <si>
    <t>it was very hard to remember the missing pieces of code in the second part of this assessment, as i did not understand the code in detail and so i couldn't recreate the missing parts</t>
  </si>
  <si>
    <t>definitely good commentation</t>
  </si>
  <si>
    <t>good layout and useful commentation</t>
  </si>
  <si>
    <t>S2_1:3</t>
  </si>
  <si>
    <t xml:space="preserve">+Sinnvolle Einrückung_x000D_
-Zeilen könnten bei heutigen Bildschirmauflösungen länger sein (weniger Umbrüche) </t>
  </si>
  <si>
    <t>Finden der zuständigen Person_x000D_
Zuordnung zur richtigen Kategorie:_x000D_
Prüfung ob Fehlermeldung schon bekannt, dann löschen, sonst hinzufügen_x000D_
Falls Kategorie nicht existiert anlegen dieser und ablegen des Fehlers</t>
  </si>
  <si>
    <t xml:space="preserve">  nComposite.getNotifications().AddAll(_x000D_
                        nStore.getNotifications());</t>
  </si>
  <si>
    <t>CHECK ORIGINAL DATASET! Resolved! There are additional lines in the cell. Furthermore, the 1st row is preceeded by an empty row. Text is correct!</t>
  </si>
  <si>
    <t>difficult: the very Long names of funktions etc and not quite good comments</t>
  </si>
  <si>
    <t>if no Manager it takes Manager and when this have no proprities it gives propirties and when the values of proprities are 0 then it gives value and then makes a compensation of them</t>
  </si>
  <si>
    <t>proprities != NULL</t>
  </si>
  <si>
    <t>nComposite.getNotification(). getAll(nStore.getNotification))</t>
  </si>
  <si>
    <t>Könnte auch 3 sein</t>
  </si>
  <si>
    <t>Der Code ist schwer zu lesen. Er ist zwar in sich logisch, allerdings fehlen sämtliche Kommentare und es fält schwer zuzuordnen welche Eigenschaft was tut. Außerdem sind die Variablennamen, wie z.B. proberty zu allgemein gehalten, um sie sinnvoll zuordnen zu können.</t>
  </si>
  <si>
    <t>Es werden gewisse Eigenschaften überprüft._x000D_
Es werden Null-Test ausgeführt._x000D_
Der Code ist leider überhaupt nicht einprägend.</t>
  </si>
  <si>
    <t xml:space="preserve">No comments within the code to explain the if-clauses. </t>
  </si>
  <si>
    <t xml:space="preserve">test whether the eContainer (forgot the name...) was empty, if so create it_x000D_
test whether the value equals null and either change the value of eContainer or not_x000D_
</t>
  </si>
  <si>
    <t>projctSpace!= null</t>
  </si>
  <si>
    <t xml:space="preserve">Not harder than before, since the basic activity was clear. (Had to look up a word in that sentence, took me about 30 s). _x000D_
</t>
  </si>
  <si>
    <t>I'm used to coloured code - no colours make it harder to read and understand.</t>
  </si>
  <si>
    <t xml:space="preserve">No descriptions, but still good formatted. Some names of classes were a bit unintuitive, e.g. I didn't understand the functoin of Value. </t>
  </si>
  <si>
    <t xml:space="preserve">1. Check, whether the notification is empty or not._x000D_
2. Check if the notification has already been acknowledged_x000D_
3. Add it to the project if it has not, remove it, if it has </t>
  </si>
  <si>
    <t xml:space="preserve">The second missing line was just the opposite of the line above, so it was obvious what the program should do. The first missing line was not that intuitive, but there were not many options on what to check. </t>
  </si>
  <si>
    <t xml:space="preserve">Es gibt wieder keine erklärungen was die einzelnen funktionen machen(Zusammenhangslos). </t>
  </si>
  <si>
    <t>Es wird überprüft ob eine "Notification" keine eigenschaften hat, ob sie leer ist, und ob sie positiv oder negativ ist. Danach wird sie, falls sie positiv ist gelöscht und falls negativ einem manager zugeordnet.</t>
  </si>
  <si>
    <t>properties =!0</t>
  </si>
  <si>
    <t>Again I do not know what the used object methods do, so you always have to guess. The names are self-descriptive but I think that is not enough to know what really happens.</t>
  </si>
  <si>
    <t>It is tested if the notifications in the nStore are acknowledged. If so they are deleted from the project, if not they are added. At the end the properties are set.</t>
  </si>
  <si>
    <t>Keine Kommentare und ich wusste nicht was die Funktion eContent()(?) tut, das hat es relativ schwer gemacht. Der Rest war zwar verständlich vom Code her, nur die vielen Zwischenschritte um an den Wert für value zu kommen waren eher sinnlos, da man auch eine .getNotification() Funktion für das Projekt an sich hätte einführen können.</t>
  </si>
  <si>
    <t>Der Funktion wird ein Projekt und nStore übergeben. Danach wird aus dem Projekt die notwendige Liste an Notifications extrahiert und am Ende in value geschrieben. Dann wird geschaut ob value leer ist. Wenn es nicht leer ist wird value in nComposite geschrieben und nachgesehen ob nStore acknowledged ist. Wenn ja werden die Notifications von nStore aus nComposite gelöscht und wenn nicht werden sie reingeschrieben. Sollte value leer sein und nStore nicht acknowledged wird ein standard nComposite erstellt und dort werden die Notifications von nStore eingetragen.</t>
  </si>
  <si>
    <t>better commentarys</t>
  </si>
  <si>
    <t>profectspace!=null</t>
  </si>
  <si>
    <t>nstore.sendagain</t>
  </si>
  <si>
    <t>Ansatzweise richtig.</t>
  </si>
  <si>
    <t>Since the code is partly interlaced with up to 4 if branches and I have no idea what all the PropertyManager, NotificationComposite etc. objects exactly do or stand for it is hard to understand what the semantic of the code is about.</t>
  </si>
  <si>
    <t xml:space="preserve">Step 1: Distinguish if property is set or not (if it is null)_x000D_
Step 2: Dependent on that create a new NotificationComposite from Factory or get it from the ProjectManager Object_x000D_
Step 3: In case of the new created nComposite addAll Notifications to nStore(?) or depending on the existence of nComposite add or remove all from nStore(?)_x000D_
</t>
  </si>
  <si>
    <t>nComposite.getLocalProperty(NOTIFICATION_COMPOSITE).getNotifications().addAll(nStore.getNotifications())</t>
  </si>
  <si>
    <t>hier ist viel falsch, könnte man auch als 1 ansehen</t>
  </si>
  <si>
    <t>Too many if-stetements in an order. _x000D_
Helpful comments._x000D_
Names of variables well chosen.</t>
  </si>
  <si>
    <t xml:space="preserve">Checks whether the program space is empty._x000D_
If it is so, a message is added._x000D_
If not, the message is not handled, if it has already been acknowledged._x000D_
Otherwise it is added. </t>
  </si>
  <si>
    <t>nComposite.getNotifications().addAll</t>
  </si>
  <si>
    <t>Why should I change my mind if the code stays the same?</t>
  </si>
  <si>
    <t>see above</t>
  </si>
  <si>
    <t>- no comments on what the single sections mean to do_x000D_
- too many assignments</t>
  </si>
  <si>
    <t>- find out if there ist something in the notifcation store_x000D_
- if there is, add it to project if it hasn't been added yet. if it has, empty store_x000D_
- if there is no store yet, create one</t>
  </si>
  <si>
    <t>Sehr wenig Kommentare obwohl relativ verästeltes Programm._x000D_
Die Bennenung der Variablen und Operationen lassen mich nicht auf die Funktion schließen.</t>
  </si>
  <si>
    <t>Versteh nicht ganz was die Schritte machen.</t>
  </si>
  <si>
    <t>projectSpace == value</t>
  </si>
  <si>
    <t>duno</t>
  </si>
  <si>
    <t>The code is easy to read because every line ist indented what makes reading the code very pleasant.</t>
  </si>
  <si>
    <t>In the code is checked that everything is not NULL otherwise the message will be added. Then there is a second else. It proves if there is a acknowlegded message which will be removed or if there is another message which will be added.</t>
  </si>
  <si>
    <t>Einfach da die verketteten if abfragen immer gut eingerückt sind.</t>
  </si>
  <si>
    <t>untersucht mit mehreren if abfragen ib bestimmte ereignisse eintreffen fals dies so ist werden verschiedene operationen ausgeführt</t>
  </si>
  <si>
    <t xml:space="preserve">(property != null) </t>
  </si>
  <si>
    <t>nix geändert</t>
  </si>
  <si>
    <t>nix</t>
  </si>
  <si>
    <t>The introducing comment makes it possible to get an idea of what the programm is supposed to do.</t>
  </si>
  <si>
    <t>Deletes notifications and creates new ones.</t>
  </si>
  <si>
    <t>projekt != null</t>
  </si>
  <si>
    <t xml:space="preserve"> nComposite.getNotifications()._x000D_
nStore.getNotifications());</t>
  </si>
  <si>
    <t>Es war alles einfach zu lesen.</t>
  </si>
  <si>
    <t>Es war eine verschachtelte if-Abfrage.</t>
  </si>
  <si>
    <t>nComposite.getNotifications().sthAll( nStore.getNotifications())</t>
  </si>
  <si>
    <t>Könnte auch 2 sein. Das "add" ist der einzige Unterschied zu einer Zeile darüber.</t>
  </si>
  <si>
    <t>Some things i dont know and no comments, excepted the comment above</t>
  </si>
  <si>
    <t>didnt get it</t>
  </si>
  <si>
    <t>besser eingerückt und lesbar</t>
  </si>
  <si>
    <t>projektSpace  null_x000D_
store is acknowledged_x000D_
store is !acknowledged</t>
  </si>
  <si>
    <t>immer noch wenig erklärungen</t>
  </si>
  <si>
    <t>Fragen waren meiner meinung nach zum Teil einfach schlecht gestellt da man spezifische fragen erwartet hat. Die Funktionalität der Programme hat sich oft für mich nicht auf anhieb erschlossen da ich mich auf eine andere aufgabenstellung eingestellt hatte.</t>
  </si>
  <si>
    <t>Code kann auch ohne Komentare sehr veständlich aufgebaut werden durch richtige benennung und dastellung.</t>
  </si>
  <si>
    <t>nComposite.getNotifications().removeAll(nStore.getNotifications())</t>
  </si>
  <si>
    <t xml:space="preserve">e. Die teile die man erneut ausfüllen solte waren zum teil einfach nicht klar für mich da ich den Quellcode zwar vertanden habe aber nicht 1 zu 1 wiedergeben konte geschweige denn mich darin einarbeiten um diesen Code weiter zu führen._x000D_
</t>
  </si>
  <si>
    <t>Zum Thema Code Verstädnlichkeit habe ich gelernt das Zu viel komentare die Übersichtlichkeit zerstören können jedoch zu wenige auch eine Schwieigkeit dastellen.</t>
  </si>
  <si>
    <t>-the lack of comments in the code made it very hard to understand what all the different methods would do_x000D_
-for me, it is hard to understand a code like this without an explanation about what sort of programm this piece of code is from (that means what the whole programm is supposed to do)</t>
  </si>
  <si>
    <t>i really couldn't figure any steps out</t>
  </si>
  <si>
    <t>S3_2:1</t>
  </si>
  <si>
    <t>Kommentare an jeden einzelnen Codeteil</t>
  </si>
  <si>
    <t xml:space="preserve">Anlegen einer neuen, formgleichen Tabelle_x000D_
Falls Inhalt existiert wird der hintere Eintrag kontrolliert und umformatiert in die neue Zelle geschrieben_x000D_
Ausgabe der Zelle in der Tabelle </t>
  </si>
  <si>
    <t>uTable.getBackGroundModel();</t>
  </si>
  <si>
    <t>add cell to table</t>
  </si>
  <si>
    <t>Die Kommentare sorgen dafür, dass man weniger auf die genaue Implementierung achtet.</t>
  </si>
  <si>
    <t>what means cell (I have Problems with the english meanings)</t>
  </si>
  <si>
    <t xml:space="preserve">The programms take a table and ist visual components_x000D_
It copie this Information into an cell. _x000D_
chekcs always if the Information is given or not and when not then it first trys to get the Information from the class table. </t>
  </si>
  <si>
    <t>Konsistenter Code. Aussagekräftige Kommentare, die zwar kurz aber prägnant sind. Variablennemen waren auch gut gewählt.</t>
  </si>
  <si>
    <t>Übernahme der Bild Informationen_x000D_
Überprüfen ob es zu kopierende Daten gibt_x000D_
Ersetzten von True/False durch Yes/No_x000D_
Übernahme der Hintergrundfarbe</t>
  </si>
  <si>
    <t>Enough comments in the code, nicely aligned.</t>
  </si>
  <si>
    <t>Create stuff you need (such as uTable, children etc.)_x000D_
get the segments respectively their path, if children != null_x000D_
fill data into new table and return it</t>
  </si>
  <si>
    <t>good descriptions, intuitive class names, the brief header cold be a bit more explicit on the contents of the unified table</t>
  </si>
  <si>
    <t xml:space="preserve">1. Create a new table with the style of the given one_x000D_
2. Copy each cell step-by-step (content and style), change the segments "false" to "no" and "true" to "yes"_x000D_
3. return the new table_x000D_
</t>
  </si>
  <si>
    <t>uTable.getCellModel</t>
  </si>
  <si>
    <t>option.getCellColor</t>
  </si>
  <si>
    <t>table.addCell</t>
  </si>
  <si>
    <t>Enough context to get the missing lines</t>
  </si>
  <si>
    <t>Man versteht nicht was die funktionen bewirken. Was ein tisch mit einem Bild zu tun hat wird auch nicht klar.</t>
  </si>
  <si>
    <t>Ein Tisch wird auf seine Größe, seine Form und seine Farbe hin untersucht und es wird ein identischer Tisch erstellt._x000D_
Dann wird überprüft ob der Tisch ein Bild hat. Dieses Bild wird dann segment für segment über eine Ja/Nein abfrage auf den anderen Tisch übertragen.</t>
  </si>
  <si>
    <t>It is very clear what should happen and the comments helped.</t>
  </si>
  <si>
    <t>First the general properties of the uTable are copied to the new table. Then the yes/no values are extracted and add to the new table. Afterwards the cell colors are duplicated.</t>
  </si>
  <si>
    <t>Einfache Funktionen deren Name bereits erklärt was sie tun und gute Kommentare die die nächsten Schritte zusammenfassen.</t>
  </si>
  <si>
    <t>Zunächst wird das Aussehen der gesammten Tabelle kopiert. Danach wird der Inhalt jeder Zelle überprüft und in die neuen Zellen als yes oder no geschrieben, sowie die Farbe der alten Zellen übernommen. Am Ende werden die Zellen der neuen Tabelle hinzugefügt.</t>
  </si>
  <si>
    <t>The comments inside the method help to understand the semantic of the code a bit. Nevertheless some points like the children's segments stuff is still not clear for me.</t>
  </si>
  <si>
    <t>Step 1: Create the result Table object and copy some basic options from uTable_x000D_
Step 2: Copy all uTables cells in simplified "yes" "no" form (or as segments) into the result table_x000D_
Step 3: return the result table</t>
  </si>
  <si>
    <t>I didn´t know what paragraph means. Is segment a varibale for an image-pixel?_x000D_
The objective of the snippet isn´t understandable.</t>
  </si>
  <si>
    <t>Creates a new table with the same color and size as UTable._x000D_
Sets the color of the table._x000D_
Adds a image to the new table.</t>
  </si>
  <si>
    <t>UTable.color</t>
  </si>
  <si>
    <t>See last comment about it.</t>
  </si>
  <si>
    <t>It is fierce to ask for the last part of the code. I couldn´t remember it in detail. Additionally there were many things missing.</t>
  </si>
  <si>
    <t>- step by step comments_x000D_
- little abstractness</t>
  </si>
  <si>
    <t>- copy frame color_x000D_
- copy bool statement(true/false) from original table to new table_x000D_
- copy background color</t>
  </si>
  <si>
    <t>can't recall</t>
  </si>
  <si>
    <t>didn't read the code well enough the first time. _x000D_
main tasks should have been:_x000D_
- copy table size and color_x000D_
- for each cell check content and copy boolean value and background color</t>
  </si>
  <si>
    <t>Jeder Schritt ist klar kommentiert. Die Bennenunge sind relativ sinnvoll.</t>
  </si>
  <si>
    <t xml:space="preserve">Es wird ein Table erstellt mit Informationen über Bilder._x000D_
Es werden die Informationen aus Table kopiert._x000D_
</t>
  </si>
  <si>
    <t>cell.setBackgoundColor("no")</t>
  </si>
  <si>
    <t>könnte auch 0 sein</t>
  </si>
  <si>
    <t>"yes"</t>
  </si>
  <si>
    <t>return cell</t>
  </si>
  <si>
    <t>There are too little free lines and too little white space.</t>
  </si>
  <si>
    <t>The first step creates a second table. The next step copies many information about the image. The last step copies the last element and transforms true and false.</t>
  </si>
  <si>
    <t>uCell.getBoxModel();</t>
  </si>
  <si>
    <t>The first part of the code is very much code in a few lines and so you can easily lose the survey.</t>
  </si>
  <si>
    <t>Hilfreiche KOmmentrae die das Programm erklären</t>
  </si>
  <si>
    <t>zuerst wird ein neuer speicherplatz auf dem heap angefordert_x000D_
mehrer if abfragen die bestimmte sachen überprüfen</t>
  </si>
  <si>
    <t>weis nicht</t>
  </si>
  <si>
    <t>tabel.</t>
  </si>
  <si>
    <t>This code was easier to read then the first two ones.</t>
  </si>
  <si>
    <t>Transforms an image table to a "yes/no" table.</t>
  </si>
  <si>
    <t>Es war einfach alles leserlich.</t>
  </si>
  <si>
    <t>Es wird eine neue Tabelle der selben Größe und Farbe wie uTable implementiert._x000D_
Danach werden die Informationen von uTable abgerufen.</t>
  </si>
  <si>
    <t>addCell</t>
  </si>
  <si>
    <t>Many comments again</t>
  </si>
  <si>
    <t>1) creating a table with cells_x000D_
2) reading the last segment of an image, if it exists (no/yes in the table)_x000D_
3) changing the background color of the cell in the table</t>
  </si>
  <si>
    <t>it means, that i cant remember</t>
  </si>
  <si>
    <t>much better , comments :-)</t>
  </si>
  <si>
    <t>create a new table_x000D_
go trough all entries_x000D_
copy last segment</t>
  </si>
  <si>
    <t>color != null</t>
  </si>
  <si>
    <t>Im wesentlichen falsch</t>
  </si>
  <si>
    <t xml:space="preserve">war etwas schwieriger zu verstehen </t>
  </si>
  <si>
    <t>ich weis leider nicht wie man es besser machen kann</t>
  </si>
  <si>
    <t>new call</t>
  </si>
  <si>
    <t>if _x000D_
background color</t>
  </si>
  <si>
    <t>false</t>
  </si>
  <si>
    <t>path path</t>
  </si>
  <si>
    <t>return</t>
  </si>
  <si>
    <t>verstehe den code nicht</t>
  </si>
  <si>
    <t>siehe oben</t>
  </si>
  <si>
    <t>nice commenting and good naming of the variables made the code easy to read and understand</t>
  </si>
  <si>
    <t>-a new table is created, the size of the new table is the same as the size of the existing one_x000D_
-the color of the border of the old table is taken over in the new table_x000D_
-the content of the old table's cells is transformed and then copied to the new table_x000D_
-the vackground color of the old table is copied to the new table</t>
  </si>
  <si>
    <t>-_x000D_
-_x000D_
-</t>
  </si>
  <si>
    <t>even though i understand what the code does and why it makes sense to write the code like this, im not able to reconstruct the missing parts</t>
  </si>
  <si>
    <t>S4_2:3</t>
  </si>
  <si>
    <t>Notation der for Schleife ist mir unbekannt. _x000D_
Abkürzungen („NAG“) die nicht erklärt werden</t>
  </si>
  <si>
    <t>Dem String wird erst der Zug, dann der Untertitel, der Kommentar, der NAG (jeweils durch Klammerung gekenntzeichnet) und die Zugdauer hinzugefügt.</t>
  </si>
  <si>
    <t>Hier hatte ich mir den Code selbst wieder besser gemerkt.</t>
  </si>
  <si>
    <t>the same reasonsn than bevor and whats NAG</t>
  </si>
  <si>
    <t>It takes supplines and then comments of the applier</t>
  </si>
  <si>
    <t>append(??)</t>
  </si>
  <si>
    <t>Die Variablennamen + Funktionsnamen sind zwar in Ordnung, allerdings erschwert das fehlen der Kommentare die Verständlichkeit.</t>
  </si>
  <si>
    <t>Kopiert eine PGN Datei zu einem String_x000D_
Dabei werden Untervarianten übernommen._x000D_
Kommentare zu den Zügen werden übernommen._x000D_
Die Zeit die für einen Zug benötigt wurde, wird festgehalten.</t>
  </si>
  <si>
    <t>append(move.isWhiteTurn</t>
  </si>
  <si>
    <t>Könnte auch eine 3 sein.</t>
  </si>
  <si>
    <t>NagString nag : nag.</t>
  </si>
  <si>
    <t>easy if you have a basic idea about this notation. Though it is ennerving that there are no colours in the code (this would have helped a lot to differenciate code and strings used within.)</t>
  </si>
  <si>
    <t>depending on the colour ., : or ... are set, _x000D_
brackets and comments are added, time needed is added</t>
  </si>
  <si>
    <t>move.isColourWhite()</t>
  </si>
  <si>
    <t>Emotional eine 2</t>
  </si>
  <si>
    <t xml:space="preserve">Not nice to read without comments for I do not have SO profound comments of these notations. </t>
  </si>
  <si>
    <t>Oh yes. The comments were missing.</t>
  </si>
  <si>
    <t>good structure, but no explanations. As it was not too difficult, that didn't matter much.</t>
  </si>
  <si>
    <t>1. append some general information of the given move to the "builder" string_x000D_
2. add the draw information with (), the NAG annotation with {}_x000D_
3. add the time the move did take and return the result (whether there has anything moved or not)</t>
  </si>
  <si>
    <t>append((move.blackTurn)</t>
  </si>
  <si>
    <t>Eigentlich 2. Sollen wir für den total falschen letzten Teil was abziehen? Eher ja.</t>
  </si>
  <si>
    <t>nagAnnotion nag : nag.getAnnotation</t>
  </si>
  <si>
    <t xml:space="preserve">couldn't remeber the exact name of the for loop because i'm not familiar to the notation with the colon. </t>
  </si>
  <si>
    <t>unbekannte funktionen</t>
  </si>
  <si>
    <t>1. Die nummer des Zuges wird abgefragt._x000D_
2. Die "subline" des Zuges wird agefragt und in runde Klammern geschrieben._x000D_
3. Die "comments" werden abgefragt und in geschweifte Klammern geschrieben._x000D_
4. Die "Nags" werden abgefragt und nach einem leerzeichen notiert. _x000D_
5. Die Für den Zug benötigte Zeit wird abgefragt und in gescheifte Klammern gesetzt.</t>
  </si>
  <si>
    <t>append(move.fromWhite)</t>
  </si>
  <si>
    <t>The code is well structured and it is clear what happens._x000D_
In the three for loops happens basically the same but the functions used to append the text have a different syntax.</t>
  </si>
  <si>
    <t>A string builder is created and then the different Parts of the chess move are added to the string.</t>
  </si>
  <si>
    <t>Keine Kommentare und ich habe keine Ahnung wie move überhaupt aussieht, also worin zum Beispiel move.toString() resultiert.</t>
  </si>
  <si>
    <t>Es wird ein StringBuilder builder erstellt der nach und nach die einzelnen Informationen als String übergeben bekommt und daraus einen großen String produziert der den Zug in Worte fasst mit Zeit, Bewegung und allem.</t>
  </si>
  <si>
    <t>The code is pretty self explaining but some more comments could anyway be helpful.</t>
  </si>
  <si>
    <t>Step 1: set result to false and add FullMoveCount and moves as string to builder_x000D_
Step 2: add all sublines (and set result to true if sublimes exist), comments, nags and timeForMove to builder_x000D_
Step 3: return result</t>
  </si>
  <si>
    <t>It´s easier, because we can imagine the application of this program._x000D_
Comments are missing.</t>
  </si>
  <si>
    <t xml:space="preserve">This program lists the moves in a chess game._x000D_
Therefore, it writes down the player with dots (. - white / ... - black), the sublines, a comment and, in the end, the time a user needed._x000D_
_x000D_
</t>
  </si>
  <si>
    <t>append(move.isWhite()</t>
  </si>
  <si>
    <t>Nag nag : nag.getNagString()</t>
  </si>
  <si>
    <t>No change of mind.</t>
  </si>
  <si>
    <t>No further observations.</t>
  </si>
  <si>
    <t>- getting used to java nomenclature -&gt; code becomes easier to read_x000D_
- NAG is not explained -&gt; makes it harder to understand</t>
  </si>
  <si>
    <t>- add movenumber(and move of white. or black...) to string_x000D_
- add sublines, comments and nags(?) to string_x000D_
- add taken time to string</t>
  </si>
  <si>
    <t>append(isWhitesTurn()</t>
  </si>
  <si>
    <t>Der Kommentar am Anfang war gut und ausführlich. Die Schritte wurden nicht kommentiert.</t>
  </si>
  <si>
    <t>-_x000D_
Kommentare werden gesetzt._x000D_
-</t>
  </si>
  <si>
    <t>append(move</t>
  </si>
  <si>
    <t>Nag</t>
  </si>
  <si>
    <t>It is easy to read because there is many white space between two codeblocks.</t>
  </si>
  <si>
    <t>A string is generated and in one for-loop are two brackets and between these brackets the user can write a comment. In the other for-loops are various operations called. At the end the user has also the posibility to write something in the generated string.</t>
  </si>
  <si>
    <t>append(move.isWhitesMove() ? ". " : "... ");</t>
  </si>
  <si>
    <t>The code is difficult because there are no comments and so it is not easy to understand what the program is doing.</t>
  </si>
  <si>
    <t>Zeilen sind so eingerückt das man einen schnellen überblick bekommt</t>
  </si>
  <si>
    <t>3 unterschiedliche builder methoden _x000D_
3 for schleifen_x000D_
result wird zurückgeben</t>
  </si>
  <si>
    <t>append(move.</t>
  </si>
  <si>
    <t>I did not really understand anything..</t>
  </si>
  <si>
    <t>Generates a string for a chess game.</t>
  </si>
  <si>
    <t>Es war sehr leserlich.</t>
  </si>
  <si>
    <t>Ich weiß nicht genau, was da gemacht wurde.</t>
  </si>
  <si>
    <t>append(isWhitesMove)</t>
  </si>
  <si>
    <t>I can't</t>
  </si>
  <si>
    <t>Comment comment : move.NagString()</t>
  </si>
  <si>
    <t>neutral_x000D_
no comments</t>
  </si>
  <si>
    <t>i dont remember</t>
  </si>
  <si>
    <t xml:space="preserve">append(move.isWhitesMove() </t>
  </si>
  <si>
    <t>ohne Kommentare ist das doof</t>
  </si>
  <si>
    <t>habe zu wenig Erfahrung um es zu begründen, ich finde den code schwierig</t>
  </si>
  <si>
    <t>move.getFullMoveCount();</t>
  </si>
  <si>
    <t>builder.append</t>
  </si>
  <si>
    <t xml:space="preserve">keine Ahnung, zu wenig programmier Erfahrung </t>
  </si>
  <si>
    <t>-missing comments made it hard to read_x000D_
-</t>
  </si>
  <si>
    <t>S5_1:1</t>
  </si>
  <si>
    <t>Kommentare, selbsterklärende Benennung, keine unbekannte Syntax</t>
  </si>
  <si>
    <t>Die erlaubte Textlänge wird ermittelt._x000D_
Aus der Mitte werden schrittweise Zeichen durch … ersetzt._x000D_
Bei ausreichend kleiner Länge bricht die Schleife ab.</t>
  </si>
  <si>
    <t>maxExtent - 5</t>
  </si>
  <si>
    <t>Hier klappt unsere bewertungsstrategie nicht. Eine 2 zu bekommen ist bereits sehr schwierig.</t>
  </si>
  <si>
    <t>Selbsterklärende Variablennamen</t>
  </si>
  <si>
    <t xml:space="preserve">good comments_x000D_
not such Long names </t>
  </si>
  <si>
    <t>it takes a text_x000D_
starts on the half of the text and puts Ellipse on the text till ist short enough for the given workspace</t>
  </si>
  <si>
    <t>gc.width(?)</t>
  </si>
  <si>
    <t>end &gt; maxWidth</t>
  </si>
  <si>
    <t>Kurzer Code. Gute Kommentare, die erklären was passiert. Funktionsnamen könnten besser gewählt werden.</t>
  </si>
  <si>
    <t>Funktion soll einen String in ein Fenster einpassen._x000D_
Festsetzen der Start und Endwerte_x000D_
In dem Zentrum werden solange Chars durch "..." ersetzt bis der Substring passt</t>
  </si>
  <si>
    <t>textValue.length &gt;= start &amp;&amp; textValue.length &lt;=end</t>
  </si>
  <si>
    <t>I think the part where the ellipses are added makes the string only longer, not shorter... _x000D_
Also I had to reread the part where start and end are set a few times (due to the above, though).</t>
  </si>
  <si>
    <t>get string's length _x000D_
calculate start and end_x000D_
start making the string longer using ellipses =P</t>
  </si>
  <si>
    <t>gc.textMaxwidth(textvalue).5</t>
  </si>
  <si>
    <t>start &gt;0 &amp;&amp; end &lt;textValue.length</t>
  </si>
  <si>
    <t xml:space="preserve">Same as before... I hope... </t>
  </si>
  <si>
    <t xml:space="preserve">What happens, if stringlength is odd?_x000D_
Maxwidth and the thing above it are not used? </t>
  </si>
  <si>
    <t>Annotations and good formatting, good choice of class names</t>
  </si>
  <si>
    <t>1. Check the maximum length of the given control_x000D_
2. shorten the given textValue in the middle until it is equally long or shorter than the maximum control length_x000D_
3. return the shortened string</t>
  </si>
  <si>
    <t>control.width - 5</t>
  </si>
  <si>
    <t>weil &lt;= statt &lt;; könnte auch 3 sein; bei Textfehlern sind wir ja auch nachsichtig.</t>
  </si>
  <si>
    <t xml:space="preserve">the maximumWidth was a bit shorter than the control width and it wasn't explained why. </t>
  </si>
  <si>
    <t>Man muss erraten was zum beispiel ".substring" mit seinen beiden Parametern tut. Hat man allerdings eine Vorstellung davon was es sein könnte kann man den Code halbwegs  lesen.</t>
  </si>
  <si>
    <t>1. Es wird der Start- und Endpunkt in der Mitte des Textes festgelegt._x000D_
2. Es werden solange Zeichen durch punkte ersetzt, bis die Graphische breite des Textes kleiner ist als die darzustellende größe._x000D_
3. Ist der Text ausreichend gekürzt, wird der verkürtzte Text ausgegeben.</t>
  </si>
  <si>
    <t>gc.maxwidth(textValue).x-5</t>
  </si>
  <si>
    <t>s.o.</t>
  </si>
  <si>
    <t>The comment at the beginning is very useful. Befor you start reading you know exactly what will happen.</t>
  </si>
  <si>
    <t>The space for the text and the available space are read. Then the text is shortened until it fits in the available space. After that the new text is set.</t>
  </si>
  <si>
    <t>gc.getBorderWidth() -5</t>
  </si>
  <si>
    <t>An wichtigen Stellen keine Kommentare, dafür aber an den einfach zu verstehenden Stellen des Codes.</t>
  </si>
  <si>
    <t>Zunächst wird die maximale Länge des Strings und des zu füllenden Feldes festgestellt. Dann wird der String in 2 Strings aufgeteilt. Der erste String enthält alle Charackter bis zur Mitte ausser den mittleren Charackter. Der 2. String enthält den Rest (auch wieder ausser dem mittleren Charackter). Der mittlere Charackter wird durch "..." ersetzt und danach wird der String wieder zusammengesetzt. Dies geht solang weiter bis der String in das zu füllende Feld passt.</t>
  </si>
  <si>
    <t>gc.maxWidth() -5</t>
  </si>
  <si>
    <t>weil &gt;0 statt &gt;=</t>
  </si>
  <si>
    <t>The comments are good and helpful to understand what the code does. Maybe it would be a good idea to check if the text already fits without shortening it.</t>
  </si>
  <si>
    <t>Step 1: Get maxWidth and maxExtend with help of a GraphicContext_x000D_
Step 2: Replace more and more text in the middle of the text until it fits or the borders are reached with the placeholder_x000D_
Step 3: If the text fits or the borders are reached return the shortened text</t>
  </si>
  <si>
    <t>control.getBorders().x - 5</t>
  </si>
  <si>
    <t>Eher richtig; reicht aber nicht für 2</t>
  </si>
  <si>
    <t xml:space="preserve">What should this code do? -&gt; unclear_x000D_
Why did the name the graphics... gc like the garbage collector? It´s confusing!_x000D_
</t>
  </si>
  <si>
    <t>Finds the middle of the text._x000D_
Sets it to start and the next character to end, expands the ellipsis beginning in the middle._x000D_
Returns the reduced text.</t>
  </si>
  <si>
    <t>s1&gt;0 &amp;&amp; s2&lt;length</t>
  </si>
  <si>
    <t>Didn´t change my mind.</t>
  </si>
  <si>
    <t>no further comments</t>
  </si>
  <si>
    <t>- sufficient comments</t>
  </si>
  <si>
    <t>- get string and control length_x000D_
- divide text in two substrings_x000D_
- shorten string with ellipsis in the middle until string fits control</t>
  </si>
  <si>
    <t>something with control size -5</t>
  </si>
  <si>
    <t>start&gt;=0 &amp;&amp; end&lt;length</t>
  </si>
  <si>
    <t>Sehr gut Kommentiert und die Schritte sind auch gut kommentiert._x000D_
Operations- und Variablenbennenung auch sehr gut.</t>
  </si>
  <si>
    <t>String wird aufgenommen._x000D_
String wird gekürzt._x000D_
String wird wieder ausgegeben.</t>
  </si>
  <si>
    <t>gc.text</t>
  </si>
  <si>
    <t>The code is devided in some codeblocks which are not difficult to read. For example variables of the same typ(e.g. String) are in one block.</t>
  </si>
  <si>
    <t>The first step shortens the given text. The second step replaces more and more characters. The last step of the program outputs the text when it is short enough.</t>
  </si>
  <si>
    <t>The code is reallyeasy to read. There are many comments which help you to understand what the program is doing und the different codeblocks are seperated from each other.</t>
  </si>
  <si>
    <t>viele Kommentare</t>
  </si>
  <si>
    <t>am anfang bekommen die variablen Werte zugeteilt durch methoden_x000D_
dannach kommt eine while schleife welche buchstaben ersetzt</t>
  </si>
  <si>
    <t>.width -5</t>
  </si>
  <si>
    <t>Shortens a text and returns the shortened string.</t>
  </si>
  <si>
    <t>Alles war leserlich.</t>
  </si>
  <si>
    <t>Es wird die Mitte des Textes ermittelt._x000D_
Dann wird aus der Mitte Schritt für Schritt ein Charakter entfernt und durch ELLIPSIS ersetzt._x000D_
Dann wird der gekürzte Text ausgegeben.</t>
  </si>
  <si>
    <t>many comments,_x000D_
length width e.g. are very close to reality_x000D_
main comment did it</t>
  </si>
  <si>
    <t>1) getting end and starting point of the string_x000D_
2) cutting string into half (while) and replace some ... in the middle_x000D_
3) end this if maximum size is reached</t>
  </si>
  <si>
    <t>war gut zu lesen</t>
  </si>
  <si>
    <t>initialisierung_x000D_
nimmt in der Mitte characters weg_x000D_
wenn der Text passt, gib den gekürzten Text zurück</t>
  </si>
  <si>
    <t>control.getBounds().width - 5;</t>
  </si>
  <si>
    <t>auch hier hat sich meine Meinung nicht geändert</t>
  </si>
  <si>
    <t xml:space="preserve">code verständlicher als davor, aber mein knowledge reicht nicht aus </t>
  </si>
  <si>
    <t xml:space="preserve">siehe oben </t>
  </si>
  <si>
    <t>text value</t>
  </si>
  <si>
    <t>keine verbesserungsmöglichkeiten</t>
  </si>
  <si>
    <t xml:space="preserve">zu wenig Erfahrung </t>
  </si>
  <si>
    <t>easy to read, useful comments and a good layout</t>
  </si>
  <si>
    <t>-get the middle of the input string_x000D_
-overwrite as many characters as necessary to make the string fit in the wanted legth_x000D_
-return the shortened string</t>
  </si>
  <si>
    <t>S1_2:3</t>
  </si>
  <si>
    <t>dont know all methods</t>
  </si>
  <si>
    <t>writes errors in a log and sends them to the webmaster</t>
  </si>
  <si>
    <t>N/A</t>
  </si>
  <si>
    <t>google</t>
  </si>
  <si>
    <t xml:space="preserve">knowledge , language </t>
  </si>
  <si>
    <t>do you know about coding standards? syntax highlighting? my eyes hurt</t>
  </si>
  <si>
    <t>unable to read - please rewrite ^^</t>
  </si>
  <si>
    <t>following the flow,_x000D_
ide with freakin highlighting!!</t>
  </si>
  <si>
    <t xml:space="preserve">knowing about coding standards, especially tabing and giving variables good names._x000D_
</t>
  </si>
  <si>
    <t>without highlighting this is pointless and boring - my eyes hurt!</t>
  </si>
  <si>
    <t>classes used are unknown</t>
  </si>
  <si>
    <t>something about catching exceptions and writing them to a log file._x000D_
then a http session was run or something the like</t>
  </si>
  <si>
    <t>whateverTheClassOfContextWas context</t>
  </si>
  <si>
    <t>1,5; aber da class erkannt 2</t>
  </si>
  <si>
    <t xml:space="preserve">Documentation is essential._x000D_
However, through this survey I realized that very descriptive class, method and attribute names are crucial as well. If they are chosen well, they can almost serve as documentation and replace such. Cryptic names, or names that aren't indivual enough make it almost impossible to follow the code._x000D_
Besides that I also realized that it is important to keep individual methods short and simple. It allows much faster comprehension of the code over all and the goal of the method._x000D_
Once one section of code (e.g. a method) gets too long it's hard to keep track of where one is within the overall process and it would be smart to just devide the process up into some main section that uses one or two helper functions._x000D_
</t>
  </si>
  <si>
    <t>I prefer camelCase because it's what I've been tought and hence use when programming._x000D_
However I don't have objections to under_score. I think it's readablility is pretty good as well._x000D_
The survey tought me about code readability. Until now I thought, documentation like comments are key to making code understandable. Now I realized that code shortness as well as descriptive declaration are just as important, if not more important.</t>
  </si>
  <si>
    <t>* The chosen names could have been shorter and explained as comment._x000D_
* The main function of the public procedur is difficult to understand without the pre-defined strings and the comment at the beginning. I know that this ist standart up to date but the possibility to check the classes and functions for a better understanding would be quiet helpful. (Still I can understand what the procadure should do!)_x000D_
* More comments would make the code easier to read, if no more of the code is readable_x000D_
* Also I wouldn't be satisfied with the code based on the output I would expect. The kind of problem that occurs should be made more specific</t>
  </si>
  <si>
    <t>1. step: The parameters that have been taken from the procedure are read and a new saveplace (instance of the class TroubleTicket) is orderd by the programm._x000D_
_x000D_
2. step: The found problem(s) are saved in two ways. Once for the handling of the computer(-system) and once for the webmaster in charge(as string for a report in a mail)._x000D_
_x000D_
3. step: The situation the problem(s) occured are saved and a report with the collected data are send (vial email) to the webmaster in charge._x000D_
_x000D_
// more intern reactions to the problem(s) are quiet possible and would occur by the log function or/and the methode severe. Since no more data are available about those two their can't be more specifications added in this summarisation.</t>
  </si>
  <si>
    <t>log(troubleTicket.toString()) // based on memory and not on understanding</t>
  </si>
  <si>
    <t>// instancecatation of contaxt since it is used in the line below</t>
  </si>
  <si>
    <t>1,5; aber zu wenig</t>
  </si>
  <si>
    <t>// call for data from aRequest; unclear which since their aren't enougth information about this element</t>
  </si>
  <si>
    <t>* Like I wrote as comments and on this point two sites before I miss Informations. I am sure that I would get them if I would get the full code but since I should worke with this I must say that I can't fill in the blanks like I would prefere._x000D_
_x000D_
* With even a bit of experience (like I have or more) it is more or less easy to understand from where the missing Informations can be get. Unfortunally this isn't possible here._x000D_
_x000D_
* To help even people read(/add parts to) the code comments would be pretty usefull (but aren't nessecary).</t>
  </si>
  <si>
    <t>* A different kind of spaces before specific lines would may make the code harder to read in the beginning but make it easier to understand once started reading._x000D_
_x000D_
* The string containing mostly big written letters is a bit irritating. Based on the modern education, the writing in chats and the media we associate with such strings something important. Of course this is the idea behind it, to alert the webmaster but for a programmer it is a little rock on the way. I would request to modify the string with another method or function. May be even in THIS method. But like this it is at least not helpfull.</t>
  </si>
  <si>
    <t>* I like using the editor Notepad++ since it has much comfort._x000D_
_x000D_
* if possible I always change the code to my own style to improve the readability_x000D_
_x000D_
* Whenever I am unsure about a line I comment it to not forget to look the things up, that became a problem to me._x000D_
   -&gt; based on the problem I look things up about the language or read my way through the code including the headers. If it then still gives me a problem and I have enougth time I try to draw a diagram.</t>
  </si>
  <si>
    <t>The most important thing I would consider is the question for who the code is?_x000D_
If the code is only for me or for a small circle of persons I think the readability can be pretty low. Of course that doesn't apply to the comprehensibility when there are more then one person involved._x000D_
_x000D_
On second I place the comprehensibility always above the readability.To keep this on a possibley high level I write commens, use meaningfull names and try to use a good Variation of blanks and linebreaks in my personal programming style. As part of that, I also write things often more complex as they have to be in the used language to improve the readability for people that aren't firm with the language and create a better understanding of the deeper working.</t>
  </si>
  <si>
    <t xml:space="preserve">Es war nicht erklärt was das Programm macht mit Kommentaren, aber die einzelnen Variablen/Instanzen hatten die Namern der Ausführung </t>
  </si>
  <si>
    <t>-Eine Instanzierung mit dem Fehler und Request wird erstellt._x000D_
-Es wurde Strings ausgegeben dazu_x000D_
-Daraus wurde die session entnommen, daraus den Content, dieser wurde mit einem dem neuen Request besetzt und an den Webmaster gechickt</t>
  </si>
  <si>
    <t xml:space="preserve">      context</t>
  </si>
  <si>
    <t>es ist schwieriger sich an einzelne Codenamen zu erinnern als gedacht</t>
  </si>
  <si>
    <t>der ablauf des codes ist immer noch unklar</t>
  </si>
  <si>
    <t>Try it and maybe change the code</t>
  </si>
  <si>
    <t>Comments are very important, and good variable names</t>
  </si>
  <si>
    <t>names were meaningful but too long; more comments would eb useful</t>
  </si>
  <si>
    <t>creating of a new ticket for a problem_x000D_
_x000D_
error message</t>
  </si>
  <si>
    <t>log();</t>
  </si>
  <si>
    <t>HttpSession session</t>
  </si>
  <si>
    <t>exit();</t>
  </si>
  <si>
    <t>missing comments lead to difficulities to remember the function and the code</t>
  </si>
  <si>
    <t>a good balance of comments: not too long but very informative with keywords_x000D_
tyr to hold a similar structure also for different tasks</t>
  </si>
  <si>
    <t>So many variables(which were to long) and functions i don't know...very confusing</t>
  </si>
  <si>
    <t>first there was some function with severe i didn't undestand. Then there was log and a message, probably the error message. Last thea declared a session and worked black magics.</t>
  </si>
  <si>
    <t>HttpSession...</t>
  </si>
  <si>
    <t>i haven't</t>
  </si>
  <si>
    <t>Your variables are to long m8.</t>
  </si>
  <si>
    <t>comments, short clear variables, much empty space seperating main steps.</t>
  </si>
  <si>
    <t>short simple understandable comments ( one line would be great) whenever sth. happens</t>
  </si>
  <si>
    <t>a bit long... if you would only ask say one or two codepieces per applicant ppl might even do this without having to do this for homework. (also the homework people aren't motivated which skews results)</t>
  </si>
  <si>
    <t>Code was well explained in the comments._x000D_
Function names explained themselfes.</t>
  </si>
  <si>
    <t>Throw an exception._x000D_
Log it._x000D_
Mail it to an admin</t>
  </si>
  <si>
    <t>log(??</t>
  </si>
  <si>
    <t>i have low programming experience and didn't memorize the code, only what it probably does</t>
  </si>
  <si>
    <t xml:space="preserve">Variable and function names, that make sense. Good Comment, whicht explaine, what ist done in the code. Good overall structer of the code._x000D_
Color highlighting of code fragments. </t>
  </si>
  <si>
    <t>The readability was fine in and of itself, but there were some unfamiliar methods that might have merited a comment to illustrate the use of the command.</t>
  </si>
  <si>
    <t>Receive problem ticket, rate by severity, mail to admin</t>
  </si>
  <si>
    <t>log("Error in request: ", aRequest)</t>
  </si>
  <si>
    <t>Context context</t>
  </si>
  <si>
    <t>No substantial difference.</t>
  </si>
  <si>
    <t>Re-ordering the code to locate all variable declarations to the beginning, if possible. Using a code formatter to ensure consistent appearance. Multiple split views to be able to look at different sections of the code without a lot of scrolling.</t>
  </si>
  <si>
    <t xml:space="preserve">Clean, consistent formatting and helpful but not excessive commenting. Deeply nested statements with multiple pairs of brackets should be avoided as much as possible and the individual lines of code be no longer than strictly necessary. </t>
  </si>
  <si>
    <t>the code is actually easy to read, because sales order is made after each._x000D_
In addition, there are comments at the beginning.</t>
  </si>
  <si>
    <t xml:space="preserve">first the void function is defined:_x000D_
first step:TroubleTicket troubleTicket is set to new troubleTicket._x000D_
then HttpSession session is set to aRequest.Session()_x000D_
and ServletContext context is set session.getServletContext()_x000D_
 </t>
  </si>
  <si>
    <t xml:space="preserve">    log(troubleTicket.toString());</t>
  </si>
  <si>
    <t xml:space="preserve">ServletContext context </t>
  </si>
  <si>
    <t>I have not changed my opinion_x000D_
I see no difference</t>
  </si>
  <si>
    <t>the code is structured and clear and adheres to the programming guidelines._x000D_
(I'm not an experienced programmer, I can not comment on it quite as well)</t>
  </si>
  <si>
    <t>google.de</t>
  </si>
  <si>
    <t>the comments are very important</t>
  </si>
  <si>
    <t>the codes were a little bit to hard to understant</t>
  </si>
  <si>
    <t>it's well structed</t>
  </si>
  <si>
    <t>Ich finde mit richtiger Einrückung und Absätzen wird der Code recht lesbar</t>
  </si>
  <si>
    <t>DIe Einrückung und Absätze</t>
  </si>
  <si>
    <t>Good structure and descriptive Naming.</t>
  </si>
  <si>
    <t>Method gets an Exeption, logs it and informs the Admin via Mail</t>
  </si>
  <si>
    <t>log(whateverTheExeptionMessageWas)</t>
  </si>
  <si>
    <t>I forgot everything</t>
  </si>
  <si>
    <t>why the http stuff?</t>
  </si>
  <si>
    <t>Book, Practice, Friends</t>
  </si>
  <si>
    <t>COMMENTS!</t>
  </si>
  <si>
    <t>Good survey Cheers</t>
  </si>
  <si>
    <t>it was to complexe to read</t>
  </si>
  <si>
    <t>troubledigger einführen_x000D_
beschreiben_x000D_
und dessen Output</t>
  </si>
  <si>
    <t>troubleticket.tostring</t>
  </si>
  <si>
    <t>servletcontext context</t>
  </si>
  <si>
    <t>getserveletcontext</t>
  </si>
  <si>
    <t>gute Untergliederung</t>
  </si>
  <si>
    <t>i had problems understanding why some codes were used the way they were used or what parameters they were using</t>
  </si>
  <si>
    <t>firstly, if there is a problem the program will try to catch it. Then showing the problem on screen and lastly removing it?</t>
  </si>
  <si>
    <t>gettroubleTicket()</t>
  </si>
  <si>
    <t xml:space="preserve">i did find it more difficult to read this time because the left side of  the "=" were missing._x000D_
_x000D_
 </t>
  </si>
  <si>
    <t>some of the definitions could be better._x000D_
adding some comments on the side may help understanding the codes.</t>
  </si>
  <si>
    <t xml:space="preserve">i try to understand what the code are supposed to do. I depends on the name of the codes since they give me hints what the codes are supposed to do_x000D_
</t>
  </si>
  <si>
    <t>comments and easy to use/understand methods and naming _x000D_
and orderly way to write codes</t>
  </si>
  <si>
    <t>i did think the the codes were well written except for the first one. It may have been more fun if the codes were a little more pratical or exciting. but thats just my preference</t>
  </si>
  <si>
    <t>unessesary long variable names</t>
  </si>
  <si>
    <t xml:space="preserve">error _x000D_
error _x000D_
error_x000D_
</t>
  </si>
  <si>
    <t>serious problem occred</t>
  </si>
  <si>
    <t>safaef</t>
  </si>
  <si>
    <t>aefeasf</t>
  </si>
  <si>
    <t>esfa</t>
  </si>
  <si>
    <t>aef</t>
  </si>
  <si>
    <t>easfsefas</t>
  </si>
  <si>
    <t>esfasefe</t>
  </si>
  <si>
    <t>eafesf</t>
  </si>
  <si>
    <t>I never used Java before and i think its not pretty similar to c ++</t>
  </si>
  <si>
    <t>1. informatien of programmer _x000D_
2. error occured_x000D_
3. I dont know</t>
  </si>
  <si>
    <t>log troubleticket.tostring</t>
  </si>
  <si>
    <t>klammern fehlen, aber nicht wichtig</t>
  </si>
  <si>
    <t xml:space="preserve">i dont know </t>
  </si>
  <si>
    <t>i dont know</t>
  </si>
  <si>
    <t xml:space="preserve">I dont understand Java!_x000D_
_x000D_
</t>
  </si>
  <si>
    <t xml:space="preserve">I look at the commentary and then try to think what the method does. MEthod by method. then i trie to see the whole thing._x000D_
</t>
  </si>
  <si>
    <t>clear comments!!!!!!</t>
  </si>
  <si>
    <t>S2_1:1</t>
  </si>
  <si>
    <t>english</t>
  </si>
  <si>
    <t xml:space="preserve">gets the notifications and delets them after ...if there arent notifitcations -&gt; creates new one </t>
  </si>
  <si>
    <t>notification != null</t>
  </si>
  <si>
    <t>hat 3 bestandetile</t>
  </si>
  <si>
    <t>nComposite.getNotifications().getAll
nStore.getNotifications());</t>
  </si>
  <si>
    <t>hat 8 Bestandteile, also 6 richtig</t>
  </si>
  <si>
    <t xml:space="preserve">syntax highlighting again... </t>
  </si>
  <si>
    <t>its about applying some notifications to a project and/or acknowledging them if they are not already...</t>
  </si>
  <si>
    <t>dont remember - paused before completing this page</t>
  </si>
  <si>
    <t>Better than the first snippet since comments were added that served as somewhat a documentation._x000D_
Still it's a lot of random code if you don't know any context.</t>
  </si>
  <si>
    <t>First it was checked for notifications._x000D_
Depending on if they we're acknowledged yet they were deleted and overwritten with the new notifications or ..._x000D_
don't remeber the last part</t>
  </si>
  <si>
    <t>nComposite.getNotifications().add( ...)</t>
  </si>
  <si>
    <t>It definitely helped to have documentation._x000D_
The comments allowed some reproduction of the code</t>
  </si>
  <si>
    <t>* Comments are hard to read. This roots in linebreaks, missing space to see them as stand alones or to identify to wich line they are attached. At least one of them has a choice of words which is easily misunderstandable (project space instead of projectSpace)._x000D_
_x000D_
* Even technical right linebreaks are used that irritates. It is may be needed to use a seperate Editor or to scroll to the side on some points but that would be (if you ask me) preferable to the used linebreaks._x000D_
_x000D_
* By the use of If-Else the else is often harder to find, than needed. (Just a bit annoying and no real problem. Probably different from personal style to style.)</t>
  </si>
  <si>
    <t>1. step: Analysation of the initialisation of projectSpace with specific reaction._x000D_
           -&gt; projectSpace not initialized: nothing happens_x000D_
           -&gt; projectSpace initialized: call for specific data and step 2_x000D_
   2. step: Analysation of propertity_x000D_
               -&gt; properity has notification: save of data_x000D_
                                                       -&gt; check of acknowlegement of the natofication:_x000D_
-&gt; if acknowleged then the notification is deleted(/removed)_x000D_
-&gt; if not acknowleged the read notification is added_x000D_
               -&gt; step 3_x000D_
   3. step: check of the acknowlegement of the read notification_x000D_
               -&gt; not acknowleged: notification added to project(properity)_x000D_
               -&gt; acknowleged: nothing happens since notification is already part of project</t>
  </si>
  <si>
    <t>properity != NULL</t>
  </si>
  <si>
    <t xml:space="preserve">* Since the blanks where part of If-Else constructs it was logical to fill them with a handeling of the opposite situation._x000D_
_x000D_
* Missing knowlege off the methods in the used classes allows just a logical answer and no with functional properity._x000D_
_x000D_
</t>
  </si>
  <si>
    <t>The choice of Easy is based on the ability to fill the blanks based on the readability of the code. Since the code didn't cange to the last rating, it readability as a whole is still pretty difficult.</t>
  </si>
  <si>
    <t>Es ist schwierig da nicht klar ist was notifiaction sind (liegt wsh an meinem englisch) obwohl die Kommentare deutlich besser sind</t>
  </si>
  <si>
    <t>-Wir betrachten eine notification und ein projekt, aus dem wir die properties und die den manager entnehmen. Aus proberties erhalten wir den value_x000D_
-Falls der Value ungleich null und eine weitere bedingung, betrachte ob die notification bekannt ist -&gt; remove all_x000D_
ansonsten -&gt; add it _x000D_
- Im anderen Fall wird betrachtet ob das project leer ist...</t>
  </si>
  <si>
    <t>value!= 0 &amp;&amp;</t>
  </si>
  <si>
    <t>n.Composite.getNotification().add(n.store.getNotifications())</t>
  </si>
  <si>
    <t>genauso wie vorher</t>
  </si>
  <si>
    <t>good comments and strucutre helped to get through the code</t>
  </si>
  <si>
    <t>_x000D_
if there is no project space initialize, do nothing_x000D_
_x000D_
when there is already comment and the comment is acknowledged, remove this from the project,_x000D_
otherwise added_x000D_
_x000D_
when there is no comment in the project add the project comment</t>
  </si>
  <si>
    <t>projectspace.getNotifications()</t>
  </si>
  <si>
    <t>NotificationComposite nComposite = Factory.changeNotificationComposite()</t>
  </si>
  <si>
    <t>comments might be a little bit to long; clear keywords were missing to remember task easily</t>
  </si>
  <si>
    <t>Nice comments but i feel its hard to follow code if i don't know how variables and functions are defined.</t>
  </si>
  <si>
    <t>So they are testing for Acknowledgement and Notifications. But first they declare the variables they are going to use and use some getSth() functions._x000D_
They then used two if/else gates to see what needed to be done.</t>
  </si>
  <si>
    <t>Don't understand the ! there.</t>
  </si>
  <si>
    <t>What project, what notifications. what is this code all about?_x000D_
If you know what the code is about, it would make sense to the programmer._x000D_
Comments and variable/function names were well chosen.</t>
  </si>
  <si>
    <t>It checks if there are notifications or not and if there was already sent something</t>
  </si>
  <si>
    <t>!project.getNotifications() == null</t>
  </si>
  <si>
    <t>!(x==y) ist dasselbe wie x!=y</t>
  </si>
  <si>
    <t>nStore.getNotifications()</t>
  </si>
  <si>
    <t>Like I said before: I don't have much programming experience</t>
  </si>
  <si>
    <t>The comments were excessive at times and crowded out the relevant code in places. There is no need to explain trivial code like a simple comparison. Also, I think the multi-line statements made things pointlessly confusing. We live in the age of 2+ megapixel monitors, an 80 character limit is archaic.</t>
  </si>
  <si>
    <t>Receive object, confirm relevant properties. If present, process properties appropriate and finalize object.</t>
  </si>
  <si>
    <t>projectSpace.hasNotifications()</t>
  </si>
  <si>
    <t>projectSpace.addNotifications(nComposite.getNotifications())</t>
  </si>
  <si>
    <t>An additional issue that comes to mind is the bad placement of the comments. Pertinent comments should be as close to the described code as possible. Instead, there are multi-line summaries of whole blocks of code, making it necessary to read both multiple times to judge which part of the summary applies to which line of code.</t>
  </si>
  <si>
    <t>the code contains more comments and is therefore easier to understand</t>
  </si>
  <si>
    <t xml:space="preserve"> ProjectSpace projectSpace is set to project.eContainer();  an empty function (does nothing)._x000D_
 if (projectSpace != null) ,(read the komment)_x000D_
if (property != null) Value value is set to  property.getValue();_x000D_
NotificationComposite nComposite is set to Wert; then there are two possibilities:          1.if ( nStore.isAcknowledged ()), then remove all..._x000D_
2.Else add all..._x000D_
when everything has been processed then is  NotificationComposite nComposite set to_x000D_
Factory.createNotificationComposite ();             _x000D_
</t>
  </si>
  <si>
    <t xml:space="preserve"> if (property != null)</t>
  </si>
  <si>
    <t>Wie im original.</t>
  </si>
  <si>
    <t>nComposite.getNotifications().addAll( nStore.getNotifications());</t>
  </si>
  <si>
    <t>I have not changed my opinion</t>
  </si>
  <si>
    <t>my comments are the same</t>
  </si>
  <si>
    <t>Die Einrückung der Kommentare macht diese leichter zu lesen und zuzuordnen</t>
  </si>
  <si>
    <t>Code is getting more complex and fractured. The importance of Comments is now easy to see</t>
  </si>
  <si>
    <t>store notifications_x000D_
- check if there are any_x000D_
- Do something if there are_x000D_
- Do something else if there are none</t>
  </si>
  <si>
    <t>Blah.addAll(Blah)</t>
  </si>
  <si>
    <t>I guess my first rating was right</t>
  </si>
  <si>
    <t xml:space="preserve">It's hard to fully understand the Code and absorb the semantics if you are not at it with all your heart </t>
  </si>
  <si>
    <t>Not as complexe as the first one but still, complex</t>
  </si>
  <si>
    <t>auswahlverfahren, mit einzelnen angaben_x000D_
ausgabe_x000D_
fehlermeldung</t>
  </si>
  <si>
    <t>property! = null</t>
  </si>
  <si>
    <t>_x000D_
/**_x000D_
 * Apply the transmitted notifications (“nStore”) to the project so that_x000D_
 * acknowledged notifications are deleted and other ones added._x000D_
 */_x000D_
public void apply(Project project, NotificationStore nStore)_x000D_
{_x000D_
    ProjectSpace projectSpace = project.eContainer();_x000D_
_x000D_
    /* If project space has not been initialized, there is nothing to do. */_x000D_
    if (projectSpace != null) {_x000D_
_x000D_
        /* Get project properties and check if there are notifications. */_x000D_
        PropertyManager manager = projectSpace.getPropertyManager();_x000D_
        StoreProperty property =_x000D_
            manager.getLocalProperty(NOTIFICATION_COMPOSITE);_x000D_
       _x000D_
        if (property != null) {_x000D_
            Value value = property.getValue();_x000D_
_x000D_
            /* If the project already has notifications                     */_x000D_
            /* and if transmitted notifications are acknowledged,           */_x000D_
            /* then remove the transmitted notifications from the project.  */_x000D_
            /* Otherwise, add the transmitted notifications to the project. */_x000D_
            if (value != null &amp;&amp; value instanceof NotificationComposite) {_x000D_
_x000D_
                NotificationComposite nComposite = value;_x000D_
               _x000D_
                if (nStore.isAcknowledged()) {_x000D_
                    nComposite.getNotifications().removeAll(_x000D_
                        nStore.getNotifications());_x000D_
                } else {_x000D_
                    nComposite.getNotifications().addAll(_x000D_
                        nStore.getNotifications());_x000D_
                }_x000D_
            }_x000D_
        } else {_x000D_
_x000D_
            /* If the project did not have notifications yet          */_x000D_
            /* and if transmitted notifications are not acknowledged, */_x000D_
            /* then add the transmitted notifications to the project  */_x000D_
            /* and store them in the NOTIFICATION_COMPOSITE property. */_x000D_
            if (!nStore.isAcknowledged()) {_x000D_
_x000D_
                NotificationComposite nComposite =_x000D_
                    Factory.createNotificationComposite();_x000D_
_x000D_
                nComposite.getNotifications().addAll(_x000D_
                    nStore.getNotifications());_x000D_
_x000D_
                manager.setLocalProperty(NOTIFICATION_COMPOSITE, nComposite);_x000D_
            }_x000D_
        }_x000D_
    }_x000D_
}_x000D_
nComposite.getNotifications</t>
  </si>
  <si>
    <t>Hat nur snippet einkopiert =&gt; 0</t>
  </si>
  <si>
    <t xml:space="preserve">this time the lines of codes were easier to read/understand because of the better naming and commenting ._x000D_
</t>
  </si>
  <si>
    <t xml:space="preserve">1.  create a project space if not created yet_x000D_
2. check wether notifications are acknowledged _x000D_
if they are, remove them and add new notifications_x000D_
</t>
  </si>
  <si>
    <t>nComposite.getNotifications().addAll(_x000D_
       nStore.getNotifications());</t>
  </si>
  <si>
    <t>Sieht wie einkopiert aus; sogar inkl. linebreak</t>
  </si>
  <si>
    <t>since i did understand them better, i could somehow follow the codes and knew_x000D_
what they were meant to do even if i myself didn't know exactly what codes to use</t>
  </si>
  <si>
    <t>the comments did make the codes alot easier to read and the naming of the codes caused less frustations on newbies.</t>
  </si>
  <si>
    <t>easfaef</t>
  </si>
  <si>
    <t>aefaf</t>
  </si>
  <si>
    <t>eaff</t>
  </si>
  <si>
    <t>aefaef</t>
  </si>
  <si>
    <t xml:space="preserve">to long variable names,_x000D_
crazy typ of two times the same think like_x000D_
setvalue setvalue_x000D_
java_x000D_
</t>
  </si>
  <si>
    <t>ticket build_x000D_
ticket test_x000D_
display of error</t>
  </si>
  <si>
    <t>projectspace = null</t>
  </si>
  <si>
    <t>n store. getnotifications</t>
  </si>
  <si>
    <t>S3_2:2</t>
  </si>
  <si>
    <t>english and unknown methods</t>
  </si>
  <si>
    <t>creates a table and sets the table color ..rest i dont know</t>
  </si>
  <si>
    <t>"first children is an image" _x000D_
seriously? children should be singular and therefor we need to write "child"..._x000D_
WHERE IS THE GODDAM SYNTAXHIGHLIGHTING???_x000D_
My eyes hurt - are we back in 1990 where the only way to program was by plain old texteditors? I cant read this shit...</t>
  </si>
  <si>
    <t>something with backgroundcolor, images and a table_x000D_
table is created - containing "yes" or "no"</t>
  </si>
  <si>
    <t xml:space="preserve">getboxmodel_x000D_
</t>
  </si>
  <si>
    <t>getbackgroundcolor</t>
  </si>
  <si>
    <t>table.addcell(cell)</t>
  </si>
  <si>
    <t>was there any difference? still no highlighting wtf</t>
  </si>
  <si>
    <t>Comments were helpful._x000D_
Also the class and variable names were very descriptive. Some of them allowed good readablility even in sections without documentation.</t>
  </si>
  <si>
    <t>First some initial values were assigned. Border colors were retrieved._x000D_
_x000D_
Then the individual cell content was converted to yes, no and segments, depending on the content._x000D_
_x000D_
Then the background color was set.</t>
  </si>
  <si>
    <t>Unfortunately I didn't pay much attention to the last few lines, however all gaps were chosen to be there.</t>
  </si>
  <si>
    <t>* The use of blanks and free lines could (if used in a diferent way) easy the reading. (Just small; it is no real problem)</t>
  </si>
  <si>
    <t>1. step: A new instance of Table is created with all needed values (mostly from the read parameter)_x000D_
_x000D_
2. step: A new instance of Cell is created and gets its values._x000D_
           -&gt; the value about childen is checked and specified_x000D_
           -&gt; saving of the complete data_x000D_
_x000D_
3. step: return of the specified data</t>
  </si>
  <si>
    <t>getBoxModel()</t>
  </si>
  <si>
    <t>option.getBorderColor()</t>
  </si>
  <si>
    <t>table.setCell(cell)</t>
  </si>
  <si>
    <t>Again there where not enougth Information about the used classes.</t>
  </si>
  <si>
    <t>es ist etwas klarer was passiert wegen den prägnanten Kommentaren</t>
  </si>
  <si>
    <t>-als erstes wird die Tabelle in eine lokale Varianble kopiert (Spalten, BoxModel)_x000D_
-dann werden die Kinder dem uCell entnommen, falls das erste nicht Null ist und ein Imagag,_x000D_
dann betrachte dieses: Falls das letzte Segement des Pfads davon true --&gt; set cell yes, false --&gt; set cell no_x000D_
Falls beides nicht, dann neuen Cell mit neuen Segemnt erstellen_x000D_
-Hänge diese Cell dem Table an</t>
  </si>
  <si>
    <t>Die Fragen waren schwer, da man am ende nicht mehr so aufmerksam war und nur den Kommentar betrachtete: Farben kopieren</t>
  </si>
  <si>
    <t>woher kam plötzlich uCell?</t>
  </si>
  <si>
    <t>did not get the real task; what are images of tables?</t>
  </si>
  <si>
    <t xml:space="preserve">set basic attributes of the table, like bordercolor etc_x000D_
_x000D_
check the the cells of the table; when it is larger zero and the segment starts with true create a new cell in the new table with "yes", when it starts with false then create a new cell with "no"_x000D_
_x000D_
return the new table with only "yes" and "no" containing cells and set the attributes from the old table_x000D_
</t>
  </si>
  <si>
    <t>uTable</t>
  </si>
  <si>
    <t>BoxModelOption option</t>
  </si>
  <si>
    <t>uTable.getBoxModel()</t>
  </si>
  <si>
    <t>table.getsColoumnCount()</t>
  </si>
  <si>
    <t>delete uTable</t>
  </si>
  <si>
    <t>They made major steps like defining of local variables and such clear. That made it easier. Then suddenly a wild colour appears and noone knows why. That wasn't very nicely done.</t>
  </si>
  <si>
    <t>1. define local variables._x000D_
2. transform Table to yes/no/segment table._x000D_
3. adjust colour_x000D_
4. ..._x000D_
5. profit</t>
  </si>
  <si>
    <t>lost me...</t>
  </si>
  <si>
    <t>segment</t>
  </si>
  <si>
    <t>getsth.</t>
  </si>
  <si>
    <t>red</t>
  </si>
  <si>
    <t>why would i change my mind?</t>
  </si>
  <si>
    <t>Please make it clear why the colour comes in.</t>
  </si>
  <si>
    <t>What is a table, what is a cell? I don't know, what this code is about. Many things are unkwown for me.</t>
  </si>
  <si>
    <t>it checks if there are cells and I don't know what else it does. Something with tables.</t>
  </si>
  <si>
    <t>The comments were useless and described nothing of importance. There is no need to explain that local variables are being declared, you can just SEE that.</t>
  </si>
  <si>
    <t>Get qualities of the image table, check for presence of images, write yes/no table.</t>
  </si>
  <si>
    <t>The pointless use of local variables for many situations where nested method calls could have been used makes it hard to judge what code goes where. None of the actual important parts of the code are commented.</t>
  </si>
  <si>
    <t>it is hard to find an overview what the program exactly does but the comments makes easier to read.</t>
  </si>
  <si>
    <t>first one you should define a variable_x000D_
if (children.size() &gt; 0 &amp;&amp; children.get(0) instanceof Uimage)_x000D_
 UImage image is set to children.get (0);_x000D_
Pfad path is set to image.getPath ();_x000D_
USegment Segment is set to path.lastSegment ();_x000D_
a cell is created with yes or no_x000D_
in the new cell, the background colors are copied_x000D_
option is set to uCell.getBoxModel();_x000D_
color is set to option.getBackgroundColor();_x000D_
    return table;</t>
  </si>
  <si>
    <t xml:space="preserve"> uCell.getBoxModel();</t>
  </si>
  <si>
    <t xml:space="preserve">color </t>
  </si>
  <si>
    <t xml:space="preserve"> table.addCell(cell);</t>
  </si>
  <si>
    <t>no opinion change</t>
  </si>
  <si>
    <t>content was the code easy to understand_x000D_
but in some cases I did not know exactly what  the program to do</t>
  </si>
  <si>
    <t>Teilweise schlecht eingerückt</t>
  </si>
  <si>
    <t>Gut strukturiert Einrückung könnte teilweise besser sein</t>
  </si>
  <si>
    <t>I am at a Point where i just skim the Code and don't get hung up at a Point if I don't understand but try to better grasp the whole concept</t>
  </si>
  <si>
    <t xml:space="preserve">Make a Table_x000D_
Fill that Table with yes/no or segment?_x000D_
</t>
  </si>
  <si>
    <t>Hard to fill in stuff - I'm a bad Java Programmer ):</t>
  </si>
  <si>
    <t>I don't really get what the concept of the Code is - Why are we doing this?</t>
  </si>
  <si>
    <t>easier than the first two, because you can see the reasons better</t>
  </si>
  <si>
    <t>definieren, darstellen, return</t>
  </si>
  <si>
    <t>background.color</t>
  </si>
  <si>
    <t>else</t>
  </si>
  <si>
    <t>table.retun</t>
  </si>
  <si>
    <t>the codes were written like how one would read normal instructions/phrases_x000D_
(if segment.startWith(true)) and so on. It makes the codes easy to understand/read</t>
  </si>
  <si>
    <t>1. create tables/cells_x000D_
2. set true/false on a image depending on what segment it has_x000D_
3. setting colors and return the table</t>
  </si>
  <si>
    <t>cell.setColors</t>
  </si>
  <si>
    <t>könnte acuh 0 sein</t>
  </si>
  <si>
    <t>getcolor</t>
  </si>
  <si>
    <t>Utables cells</t>
  </si>
  <si>
    <t xml:space="preserve">they were somehow difficult to fill in even though i had some ideas what the codes should do but because of my inexperience i did not know how to fill them in correctly_x000D_
</t>
  </si>
  <si>
    <t>they were a little more difficult to read than the code before since they used alot of "gets" which did make it more understandable but there were too many of those so i got confused</t>
  </si>
  <si>
    <t>eafasf</t>
  </si>
  <si>
    <t>aeaef</t>
  </si>
  <si>
    <t>eafesfaf</t>
  </si>
  <si>
    <t>aefasfs</t>
  </si>
  <si>
    <t>easfasef</t>
  </si>
  <si>
    <t>aefasf</t>
  </si>
  <si>
    <t>eafaf</t>
  </si>
  <si>
    <t>efsgag</t>
  </si>
  <si>
    <t>eafsf</t>
  </si>
  <si>
    <t>asefasef</t>
  </si>
  <si>
    <t>again this like value value think i dont undertand what that means i aint seeing any sense in that.</t>
  </si>
  <si>
    <t>variable building_x000D_
cell creation _x000D_
somethink with children</t>
  </si>
  <si>
    <t>uTable.getBoxModel();</t>
  </si>
  <si>
    <t>UColor color</t>
  </si>
  <si>
    <t>table.setBorderColor</t>
  </si>
  <si>
    <t xml:space="preserve">  UColor color</t>
  </si>
  <si>
    <t>Im wesentlichen richtig</t>
  </si>
  <si>
    <t xml:space="preserve">I dont change my mind _x000D_
same as before cell cell dont make any sense to my._x000D_
and the if children is null thing i cant imagin what that means_x000D_
</t>
  </si>
  <si>
    <t>good shaped blocks _x000D_
and comments</t>
  </si>
  <si>
    <t>S4_2:1</t>
  </si>
  <si>
    <t xml:space="preserve">long and english </t>
  </si>
  <si>
    <t xml:space="preserve">what are NAG annotations? not defined_x000D_
</t>
  </si>
  <si>
    <t>chess game - somebody moves something - attributes are saved - for example time taken etc.</t>
  </si>
  <si>
    <t>was there anything different? i dont seem to get the point of this...</t>
  </si>
  <si>
    <t>Declarations very descriptive, comments somewhat helpful._x000D_
Most importantly though I know what the code snippet is doing. Understanding chess and knowing about chess notation is key here.</t>
  </si>
  <si>
    <t>Previous code snippets were harder to understand because of lack of context.</t>
  </si>
  <si>
    <t>append(isWhite()</t>
  </si>
  <si>
    <t>...nag : move.getNags()</t>
  </si>
  <si>
    <t>For B it was helpful, that the code segment adding the comments was build just the same. It allowed assumptions on what the section about NAGs would be implemented like.</t>
  </si>
  <si>
    <t>* Comments or better explenaitions are missing</t>
  </si>
  <si>
    <t>1. step: definition and deklaration of a return parameter. _x000D_
_x000D_
2. step: saves data of everithing nessecary and gives the retrun parameter the specific value_x000D_
_x000D_
3. step: returns parameter</t>
  </si>
  <si>
    <t>// method which works with a string and is part of append</t>
  </si>
  <si>
    <t>// NAG data are needed</t>
  </si>
  <si>
    <t>*Just real major points can be found to fill the blanks. More Informations are nessecary!</t>
  </si>
  <si>
    <t>Gute Kommentare, übersichtlich geschrieben</t>
  </si>
  <si>
    <t>Es wird ein String erstellt mit den Move Daten_x000D_
-Move nr und details an builder gehängt_x000D_
- dann die nag_x000D_
- dann Kommentare_x000D_
- damm die genötigte Zeit</t>
  </si>
  <si>
    <t>same as before, but forgot subline in describtion</t>
  </si>
  <si>
    <t>got balance of code and comments; comments are realtive short but very informative</t>
  </si>
  <si>
    <t xml:space="preserve">make string ("builder") for a chess move:_x000D_
_x000D_
get the color of who played the last move: white ., black ...._x000D_
get the move number_x000D_
text comments made with the move_x000D_
and the time which was used for the move_x000D_
</t>
  </si>
  <si>
    <t>append((moveColor==White)</t>
  </si>
  <si>
    <t>Grenzfall. Emotional eine 2</t>
  </si>
  <si>
    <t>NumericAnnotations nag : move.getNag()</t>
  </si>
  <si>
    <t>easy to read: short but informative comments_x000D_
good structure and the structure was very consistent for the different sub-tasks</t>
  </si>
  <si>
    <t>Much easier as previous ones. Nice divided and commented. made the application clear.</t>
  </si>
  <si>
    <t>1. add move details/no._x000D_
2.analysis_x000D_
3.add comments_x000D_
4.NAGs_x000D_
5.add time taken</t>
  </si>
  <si>
    <t>append(isWhitesMove())</t>
  </si>
  <si>
    <t>nag....!=....</t>
  </si>
  <si>
    <t>The comments said, what the code is about</t>
  </si>
  <si>
    <t>Get the move count._x000D_
Analyze it._x000D_
Give a text comment._x000D_
Move._x000D_
Count the time for your move</t>
  </si>
  <si>
    <t>append(something, I thinkt with the counted number</t>
  </si>
  <si>
    <t>Very good. Comments are succinct and to the point, local variables aren't over-used and meaningfully named, actual code statements are short and efficient. Even the methods are named to be instantly comprehensible.</t>
  </si>
  <si>
    <t>Parse move object, construct string.</t>
  </si>
  <si>
    <t>No change.</t>
  </si>
  <si>
    <t>the comments are chosen reasonably but the structure of the code seems rather complex.</t>
  </si>
  <si>
    <t>Programm Generates a String for a Chessmove while each string contains information like " whitetomove(); move number, time taken for the move etc.</t>
  </si>
  <si>
    <t>.append(move.isWhitesMove() ? ". " : "... ");</t>
  </si>
  <si>
    <t xml:space="preserve">(Nag nag : move.getNags()) </t>
  </si>
  <si>
    <t>i don´t  change my opinion</t>
  </si>
  <si>
    <t>there is no further additions.</t>
  </si>
  <si>
    <t>Kommentare wären besser zu lesen und zuordnbar wenn sie eingerückt wären</t>
  </si>
  <si>
    <t>Gut strukturiert aber Blockartig</t>
  </si>
  <si>
    <t>It's easy to read even if the implicid logic is complex because of the way syntax is used._x000D_
The for(blahblah){...} makes it very readable</t>
  </si>
  <si>
    <t>Construct a string with information regarding a chess move wich includes comments, move data, time ...</t>
  </si>
  <si>
    <t>NumericAnnotations numericannotations : move.getNumericAnnotations</t>
  </si>
  <si>
    <t>In retrospective I can't reproduce every line from the top of my head, even if it first felt a bit like it</t>
  </si>
  <si>
    <t>Still like the style</t>
  </si>
  <si>
    <t>most easy, to now</t>
  </si>
  <si>
    <t>append(move.int)</t>
  </si>
  <si>
    <t>i didn't know what the program was meant to do since i just do know what a builder is_x000D_
the codes themselves were not that difficult to understand since the comments made it easy</t>
  </si>
  <si>
    <t>add move and move numbers_x000D_
add sublines _x000D_
add time taken</t>
  </si>
  <si>
    <t>startwithWhite</t>
  </si>
  <si>
    <t>since the programm used similar code lines, it made the "to-fill in " easier to understand since i could just copy the similarities</t>
  </si>
  <si>
    <t>the code this time used only a few diffenrent methods like append and builder._x000D_
it made it easier to follow but since i did not know what the programm was exactly doing, i didnt really understand the meaning</t>
  </si>
  <si>
    <t>eafasefas</t>
  </si>
  <si>
    <t>asefasefeas</t>
  </si>
  <si>
    <t>sefasef</t>
  </si>
  <si>
    <t>aesfasef</t>
  </si>
  <si>
    <t>asefsef</t>
  </si>
  <si>
    <t>good comments _x000D_
and good blocks but the commentary is somehow to generell</t>
  </si>
  <si>
    <t>variable declaration_x000D_
calculating all the chess related thinks_x000D_
calculating time for doing the move</t>
  </si>
  <si>
    <t>append(1,2,3,4,5)?</t>
  </si>
  <si>
    <t>Nagsnode nags</t>
  </si>
  <si>
    <t>its well better to read then the privious ones</t>
  </si>
  <si>
    <t>S5_1:2</t>
  </si>
  <si>
    <t>english comments</t>
  </si>
  <si>
    <t xml:space="preserve">changes the middle of the text </t>
  </si>
  <si>
    <t>gc.textExtent(width)-5</t>
  </si>
  <si>
    <t>... fire your programmer - this is unbelievable._x000D_
s1, s2 as variablenames? _x000D_
"add further local variables" _x000D_
i mean - the comment "add local variables" i can freakin see that!!! but what are these variables used for?!_x000D_
still no highlighting - there isnt gonna be highlighting in this survey - is there?</t>
  </si>
  <si>
    <t>cuts a given string to a maximum length</t>
  </si>
  <si>
    <t>start &gt; 0 , end &lt; length</t>
  </si>
  <si>
    <t>Simple enough task, well explained in the headining comment._x000D_
_x000D_
Here, key is the simplicity of the task. In contrast to the very first code snippets, here it is very easy to understand what the code is supposed to accomplish.</t>
  </si>
  <si>
    <t>Some initial parameters were set, e.g. the control, the maximum extent as well as the initial start and end position._x000D_
_x000D_
Then, the input string is split into two, right in the middle. While the string is still too long, symbols of the string are replaced by the ELLIPSIS from inside out._x000D_
_x000D_
Once the desired length is reached, the proceedure is aborted, the string returned</t>
  </si>
  <si>
    <t>gc.textExtent(control).x</t>
  </si>
  <si>
    <t>I'm pretty sure A is not quite right but what happens in that line is that the length of the control is determind as the requirement, the maximum length the input string can have before the procedure returns the shortend version.</t>
  </si>
  <si>
    <t>*Again there are far to much points without enougth informations_x000D_
_x000D_
*More comments would clearly improve the readability</t>
  </si>
  <si>
    <t>1. step: local variables are set_x000D_
_x000D_
2. step: text gets override by pixel_x000D_
_x000D_
3. step: problem handling</t>
  </si>
  <si>
    <t>control. ... .width() // from memory</t>
  </si>
  <si>
    <t>* even if possible too fill the blanks, it is hard, without enoughth backround informations</t>
  </si>
  <si>
    <t>Der Algorithmus mit den Zahlen wurde nicht klar, und auch der zusammenhang mit control und den textvalue habe ich nicht verstanden</t>
  </si>
  <si>
    <t>-es werden locale Variablen aus control und textvalue definiert_x000D_
-es gibt es eine while schleife mit den verschiedenen Längen aus Control und Textvalue, wobei die start und end werte immer weiter zusammen verschoben werden_x000D_
- Es wird in der schleife s aus s1, s2 und Ellipse definiert</t>
  </si>
  <si>
    <t>gc.textExtent(control)</t>
  </si>
  <si>
    <t xml:space="preserve">start &lt; length &amp;&amp; end &gt; length   </t>
  </si>
  <si>
    <t>Eigentlich erklärt er am Anfang im Kommentar was passiert aber ich erkannte nicht was passieren soll vorallem iterativ</t>
  </si>
  <si>
    <t>good description at the beginning, but within too less</t>
  </si>
  <si>
    <t>set end and start value based on the length_x000D_
set ELLIPSES between text s1 and s2, when l is smaller than the maxwidth _x000D_
return the new string with the ELLPISE</t>
  </si>
  <si>
    <t>gc.textWidth(textValue).x</t>
  </si>
  <si>
    <t>major steps made clear through comments. Nice short easy to understand variable names.</t>
  </si>
  <si>
    <t>1. define local variables.(and more)_x000D_
2. while which works with start and end. basically creates 2 substrings and fills in between with elpipses. repeated until desired length is reached.</t>
  </si>
  <si>
    <t>gc.maxWidth.x</t>
  </si>
  <si>
    <t>0&lt;=start &amp;&amp; end&lt;length</t>
  </si>
  <si>
    <t>yeah so i just suddenly got enlightened and now i know everything about the world as such and humanity. Also i understand that code better. 42</t>
  </si>
  <si>
    <t>Best one.</t>
  </si>
  <si>
    <t>Comments said what the code does</t>
  </si>
  <si>
    <t>It looks if the text width is to wide and shortens it with "..."</t>
  </si>
  <si>
    <t>The comments are mostly useless. The formatting is fine. A large number of methods are used without explaining their function, which impairs comprehension.</t>
  </si>
  <si>
    <t>Get text length, judge amount of characters that need to be replaced, modify string.</t>
  </si>
  <si>
    <t>gc.getGraphicsSomething().width - 5</t>
  </si>
  <si>
    <t>nach Regel 2, aber eigentlich eher 2</t>
  </si>
  <si>
    <t>The comment on the loop is particularly inane and useless. All while loops continue while the condition is true, this doesn't need explaining.</t>
  </si>
  <si>
    <t>only a few comments_x000D_
program is not easy to understand</t>
  </si>
  <si>
    <t>Shortens a text so it does not exceed a certain length._x000D_
Defines a constant ELLIPSIS_x000D_
Shortens the Text by replacing parts with the Constant using a while loop.</t>
  </si>
  <si>
    <t xml:space="preserve"> control.getBounds().width - 5;</t>
  </si>
  <si>
    <t xml:space="preserve"> while (start &gt;= 0 &amp;&amp; end &lt; length) {</t>
  </si>
  <si>
    <t>Extrazeichen stimmmen mit originalkontext</t>
  </si>
  <si>
    <t>i don´t change my opinion</t>
  </si>
  <si>
    <t>the same comments as previously</t>
  </si>
  <si>
    <t>die eigentlichen Programmzeilen sollten besser hervorgehoben sein</t>
  </si>
  <si>
    <t>Struktur  gut</t>
  </si>
  <si>
    <t>Seems a bit C'isch. I begin to realize the diffrences in style that were presented</t>
  </si>
  <si>
    <t>Don't know hit the Next button to soon - Sorry</t>
  </si>
  <si>
    <t>more complexe than the last one</t>
  </si>
  <si>
    <t>gc.textWidth(text.Value).x</t>
  </si>
  <si>
    <t>string s</t>
  </si>
  <si>
    <t>there were some commands that i did not know so i didnt know what those lines of code would do.</t>
  </si>
  <si>
    <t xml:space="preserve">dividing a string in start an end_x000D_
using substring to shorten it _x000D_
add the shorten start s1 with ELLIPSIS and s2 to create a new string_x000D_
</t>
  </si>
  <si>
    <t>... -5</t>
  </si>
  <si>
    <t>start&gt;=0 &amp;&amp; end &lt;=length</t>
  </si>
  <si>
    <t>nothing in particular that made the codes difficult or easy</t>
  </si>
  <si>
    <t xml:space="preserve">there is nothing much i can say about this code. It was easy to follow and i did understand what the codes were meant to do </t>
  </si>
  <si>
    <t>easfsef</t>
  </si>
  <si>
    <t>easfaesf</t>
  </si>
  <si>
    <t>easfaf</t>
  </si>
  <si>
    <t>sefaasef</t>
  </si>
  <si>
    <t>feasfaef</t>
  </si>
  <si>
    <t xml:space="preserve">I dont understand the commentary because my englisch is to bad there are ot many long not pratical words_x000D_
_x000D_
</t>
  </si>
  <si>
    <t>define variables_x000D_
define further variables_x000D_
_x000D_
do the main think override caracters with ellipses</t>
  </si>
  <si>
    <t>gc.textExtent(textValue).x</t>
  </si>
  <si>
    <t>condition is true</t>
  </si>
  <si>
    <t>I do not understand the commentary how can you override carakters like A B C with ellipses(this kind of cricula thing)</t>
  </si>
  <si>
    <t>somehow more likly like c++</t>
  </si>
  <si>
    <t>Deleted datapoints (IDs: 89,191,224,226,232,250)</t>
  </si>
  <si>
    <t>Gender</t>
  </si>
  <si>
    <t>Dys</t>
  </si>
  <si>
    <t>Score diff</t>
  </si>
  <si>
    <t>Code snippet</t>
  </si>
  <si>
    <t>Method name</t>
  </si>
  <si>
    <t>Original source</t>
  </si>
  <si>
    <t>Original method chain (MC) properties</t>
  </si>
  <si>
    <t>Snippet size</t>
  </si>
  <si>
    <t>Comment properties</t>
  </si>
  <si>
    <t>Additional software measures</t>
  </si>
  <si>
    <t>Redability (PHD)</t>
  </si>
  <si>
    <t>HalsteadVolume</t>
  </si>
  <si>
    <t>Extended cyclomatic complexity</t>
  </si>
  <si>
    <t>Type of MC</t>
  </si>
  <si>
    <t>Total number of MCs with &gt;= 3 elements</t>
  </si>
  <si>
    <t>Number of signif different MCs</t>
  </si>
  <si>
    <r>
      <t>Max number of elements in MC Size</t>
    </r>
    <r>
      <rPr>
        <vertAlign val="subscript"/>
        <sz val="11"/>
        <color theme="1"/>
        <rFont val="Calibri"/>
        <family val="2"/>
        <scheme val="minor"/>
      </rPr>
      <t>max</t>
    </r>
  </si>
  <si>
    <t>Char excl whitespace (to calculate reading speed)</t>
  </si>
  <si>
    <t>Lines of  comments preceeding body</t>
  </si>
  <si>
    <t>See github.com/darylposnett/readability</t>
  </si>
  <si>
    <t>Hand counted (number of conditionals + 1 + number of and/or in conditionals)</t>
  </si>
  <si>
    <t>logAndEmailSeriousProblem</t>
  </si>
  <si>
    <r>
      <t>Web4J</t>
    </r>
    <r>
      <rPr>
        <sz val="8"/>
        <rFont val="Calibri"/>
        <family val="2"/>
      </rPr>
      <t>  </t>
    </r>
  </si>
  <si>
    <t>LoD critical</t>
  </si>
  <si>
    <t>apply</t>
  </si>
  <si>
    <t>UniCase</t>
  </si>
  <si>
    <t>copyUTable</t>
  </si>
  <si>
    <t>getMove</t>
  </si>
  <si>
    <t>Raptor-chess-interface</t>
  </si>
  <si>
    <t>Same method ("append") used repetitively</t>
  </si>
  <si>
    <t>shortenText</t>
  </si>
  <si>
    <t>Eclipse.jface</t>
  </si>
  <si>
    <t>LoD critical + attribute access as last element</t>
  </si>
  <si>
    <t>Number of gaps (cloze questions)</t>
  </si>
  <si>
    <t>Score sum</t>
  </si>
  <si>
    <t>Style pref (cC=1-2, u_s=4-5)</t>
  </si>
  <si>
    <t>PHD score</t>
  </si>
  <si>
    <t>V</t>
  </si>
  <si>
    <t>Comment characters inside body excl whitespace</t>
  </si>
  <si>
    <t>Number of comments inside body</t>
  </si>
  <si>
    <t>Total lines of comments inside body</t>
  </si>
  <si>
    <t>Total char count inside body excl whitespace (tmp)</t>
  </si>
  <si>
    <t>Incl comments</t>
  </si>
  <si>
    <t>Excl comments</t>
  </si>
  <si>
    <t>LOC1 (counting everything)</t>
  </si>
  <si>
    <t>LOC2 (only lines with Java-stmts inside body)</t>
  </si>
  <si>
    <t>Complexity per body char</t>
  </si>
  <si>
    <t>Comment density</t>
  </si>
  <si>
    <t>Comment char per char inside body</t>
  </si>
  <si>
    <t>SizeAll in char</t>
  </si>
  <si>
    <t>ExtCC/ char</t>
  </si>
  <si>
    <t>Overall progr exp</t>
  </si>
  <si>
    <t>Overall task specific exp</t>
  </si>
  <si>
    <t>Score before (R1)</t>
  </si>
  <si>
    <t>Score after (R2)</t>
  </si>
  <si>
    <t>Recall accuracy (Acc)</t>
  </si>
  <si>
    <t>T-Read (Tr)</t>
  </si>
  <si>
    <t>T-Answ (Ta)</t>
  </si>
  <si>
    <t>S-Read (Sr)</t>
  </si>
  <si>
    <t>S-Answ (Sa)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</si>
</sst>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000"/>
  </numFmts>
  <fonts count="14" x14ac:knownFonts="1">
    <font>
      <sz val="11"/>
      <color theme="1"/>
      <name val="Calibri"/>
      <family val="2"/>
      <scheme val="minor"/>
    </font>
    <font>
      <b/>
      <sz val="10"/>
      <name val="Arial"/>
      <family val="2"/>
    </font>
    <font>
      <b/>
      <sz val="10"/>
      <color rgb="FF0070C0"/>
      <name val="Arial"/>
      <family val="2"/>
    </font>
    <font>
      <b/>
      <sz val="10"/>
      <color rgb="FFC00000"/>
      <name val="Arial"/>
      <family val="2"/>
    </font>
    <font>
      <sz val="11"/>
      <color rgb="FF0070C0"/>
      <name val="Arial Narrow"/>
      <family val="2"/>
    </font>
    <font>
      <sz val="11"/>
      <color rgb="FFC00000"/>
      <name val="Arial Narrow"/>
      <family val="2"/>
    </font>
    <font>
      <sz val="11"/>
      <name val="Arial Narrow"/>
      <family val="2"/>
    </font>
    <font>
      <sz val="11"/>
      <color rgb="FFFF0000"/>
      <name val="Arial Narrow"/>
      <family val="2"/>
    </font>
    <font>
      <b/>
      <sz val="11"/>
      <color theme="1"/>
      <name val="Calibri"/>
      <family val="2"/>
      <scheme val="minor"/>
    </font>
    <font>
      <vertAlign val="subscript"/>
      <sz val="11"/>
      <color theme="1"/>
      <name val="Calibri"/>
      <family val="2"/>
      <scheme val="minor"/>
    </font>
    <font>
      <sz val="11"/>
      <name val="Calibri"/>
      <family val="2"/>
      <scheme val="minor"/>
    </font>
    <font>
      <sz val="10"/>
      <name val="Calibri"/>
      <family val="2"/>
      <scheme val="minor"/>
    </font>
    <font>
      <sz val="8"/>
      <name val="Calibri"/>
      <family val="2"/>
    </font>
    <font>
      <sz val="10"/>
      <name val="Arial"/>
      <family val="2"/>
    </font>
  </fonts>
  <fills count="5">
    <fill>
      <patternFill patternType="none"/>
    </fill>
    <fill>
      <patternFill patternType="gray125"/>
    </fill>
    <fill>
      <patternFill patternType="solid">
        <fgColor theme="2"/>
        <bgColor indexed="64"/>
      </patternFill>
    </fill>
    <fill>
      <patternFill patternType="solid">
        <fgColor theme="2" tint="-9.9978637043366805E-2"/>
        <bgColor indexed="64"/>
      </patternFill>
    </fill>
    <fill>
      <patternFill patternType="solid">
        <fgColor theme="4" tint="0.79998168889431442"/>
        <bgColor indexed="64"/>
      </patternFill>
    </fill>
  </fills>
  <borders count="53">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bottom style="thin">
        <color indexed="64"/>
      </bottom>
      <diagonal/>
    </border>
    <border>
      <left/>
      <right/>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diagonal/>
    </border>
    <border>
      <left/>
      <right style="thin">
        <color indexed="64"/>
      </right>
      <top style="medium">
        <color indexed="64"/>
      </top>
      <bottom/>
      <diagonal/>
    </border>
  </borders>
  <cellStyleXfs count="1">
    <xf numFmtId="0" fontId="0" fillId="0" borderId="0"/>
  </cellStyleXfs>
  <cellXfs count="272">
    <xf numFmtId="0" fontId="0" fillId="0" borderId="0" xfId="0"/>
    <xf numFmtId="0" fontId="1" fillId="0" borderId="2" xfId="0" applyFont="1" applyFill="1" applyBorder="1" applyAlignment="1" applyProtection="1">
      <alignment horizontal="center" vertical="center" wrapText="1"/>
      <protection locked="0"/>
    </xf>
    <xf numFmtId="0" fontId="1" fillId="0" borderId="2" xfId="0" applyFont="1" applyFill="1" applyBorder="1" applyAlignment="1" applyProtection="1">
      <alignment vertical="center" wrapText="1"/>
      <protection locked="0"/>
    </xf>
    <xf numFmtId="0" fontId="1" fillId="0" borderId="3" xfId="0" applyFont="1" applyFill="1" applyBorder="1" applyAlignment="1" applyProtection="1">
      <alignment vertical="center" wrapText="1"/>
      <protection locked="0"/>
    </xf>
    <xf numFmtId="0" fontId="2" fillId="0" borderId="1" xfId="0" applyFont="1" applyFill="1" applyBorder="1" applyAlignment="1" applyProtection="1">
      <alignment horizontal="left" vertical="center" wrapText="1"/>
      <protection locked="0"/>
    </xf>
    <xf numFmtId="0" fontId="3" fillId="0" borderId="2" xfId="0" applyFont="1" applyFill="1" applyBorder="1" applyAlignment="1" applyProtection="1">
      <alignment vertical="center" wrapText="1"/>
      <protection locked="0"/>
    </xf>
    <xf numFmtId="0" fontId="1" fillId="2" borderId="2" xfId="0" applyFont="1" applyFill="1" applyBorder="1" applyAlignment="1" applyProtection="1">
      <alignment horizontal="center" vertical="center" wrapText="1"/>
      <protection locked="0"/>
    </xf>
    <xf numFmtId="0" fontId="2" fillId="0" borderId="2" xfId="0" applyFont="1" applyFill="1" applyBorder="1" applyAlignment="1" applyProtection="1">
      <alignment vertical="center" wrapText="1"/>
      <protection locked="0"/>
    </xf>
    <xf numFmtId="0" fontId="3" fillId="0" borderId="4" xfId="0" applyFont="1" applyFill="1" applyBorder="1" applyAlignment="1" applyProtection="1">
      <alignment vertical="center" wrapText="1"/>
      <protection locked="0"/>
    </xf>
    <xf numFmtId="0" fontId="1" fillId="0" borderId="5" xfId="0" applyFont="1" applyFill="1" applyBorder="1" applyAlignment="1" applyProtection="1">
      <alignment horizontal="center" vertical="center" wrapText="1"/>
      <protection locked="0"/>
    </xf>
    <xf numFmtId="0" fontId="0" fillId="0" borderId="6" xfId="0" applyFill="1" applyBorder="1" applyAlignment="1" applyProtection="1">
      <alignment vertical="center"/>
      <protection locked="0"/>
    </xf>
    <xf numFmtId="0" fontId="0" fillId="0" borderId="7" xfId="0" applyFill="1" applyBorder="1" applyAlignment="1" applyProtection="1">
      <alignment vertical="center"/>
      <protection locked="0"/>
    </xf>
    <xf numFmtId="0" fontId="1" fillId="0" borderId="7" xfId="0" applyFont="1" applyFill="1" applyBorder="1" applyAlignment="1" applyProtection="1">
      <alignment horizontal="center" vertical="center"/>
      <protection locked="0"/>
    </xf>
    <xf numFmtId="0" fontId="0" fillId="0" borderId="7" xfId="0" applyFill="1" applyBorder="1" applyAlignment="1" applyProtection="1">
      <alignment vertical="center" wrapText="1"/>
      <protection locked="0"/>
    </xf>
    <xf numFmtId="0" fontId="0" fillId="0" borderId="8" xfId="0" applyFill="1" applyBorder="1" applyAlignment="1" applyProtection="1">
      <alignment vertical="center" wrapText="1"/>
      <protection locked="0"/>
    </xf>
    <xf numFmtId="0" fontId="4" fillId="0" borderId="6" xfId="0" applyFont="1" applyBorder="1" applyAlignment="1" applyProtection="1">
      <alignment vertical="center"/>
      <protection locked="0"/>
    </xf>
    <xf numFmtId="0" fontId="5" fillId="0" borderId="7" xfId="0" applyFont="1" applyFill="1" applyBorder="1" applyAlignment="1" applyProtection="1">
      <alignment vertical="center" wrapText="1"/>
      <protection locked="0"/>
    </xf>
    <xf numFmtId="0" fontId="6" fillId="2" borderId="7" xfId="0" applyFont="1" applyFill="1" applyBorder="1" applyAlignment="1" applyProtection="1">
      <alignment horizontal="center" vertical="center" wrapText="1"/>
      <protection locked="0"/>
    </xf>
    <xf numFmtId="0" fontId="4" fillId="0" borderId="7" xfId="0" applyFont="1" applyBorder="1" applyAlignment="1" applyProtection="1">
      <alignment vertical="center"/>
      <protection locked="0"/>
    </xf>
    <xf numFmtId="0" fontId="4" fillId="0" borderId="7" xfId="0" applyFont="1" applyFill="1" applyBorder="1" applyAlignment="1" applyProtection="1">
      <alignment vertical="center" wrapText="1"/>
      <protection locked="0"/>
    </xf>
    <xf numFmtId="0" fontId="6" fillId="2" borderId="9" xfId="0" applyFont="1" applyFill="1" applyBorder="1" applyAlignment="1" applyProtection="1">
      <alignment horizontal="center" vertical="center" wrapText="1"/>
      <protection locked="0"/>
    </xf>
    <xf numFmtId="0" fontId="5" fillId="0" borderId="10" xfId="0" applyFont="1" applyFill="1" applyBorder="1" applyAlignment="1" applyProtection="1">
      <alignment vertical="center" wrapText="1"/>
      <protection locked="0"/>
    </xf>
    <xf numFmtId="0" fontId="0" fillId="0" borderId="11" xfId="0" applyFill="1" applyBorder="1" applyAlignment="1" applyProtection="1">
      <alignment vertical="center"/>
      <protection locked="0"/>
    </xf>
    <xf numFmtId="0" fontId="0" fillId="0" borderId="10" xfId="0" applyFill="1" applyBorder="1" applyAlignment="1" applyProtection="1">
      <alignment vertical="center"/>
      <protection locked="0"/>
    </xf>
    <xf numFmtId="0" fontId="0" fillId="0" borderId="11" xfId="0" applyFill="1" applyBorder="1" applyAlignment="1" applyProtection="1">
      <alignment horizontal="center" vertical="center"/>
      <protection locked="0"/>
    </xf>
    <xf numFmtId="0" fontId="0" fillId="0" borderId="9" xfId="0" applyFill="1" applyBorder="1" applyAlignment="1" applyProtection="1">
      <alignment horizontal="center" vertical="center"/>
      <protection locked="0"/>
    </xf>
    <xf numFmtId="0" fontId="0" fillId="0" borderId="7" xfId="0" applyFill="1" applyBorder="1" applyAlignment="1" applyProtection="1">
      <alignment horizontal="center" vertical="center"/>
      <protection locked="0"/>
    </xf>
    <xf numFmtId="0" fontId="0" fillId="0" borderId="12" xfId="0" applyFill="1" applyBorder="1" applyAlignment="1" applyProtection="1">
      <alignment vertical="center"/>
      <protection locked="0"/>
    </xf>
    <xf numFmtId="0" fontId="0" fillId="0" borderId="9" xfId="0" applyFill="1" applyBorder="1" applyAlignment="1" applyProtection="1">
      <alignment vertical="center"/>
      <protection locked="0"/>
    </xf>
    <xf numFmtId="0" fontId="1" fillId="0" borderId="9" xfId="0" applyFont="1" applyFill="1" applyBorder="1" applyAlignment="1" applyProtection="1">
      <alignment horizontal="center" vertical="center"/>
      <protection locked="0"/>
    </xf>
    <xf numFmtId="0" fontId="0" fillId="0" borderId="9" xfId="0" applyFill="1" applyBorder="1" applyAlignment="1" applyProtection="1">
      <alignment vertical="center" wrapText="1"/>
      <protection locked="0"/>
    </xf>
    <xf numFmtId="0" fontId="0" fillId="0" borderId="13" xfId="0" applyFill="1" applyBorder="1" applyAlignment="1" applyProtection="1">
      <alignment vertical="center" wrapText="1"/>
      <protection locked="0"/>
    </xf>
    <xf numFmtId="0" fontId="4" fillId="0" borderId="12" xfId="0" applyFont="1" applyBorder="1" applyAlignment="1" applyProtection="1">
      <alignment vertical="center"/>
      <protection locked="0"/>
    </xf>
    <xf numFmtId="0" fontId="5" fillId="0" borderId="9" xfId="0" applyFont="1" applyFill="1" applyBorder="1" applyAlignment="1" applyProtection="1">
      <alignment vertical="center" wrapText="1"/>
      <protection locked="0"/>
    </xf>
    <xf numFmtId="0" fontId="4" fillId="0" borderId="9" xfId="0" applyFont="1" applyBorder="1" applyAlignment="1" applyProtection="1">
      <alignment vertical="center"/>
      <protection locked="0"/>
    </xf>
    <xf numFmtId="0" fontId="4" fillId="0" borderId="9" xfId="0" applyFont="1" applyFill="1" applyBorder="1" applyAlignment="1" applyProtection="1">
      <alignment vertical="center" wrapText="1"/>
      <protection locked="0"/>
    </xf>
    <xf numFmtId="0" fontId="5" fillId="0" borderId="14" xfId="0" applyFont="1" applyFill="1" applyBorder="1" applyAlignment="1" applyProtection="1">
      <alignment vertical="center" wrapText="1"/>
      <protection locked="0"/>
    </xf>
    <xf numFmtId="0" fontId="0" fillId="0" borderId="15" xfId="0" applyFill="1" applyBorder="1" applyAlignment="1" applyProtection="1">
      <alignment vertical="center"/>
      <protection locked="0"/>
    </xf>
    <xf numFmtId="0" fontId="0" fillId="0" borderId="14" xfId="0" applyFill="1" applyBorder="1" applyAlignment="1" applyProtection="1">
      <alignment vertical="center"/>
      <protection locked="0"/>
    </xf>
    <xf numFmtId="0" fontId="4" fillId="0" borderId="12" xfId="0" applyFont="1" applyFill="1" applyBorder="1" applyAlignment="1" applyProtection="1">
      <alignment vertical="center" wrapText="1"/>
      <protection locked="0"/>
    </xf>
    <xf numFmtId="0" fontId="7" fillId="2" borderId="7" xfId="0" applyFont="1" applyFill="1" applyBorder="1" applyAlignment="1" applyProtection="1">
      <alignment horizontal="center" vertical="center" wrapText="1"/>
      <protection locked="0"/>
    </xf>
    <xf numFmtId="0" fontId="7" fillId="2" borderId="9" xfId="0" applyFont="1" applyFill="1" applyBorder="1" applyAlignment="1" applyProtection="1">
      <alignment horizontal="center" vertical="center" wrapText="1"/>
      <protection locked="0"/>
    </xf>
    <xf numFmtId="0" fontId="0" fillId="3" borderId="12" xfId="0" applyFill="1" applyBorder="1" applyAlignment="1" applyProtection="1">
      <alignment vertical="center"/>
      <protection locked="0"/>
    </xf>
    <xf numFmtId="0" fontId="0" fillId="3" borderId="9" xfId="0" applyFill="1" applyBorder="1" applyAlignment="1" applyProtection="1">
      <alignment vertical="center"/>
      <protection locked="0"/>
    </xf>
    <xf numFmtId="0" fontId="1" fillId="3" borderId="9" xfId="0" applyFont="1" applyFill="1" applyBorder="1" applyAlignment="1" applyProtection="1">
      <alignment horizontal="center" vertical="center"/>
      <protection locked="0"/>
    </xf>
    <xf numFmtId="0" fontId="0" fillId="3" borderId="9" xfId="0" applyFill="1" applyBorder="1" applyAlignment="1" applyProtection="1">
      <alignment vertical="center" wrapText="1"/>
      <protection locked="0"/>
    </xf>
    <xf numFmtId="0" fontId="0" fillId="3" borderId="13" xfId="0" applyFill="1" applyBorder="1" applyAlignment="1" applyProtection="1">
      <alignment vertical="center" wrapText="1"/>
      <protection locked="0"/>
    </xf>
    <xf numFmtId="0" fontId="4" fillId="3" borderId="12" xfId="0" applyFont="1" applyFill="1" applyBorder="1" applyAlignment="1" applyProtection="1">
      <alignment vertical="center" wrapText="1"/>
      <protection locked="0"/>
    </xf>
    <xf numFmtId="0" fontId="5" fillId="3" borderId="9" xfId="0" applyFont="1" applyFill="1" applyBorder="1" applyAlignment="1" applyProtection="1">
      <alignment vertical="center" wrapText="1"/>
      <protection locked="0"/>
    </xf>
    <xf numFmtId="0" fontId="5" fillId="3" borderId="7" xfId="0" applyFont="1" applyFill="1" applyBorder="1" applyAlignment="1" applyProtection="1">
      <alignment vertical="center" wrapText="1"/>
      <protection locked="0"/>
    </xf>
    <xf numFmtId="0" fontId="4" fillId="3" borderId="9" xfId="0" applyFont="1" applyFill="1" applyBorder="1" applyAlignment="1" applyProtection="1">
      <alignment vertical="center" wrapText="1"/>
      <protection locked="0"/>
    </xf>
    <xf numFmtId="0" fontId="5" fillId="3" borderId="14" xfId="0" applyFont="1" applyFill="1" applyBorder="1" applyAlignment="1" applyProtection="1">
      <alignment vertical="center" wrapText="1"/>
      <protection locked="0"/>
    </xf>
    <xf numFmtId="0" fontId="0" fillId="3" borderId="15" xfId="0" applyFill="1" applyBorder="1" applyAlignment="1" applyProtection="1">
      <alignment vertical="center"/>
      <protection locked="0"/>
    </xf>
    <xf numFmtId="0" fontId="0" fillId="3" borderId="14" xfId="0" applyFill="1" applyBorder="1" applyAlignment="1" applyProtection="1">
      <alignment vertical="center"/>
      <protection locked="0"/>
    </xf>
    <xf numFmtId="0" fontId="0" fillId="0" borderId="15" xfId="0" applyFill="1" applyBorder="1" applyAlignment="1" applyProtection="1">
      <alignment horizontal="center" vertical="center"/>
      <protection locked="0"/>
    </xf>
    <xf numFmtId="0" fontId="7" fillId="0" borderId="7" xfId="0" applyFont="1" applyFill="1" applyBorder="1" applyAlignment="1" applyProtection="1">
      <alignment vertical="center" wrapText="1"/>
      <protection locked="0"/>
    </xf>
    <xf numFmtId="0" fontId="6" fillId="2" borderId="7" xfId="0" applyNumberFormat="1" applyFont="1" applyFill="1" applyBorder="1" applyAlignment="1" applyProtection="1">
      <alignment horizontal="center" vertical="center" wrapText="1"/>
      <protection locked="0"/>
    </xf>
    <xf numFmtId="0" fontId="4" fillId="3" borderId="12" xfId="0" applyFont="1" applyFill="1" applyBorder="1" applyAlignment="1" applyProtection="1">
      <alignment vertical="center"/>
      <protection locked="0"/>
    </xf>
    <xf numFmtId="0" fontId="1" fillId="0" borderId="16" xfId="0" applyFont="1" applyFill="1" applyBorder="1" applyAlignment="1" applyProtection="1">
      <alignment horizontal="center" vertical="center"/>
      <protection locked="0"/>
    </xf>
    <xf numFmtId="0" fontId="1" fillId="0" borderId="17" xfId="0" applyFont="1" applyFill="1" applyBorder="1" applyAlignment="1" applyProtection="1">
      <alignment horizontal="center" vertical="center"/>
      <protection locked="0"/>
    </xf>
    <xf numFmtId="0" fontId="0" fillId="0" borderId="18" xfId="0" applyFill="1" applyBorder="1" applyAlignment="1" applyProtection="1">
      <alignment vertical="center"/>
      <protection locked="0"/>
    </xf>
    <xf numFmtId="0" fontId="0" fillId="0" borderId="19" xfId="0" applyFill="1" applyBorder="1" applyAlignment="1" applyProtection="1">
      <alignment vertical="center"/>
      <protection locked="0"/>
    </xf>
    <xf numFmtId="0" fontId="1" fillId="0" borderId="19" xfId="0" applyFont="1" applyFill="1" applyBorder="1" applyAlignment="1" applyProtection="1">
      <alignment horizontal="center" vertical="center"/>
      <protection locked="0"/>
    </xf>
    <xf numFmtId="0" fontId="0" fillId="0" borderId="19" xfId="0" applyFill="1" applyBorder="1" applyAlignment="1" applyProtection="1">
      <alignment vertical="center" wrapText="1"/>
      <protection locked="0"/>
    </xf>
    <xf numFmtId="0" fontId="0" fillId="0" borderId="20" xfId="0" applyFill="1" applyBorder="1" applyAlignment="1" applyProtection="1">
      <alignment vertical="center" wrapText="1"/>
      <protection locked="0"/>
    </xf>
    <xf numFmtId="0" fontId="4" fillId="0" borderId="18" xfId="0" applyFont="1" applyFill="1" applyBorder="1" applyAlignment="1" applyProtection="1">
      <alignment vertical="center" wrapText="1"/>
      <protection locked="0"/>
    </xf>
    <xf numFmtId="0" fontId="5" fillId="0" borderId="19" xfId="0" applyFont="1" applyFill="1" applyBorder="1" applyAlignment="1" applyProtection="1">
      <alignment vertical="center" wrapText="1"/>
      <protection locked="0"/>
    </xf>
    <xf numFmtId="0" fontId="6" fillId="2" borderId="19" xfId="0" applyFont="1" applyFill="1" applyBorder="1" applyAlignment="1" applyProtection="1">
      <alignment horizontal="center" vertical="center" wrapText="1"/>
      <protection locked="0"/>
    </xf>
    <xf numFmtId="0" fontId="4" fillId="0" borderId="19" xfId="0" applyFont="1" applyFill="1" applyBorder="1" applyAlignment="1" applyProtection="1">
      <alignment vertical="center" wrapText="1"/>
      <protection locked="0"/>
    </xf>
    <xf numFmtId="0" fontId="5" fillId="0" borderId="21" xfId="0" applyFont="1" applyFill="1" applyBorder="1" applyAlignment="1" applyProtection="1">
      <alignment vertical="center" wrapText="1"/>
      <protection locked="0"/>
    </xf>
    <xf numFmtId="0" fontId="0" fillId="0" borderId="22" xfId="0" applyFill="1" applyBorder="1" applyAlignment="1" applyProtection="1">
      <alignment vertical="center"/>
      <protection locked="0"/>
    </xf>
    <xf numFmtId="0" fontId="0" fillId="0" borderId="21" xfId="0" applyFill="1" applyBorder="1" applyAlignment="1" applyProtection="1">
      <alignment vertical="center"/>
      <protection locked="0"/>
    </xf>
    <xf numFmtId="0" fontId="8" fillId="0" borderId="0" xfId="0" applyFont="1"/>
    <xf numFmtId="0" fontId="1" fillId="0" borderId="1" xfId="0" applyFont="1" applyFill="1" applyBorder="1" applyAlignment="1" applyProtection="1">
      <alignment vertical="center" wrapText="1"/>
      <protection locked="0"/>
    </xf>
    <xf numFmtId="0" fontId="0" fillId="0" borderId="0" xfId="0" applyAlignment="1">
      <alignment wrapText="1"/>
    </xf>
    <xf numFmtId="0" fontId="1" fillId="0" borderId="4" xfId="0" applyFont="1" applyFill="1" applyBorder="1" applyAlignment="1" applyProtection="1">
      <alignment horizontal="center" vertical="center" wrapText="1"/>
      <protection locked="0"/>
    </xf>
    <xf numFmtId="0" fontId="0" fillId="3" borderId="9" xfId="0" applyFill="1" applyBorder="1" applyAlignment="1" applyProtection="1">
      <alignment horizontal="center" vertical="center"/>
      <protection locked="0"/>
    </xf>
    <xf numFmtId="0" fontId="0" fillId="0" borderId="13" xfId="0" applyFill="1" applyBorder="1" applyAlignment="1" applyProtection="1">
      <alignment horizontal="center" vertical="center"/>
      <protection locked="0"/>
    </xf>
    <xf numFmtId="0" fontId="0" fillId="0" borderId="19" xfId="0" applyFill="1" applyBorder="1" applyAlignment="1" applyProtection="1">
      <alignment horizontal="center" vertical="center"/>
      <protection locked="0"/>
    </xf>
    <xf numFmtId="0" fontId="0" fillId="0" borderId="0" xfId="0" applyAlignment="1">
      <alignment horizontal="center"/>
    </xf>
    <xf numFmtId="0" fontId="8" fillId="0" borderId="0" xfId="0" applyFont="1" applyAlignment="1">
      <alignment horizontal="center"/>
    </xf>
    <xf numFmtId="0" fontId="0" fillId="0" borderId="12" xfId="0" applyBorder="1" applyAlignment="1">
      <alignment horizontal="center" vertical="center" wrapText="1"/>
    </xf>
    <xf numFmtId="0" fontId="0" fillId="0" borderId="9" xfId="0" applyBorder="1" applyAlignment="1">
      <alignment horizontal="center" vertical="center" wrapText="1"/>
    </xf>
    <xf numFmtId="0" fontId="0" fillId="0" borderId="14" xfId="0" applyBorder="1" applyAlignment="1">
      <alignment horizontal="center" vertical="center" wrapText="1"/>
    </xf>
    <xf numFmtId="0" fontId="0" fillId="0" borderId="17" xfId="0" applyFont="1" applyBorder="1" applyAlignment="1">
      <alignment horizontal="center" vertical="center" wrapText="1"/>
    </xf>
    <xf numFmtId="0" fontId="0" fillId="0" borderId="36" xfId="0" applyFont="1" applyBorder="1" applyAlignment="1">
      <alignment horizontal="center" vertical="center" wrapText="1"/>
    </xf>
    <xf numFmtId="0" fontId="0" fillId="0" borderId="37" xfId="0" applyFont="1" applyBorder="1" applyAlignment="1">
      <alignment horizontal="center" vertical="center" wrapText="1"/>
    </xf>
    <xf numFmtId="0" fontId="0" fillId="0" borderId="35" xfId="0" applyFont="1" applyBorder="1" applyAlignment="1">
      <alignment horizontal="center" vertical="center" wrapText="1"/>
    </xf>
    <xf numFmtId="0" fontId="0" fillId="0" borderId="35" xfId="0" applyFont="1" applyFill="1" applyBorder="1" applyAlignment="1">
      <alignment horizontal="center" vertical="center" wrapText="1"/>
    </xf>
    <xf numFmtId="0" fontId="0" fillId="0" borderId="34" xfId="0" applyFont="1" applyBorder="1" applyAlignment="1">
      <alignment horizontal="center" vertical="center" wrapText="1"/>
    </xf>
    <xf numFmtId="0" fontId="0" fillId="0" borderId="33" xfId="0" applyFont="1" applyBorder="1" applyAlignment="1">
      <alignment horizontal="center" vertical="center" wrapText="1"/>
    </xf>
    <xf numFmtId="0" fontId="0" fillId="0" borderId="21" xfId="0" applyFont="1" applyFill="1" applyBorder="1" applyAlignment="1">
      <alignment horizontal="center" vertical="center" wrapText="1"/>
    </xf>
    <xf numFmtId="0" fontId="10" fillId="4" borderId="38" xfId="0" applyFont="1" applyFill="1" applyBorder="1" applyAlignment="1">
      <alignment horizontal="center" vertical="center" wrapText="1"/>
    </xf>
    <xf numFmtId="0" fontId="10" fillId="4" borderId="39" xfId="0" applyFont="1" applyFill="1" applyBorder="1" applyAlignment="1">
      <alignment horizontal="center" vertical="center" wrapText="1"/>
    </xf>
    <xf numFmtId="0" fontId="10" fillId="4" borderId="28" xfId="0" applyFont="1" applyFill="1" applyBorder="1" applyAlignment="1">
      <alignment horizontal="center" vertical="center" wrapText="1"/>
    </xf>
    <xf numFmtId="0" fontId="10" fillId="4" borderId="40" xfId="0" applyFont="1" applyFill="1" applyBorder="1" applyAlignment="1">
      <alignment horizontal="center" vertical="center" wrapText="1"/>
    </xf>
    <xf numFmtId="0" fontId="10" fillId="4" borderId="27" xfId="0" applyFont="1" applyFill="1" applyBorder="1" applyAlignment="1">
      <alignment horizontal="center" vertical="center" wrapText="1"/>
    </xf>
    <xf numFmtId="0" fontId="10" fillId="4" borderId="41" xfId="0" applyFont="1" applyFill="1" applyBorder="1" applyAlignment="1">
      <alignment horizontal="center" vertical="center" wrapText="1"/>
    </xf>
    <xf numFmtId="0" fontId="10" fillId="4" borderId="29" xfId="0" applyFont="1" applyFill="1" applyBorder="1" applyAlignment="1">
      <alignment horizontal="center" vertical="center" wrapText="1"/>
    </xf>
    <xf numFmtId="164" fontId="10" fillId="4" borderId="6" xfId="0" applyNumberFormat="1" applyFont="1" applyFill="1" applyBorder="1" applyAlignment="1">
      <alignment horizontal="center" vertical="center"/>
    </xf>
    <xf numFmtId="0" fontId="10" fillId="4" borderId="42" xfId="0" applyFont="1" applyFill="1" applyBorder="1" applyAlignment="1">
      <alignment horizontal="center" vertical="center" wrapText="1"/>
    </xf>
    <xf numFmtId="0" fontId="10" fillId="4" borderId="11"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10" fillId="4" borderId="8" xfId="0" applyFont="1" applyFill="1" applyBorder="1" applyAlignment="1">
      <alignment horizontal="center" vertical="center" wrapText="1"/>
    </xf>
    <xf numFmtId="0" fontId="10" fillId="4" borderId="6" xfId="0" applyFont="1" applyFill="1" applyBorder="1" applyAlignment="1">
      <alignment horizontal="center" vertical="center" wrapText="1"/>
    </xf>
    <xf numFmtId="0" fontId="10" fillId="4" borderId="43" xfId="0" applyFont="1" applyFill="1" applyBorder="1" applyAlignment="1">
      <alignment horizontal="center" vertical="center" wrapText="1"/>
    </xf>
    <xf numFmtId="0" fontId="10" fillId="4" borderId="10" xfId="0" applyFont="1" applyFill="1" applyBorder="1" applyAlignment="1">
      <alignment horizontal="center" vertical="center" wrapText="1"/>
    </xf>
    <xf numFmtId="164" fontId="10" fillId="4" borderId="12" xfId="0" applyNumberFormat="1" applyFont="1" applyFill="1" applyBorder="1" applyAlignment="1">
      <alignment horizontal="center" vertical="center"/>
    </xf>
    <xf numFmtId="0" fontId="10" fillId="4" borderId="44" xfId="0" applyFont="1" applyFill="1" applyBorder="1" applyAlignment="1">
      <alignment horizontal="center" vertical="center" wrapText="1"/>
    </xf>
    <xf numFmtId="0" fontId="10" fillId="4" borderId="15"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0" fillId="4" borderId="13" xfId="0" applyFont="1" applyFill="1" applyBorder="1" applyAlignment="1">
      <alignment horizontal="center" vertical="center" wrapText="1"/>
    </xf>
    <xf numFmtId="0" fontId="10" fillId="4" borderId="12" xfId="0" applyFont="1" applyFill="1" applyBorder="1" applyAlignment="1">
      <alignment horizontal="center" vertical="center" wrapText="1"/>
    </xf>
    <xf numFmtId="0" fontId="10" fillId="4" borderId="45" xfId="0" applyFont="1" applyFill="1" applyBorder="1" applyAlignment="1">
      <alignment horizontal="center" vertical="center" wrapText="1"/>
    </xf>
    <xf numFmtId="0" fontId="10" fillId="4" borderId="14" xfId="0" applyFont="1" applyFill="1" applyBorder="1" applyAlignment="1">
      <alignment horizontal="center" vertical="center" wrapText="1"/>
    </xf>
    <xf numFmtId="0" fontId="10" fillId="4" borderId="46" xfId="0" applyFont="1" applyFill="1" applyBorder="1" applyAlignment="1">
      <alignment horizontal="center" vertical="center" wrapText="1"/>
    </xf>
    <xf numFmtId="0" fontId="10" fillId="4" borderId="22" xfId="0" applyFont="1" applyFill="1" applyBorder="1" applyAlignment="1">
      <alignment horizontal="center" vertical="center" wrapText="1"/>
    </xf>
    <xf numFmtId="0" fontId="10" fillId="4" borderId="19" xfId="0" applyFont="1" applyFill="1" applyBorder="1" applyAlignment="1">
      <alignment horizontal="center" vertical="center" wrapText="1"/>
    </xf>
    <xf numFmtId="0" fontId="10" fillId="4" borderId="20" xfId="0" applyFont="1" applyFill="1" applyBorder="1" applyAlignment="1">
      <alignment horizontal="center" vertical="center" wrapText="1"/>
    </xf>
    <xf numFmtId="0" fontId="10" fillId="4" borderId="18" xfId="0" applyFont="1" applyFill="1" applyBorder="1" applyAlignment="1">
      <alignment horizontal="center" vertical="center" wrapText="1"/>
    </xf>
    <xf numFmtId="0" fontId="10" fillId="4" borderId="47" xfId="0" applyFont="1" applyFill="1" applyBorder="1" applyAlignment="1">
      <alignment horizontal="center" vertical="center" wrapText="1"/>
    </xf>
    <xf numFmtId="0" fontId="10" fillId="4" borderId="21" xfId="0" applyFont="1" applyFill="1" applyBorder="1" applyAlignment="1">
      <alignment horizontal="center" vertical="center" wrapText="1"/>
    </xf>
    <xf numFmtId="164" fontId="10" fillId="4" borderId="18" xfId="0" applyNumberFormat="1" applyFont="1" applyFill="1" applyBorder="1" applyAlignment="1">
      <alignment horizontal="center" vertical="center"/>
    </xf>
    <xf numFmtId="0" fontId="10" fillId="0" borderId="38" xfId="0" applyFont="1" applyBorder="1" applyAlignment="1">
      <alignment horizontal="center" vertical="center" wrapText="1"/>
    </xf>
    <xf numFmtId="0" fontId="10" fillId="0" borderId="39"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40" xfId="0" applyFont="1" applyBorder="1" applyAlignment="1">
      <alignment horizontal="center" vertical="center" wrapText="1"/>
    </xf>
    <xf numFmtId="0" fontId="10" fillId="0" borderId="27" xfId="0" applyFont="1" applyBorder="1" applyAlignment="1">
      <alignment horizontal="center" vertical="center" wrapText="1"/>
    </xf>
    <xf numFmtId="0" fontId="10" fillId="0" borderId="41" xfId="0" applyFont="1" applyBorder="1" applyAlignment="1">
      <alignment horizontal="center" vertical="center" wrapText="1"/>
    </xf>
    <xf numFmtId="0" fontId="10" fillId="0" borderId="29" xfId="0" applyFont="1" applyBorder="1" applyAlignment="1">
      <alignment horizontal="center" vertical="center" wrapText="1"/>
    </xf>
    <xf numFmtId="164" fontId="10" fillId="0" borderId="6" xfId="0" applyNumberFormat="1" applyFont="1" applyFill="1" applyBorder="1" applyAlignment="1">
      <alignment horizontal="center" vertical="center"/>
    </xf>
    <xf numFmtId="0" fontId="10" fillId="0" borderId="42"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43" xfId="0" applyFont="1" applyBorder="1" applyAlignment="1">
      <alignment horizontal="center" vertical="center" wrapText="1"/>
    </xf>
    <xf numFmtId="0" fontId="10" fillId="0" borderId="10" xfId="0" applyFont="1" applyBorder="1" applyAlignment="1">
      <alignment horizontal="center" vertical="center" wrapText="1"/>
    </xf>
    <xf numFmtId="164" fontId="10" fillId="0" borderId="12" xfId="0" applyNumberFormat="1" applyFont="1" applyFill="1" applyBorder="1" applyAlignment="1">
      <alignment horizontal="center" vertical="center"/>
    </xf>
    <xf numFmtId="0" fontId="10" fillId="0" borderId="44"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45"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46" xfId="0" applyFont="1" applyBorder="1" applyAlignment="1">
      <alignment horizontal="center" vertical="center" wrapText="1"/>
    </xf>
    <xf numFmtId="0" fontId="10" fillId="0" borderId="22" xfId="0" applyFont="1" applyBorder="1" applyAlignment="1">
      <alignment horizontal="center" vertical="center" wrapText="1"/>
    </xf>
    <xf numFmtId="0" fontId="10" fillId="0" borderId="19"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47" xfId="0" applyFont="1" applyBorder="1" applyAlignment="1">
      <alignment horizontal="center" vertical="center" wrapText="1"/>
    </xf>
    <xf numFmtId="0" fontId="10" fillId="0" borderId="21" xfId="0" applyFont="1" applyBorder="1" applyAlignment="1">
      <alignment horizontal="center" vertical="center" wrapText="1"/>
    </xf>
    <xf numFmtId="164" fontId="10" fillId="0" borderId="48" xfId="0" applyNumberFormat="1" applyFont="1" applyFill="1" applyBorder="1" applyAlignment="1">
      <alignment horizontal="center" vertical="center"/>
    </xf>
    <xf numFmtId="164" fontId="10" fillId="4" borderId="27" xfId="0" applyNumberFormat="1" applyFont="1" applyFill="1" applyBorder="1" applyAlignment="1">
      <alignment horizontal="center" vertical="center"/>
    </xf>
    <xf numFmtId="164" fontId="10" fillId="0" borderId="18" xfId="0" applyNumberFormat="1" applyFont="1" applyFill="1" applyBorder="1" applyAlignment="1">
      <alignment horizontal="center" vertical="center"/>
    </xf>
    <xf numFmtId="0" fontId="10" fillId="0" borderId="38" xfId="0" applyFont="1" applyFill="1" applyBorder="1" applyAlignment="1">
      <alignment horizontal="center" vertical="center" wrapText="1"/>
    </xf>
    <xf numFmtId="0" fontId="10" fillId="0" borderId="39" xfId="0" applyFont="1" applyFill="1" applyBorder="1" applyAlignment="1">
      <alignment horizontal="center" vertical="center" wrapText="1"/>
    </xf>
    <xf numFmtId="0" fontId="10" fillId="0" borderId="28" xfId="0" applyFont="1" applyFill="1" applyBorder="1" applyAlignment="1">
      <alignment horizontal="center" vertical="center" wrapText="1"/>
    </xf>
    <xf numFmtId="0" fontId="10" fillId="0" borderId="40" xfId="0" applyFont="1" applyFill="1" applyBorder="1" applyAlignment="1">
      <alignment horizontal="center" vertical="center" wrapText="1"/>
    </xf>
    <xf numFmtId="0" fontId="10" fillId="0" borderId="27" xfId="0" applyFont="1" applyFill="1" applyBorder="1" applyAlignment="1">
      <alignment horizontal="center" vertical="center" wrapText="1"/>
    </xf>
    <xf numFmtId="0" fontId="10" fillId="0" borderId="41" xfId="0" applyFont="1" applyFill="1" applyBorder="1" applyAlignment="1">
      <alignment horizontal="center" vertical="center" wrapText="1"/>
    </xf>
    <xf numFmtId="0" fontId="10" fillId="0" borderId="29" xfId="0" applyFont="1" applyFill="1" applyBorder="1" applyAlignment="1">
      <alignment horizontal="center" vertical="center" wrapText="1"/>
    </xf>
    <xf numFmtId="164" fontId="10" fillId="0" borderId="27" xfId="0" applyNumberFormat="1" applyFont="1" applyFill="1" applyBorder="1" applyAlignment="1">
      <alignment horizontal="center" vertical="center"/>
    </xf>
    <xf numFmtId="0" fontId="10" fillId="0" borderId="42" xfId="0" applyFont="1" applyFill="1" applyBorder="1" applyAlignment="1">
      <alignment horizontal="center" vertical="center" wrapText="1"/>
    </xf>
    <xf numFmtId="0" fontId="10" fillId="0" borderId="11"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10" fillId="0" borderId="6" xfId="0" applyFont="1" applyFill="1" applyBorder="1" applyAlignment="1">
      <alignment horizontal="center" vertical="center" wrapText="1"/>
    </xf>
    <xf numFmtId="0" fontId="10" fillId="0" borderId="43" xfId="0" applyFont="1" applyFill="1" applyBorder="1" applyAlignment="1">
      <alignment horizontal="center" vertical="center" wrapText="1"/>
    </xf>
    <xf numFmtId="0" fontId="10" fillId="0" borderId="10" xfId="0" applyFont="1" applyFill="1" applyBorder="1" applyAlignment="1">
      <alignment horizontal="center" vertical="center" wrapText="1"/>
    </xf>
    <xf numFmtId="0" fontId="10" fillId="0" borderId="44" xfId="0" applyFont="1" applyFill="1" applyBorder="1" applyAlignment="1">
      <alignment horizontal="center" vertical="center" wrapText="1"/>
    </xf>
    <xf numFmtId="0" fontId="10" fillId="0" borderId="15" xfId="0" applyFont="1" applyFill="1" applyBorder="1" applyAlignment="1">
      <alignment horizontal="center" vertical="center" wrapText="1"/>
    </xf>
    <xf numFmtId="0" fontId="10" fillId="0" borderId="9"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10" fillId="0" borderId="45" xfId="0" applyFont="1" applyFill="1" applyBorder="1" applyAlignment="1">
      <alignment horizontal="center" vertical="center" wrapText="1"/>
    </xf>
    <xf numFmtId="0" fontId="10" fillId="0" borderId="14" xfId="0" applyFont="1" applyFill="1" applyBorder="1" applyAlignment="1">
      <alignment horizontal="center" vertical="center" wrapText="1"/>
    </xf>
    <xf numFmtId="0" fontId="10" fillId="0" borderId="46" xfId="0" applyFont="1" applyFill="1" applyBorder="1" applyAlignment="1">
      <alignment horizontal="center" vertical="center" wrapText="1"/>
    </xf>
    <xf numFmtId="0" fontId="10" fillId="0" borderId="22" xfId="0" applyFont="1" applyFill="1" applyBorder="1" applyAlignment="1">
      <alignment horizontal="center" vertical="center" wrapText="1"/>
    </xf>
    <xf numFmtId="0" fontId="10" fillId="0" borderId="19" xfId="0" applyFont="1" applyFill="1" applyBorder="1" applyAlignment="1">
      <alignment horizontal="center" vertical="center" wrapText="1"/>
    </xf>
    <xf numFmtId="0" fontId="10" fillId="0" borderId="20" xfId="0" applyFont="1" applyFill="1" applyBorder="1" applyAlignment="1">
      <alignment horizontal="center" vertical="center" wrapText="1"/>
    </xf>
    <xf numFmtId="0" fontId="10" fillId="0" borderId="18" xfId="0" applyFont="1" applyFill="1" applyBorder="1" applyAlignment="1">
      <alignment horizontal="center" vertical="center" wrapText="1"/>
    </xf>
    <xf numFmtId="0" fontId="10" fillId="0" borderId="47" xfId="0" applyFont="1" applyFill="1" applyBorder="1" applyAlignment="1">
      <alignment horizontal="center" vertical="center" wrapText="1"/>
    </xf>
    <xf numFmtId="0" fontId="10" fillId="0" borderId="21" xfId="0" applyFont="1" applyFill="1" applyBorder="1" applyAlignment="1">
      <alignment horizontal="center" vertical="center" wrapText="1"/>
    </xf>
    <xf numFmtId="0" fontId="10" fillId="4" borderId="7" xfId="0" applyFont="1" applyFill="1" applyBorder="1" applyAlignment="1">
      <alignment horizontal="center"/>
    </xf>
    <xf numFmtId="0" fontId="10" fillId="4" borderId="9" xfId="0" applyFont="1" applyFill="1" applyBorder="1" applyAlignment="1">
      <alignment horizontal="center"/>
    </xf>
    <xf numFmtId="0" fontId="10" fillId="4" borderId="19" xfId="0" applyFont="1" applyFill="1" applyBorder="1" applyAlignment="1">
      <alignment horizontal="center"/>
    </xf>
    <xf numFmtId="0" fontId="10" fillId="0" borderId="7" xfId="0" applyFont="1" applyBorder="1" applyAlignment="1">
      <alignment horizontal="center"/>
    </xf>
    <xf numFmtId="0" fontId="10" fillId="0" borderId="9" xfId="0" applyFont="1" applyBorder="1" applyAlignment="1">
      <alignment horizontal="center"/>
    </xf>
    <xf numFmtId="0" fontId="10" fillId="4" borderId="28" xfId="0" applyFont="1" applyFill="1" applyBorder="1" applyAlignment="1">
      <alignment horizontal="center"/>
    </xf>
    <xf numFmtId="0" fontId="10" fillId="0" borderId="28" xfId="0" applyFont="1" applyFill="1" applyBorder="1" applyAlignment="1">
      <alignment horizontal="center"/>
    </xf>
    <xf numFmtId="0" fontId="10" fillId="0" borderId="9" xfId="0" applyFont="1" applyFill="1" applyBorder="1" applyAlignment="1">
      <alignment horizontal="center"/>
    </xf>
    <xf numFmtId="0" fontId="10" fillId="0" borderId="19" xfId="0" applyFont="1" applyFill="1" applyBorder="1" applyAlignment="1">
      <alignment horizontal="center"/>
    </xf>
    <xf numFmtId="0" fontId="13" fillId="0" borderId="7" xfId="0" applyFont="1" applyFill="1" applyBorder="1" applyAlignment="1" applyProtection="1">
      <alignment horizontal="center" vertical="center"/>
      <protection locked="0"/>
    </xf>
    <xf numFmtId="0" fontId="13" fillId="0" borderId="9" xfId="0" applyFont="1" applyFill="1" applyBorder="1" applyAlignment="1" applyProtection="1">
      <alignment horizontal="center" vertical="center"/>
      <protection locked="0"/>
    </xf>
    <xf numFmtId="0" fontId="13" fillId="3" borderId="9" xfId="0" applyFont="1" applyFill="1" applyBorder="1" applyAlignment="1" applyProtection="1">
      <alignment horizontal="center" vertical="center"/>
      <protection locked="0"/>
    </xf>
    <xf numFmtId="0" fontId="13" fillId="0" borderId="16" xfId="0" applyFont="1" applyFill="1" applyBorder="1" applyAlignment="1" applyProtection="1">
      <alignment horizontal="center" vertical="center"/>
      <protection locked="0"/>
    </xf>
    <xf numFmtId="0" fontId="13" fillId="0" borderId="0" xfId="0" applyFont="1" applyFill="1" applyBorder="1" applyAlignment="1" applyProtection="1">
      <alignment horizontal="center" vertical="center"/>
      <protection locked="0"/>
    </xf>
    <xf numFmtId="0" fontId="13" fillId="0" borderId="19" xfId="0" applyFont="1" applyFill="1" applyBorder="1" applyAlignment="1" applyProtection="1">
      <alignment horizontal="center" vertical="center"/>
      <protection locked="0"/>
    </xf>
    <xf numFmtId="0" fontId="0" fillId="0" borderId="0" xfId="0" applyFont="1" applyAlignment="1">
      <alignment horizontal="center"/>
    </xf>
    <xf numFmtId="0" fontId="0" fillId="0" borderId="47" xfId="0" applyFont="1" applyFill="1" applyBorder="1" applyAlignment="1">
      <alignment horizontal="center" vertical="center" wrapText="1"/>
    </xf>
    <xf numFmtId="0" fontId="0" fillId="0" borderId="19" xfId="0" applyFont="1" applyFill="1" applyBorder="1" applyAlignment="1">
      <alignment horizontal="center" vertical="center" wrapText="1"/>
    </xf>
    <xf numFmtId="0" fontId="10" fillId="0" borderId="16" xfId="0" applyFont="1" applyBorder="1" applyAlignment="1">
      <alignment horizontal="center"/>
    </xf>
    <xf numFmtId="0" fontId="0" fillId="0" borderId="45" xfId="0" applyBorder="1" applyAlignment="1">
      <alignment horizontal="center" vertical="center" wrapText="1"/>
    </xf>
    <xf numFmtId="165" fontId="10" fillId="4" borderId="43" xfId="0" applyNumberFormat="1" applyFont="1" applyFill="1" applyBorder="1" applyAlignment="1">
      <alignment horizontal="center"/>
    </xf>
    <xf numFmtId="165" fontId="10" fillId="4" borderId="45" xfId="0" applyNumberFormat="1" applyFont="1" applyFill="1" applyBorder="1" applyAlignment="1">
      <alignment horizontal="center"/>
    </xf>
    <xf numFmtId="165" fontId="10" fillId="4" borderId="47" xfId="0" applyNumberFormat="1" applyFont="1" applyFill="1" applyBorder="1" applyAlignment="1">
      <alignment horizontal="center"/>
    </xf>
    <xf numFmtId="165" fontId="10" fillId="0" borderId="43" xfId="0" applyNumberFormat="1" applyFont="1" applyBorder="1" applyAlignment="1">
      <alignment horizontal="center"/>
    </xf>
    <xf numFmtId="165" fontId="10" fillId="0" borderId="45" xfId="0" applyNumberFormat="1" applyFont="1" applyBorder="1" applyAlignment="1">
      <alignment horizontal="center"/>
    </xf>
    <xf numFmtId="165" fontId="10" fillId="0" borderId="51" xfId="0" applyNumberFormat="1" applyFont="1" applyBorder="1" applyAlignment="1">
      <alignment horizontal="center"/>
    </xf>
    <xf numFmtId="165" fontId="10" fillId="4" borderId="41" xfId="0" applyNumberFormat="1" applyFont="1" applyFill="1" applyBorder="1" applyAlignment="1">
      <alignment horizontal="center"/>
    </xf>
    <xf numFmtId="165" fontId="10" fillId="0" borderId="41" xfId="0" applyNumberFormat="1" applyFont="1" applyFill="1" applyBorder="1" applyAlignment="1">
      <alignment horizontal="center"/>
    </xf>
    <xf numFmtId="165" fontId="10" fillId="0" borderId="45" xfId="0" applyNumberFormat="1" applyFont="1" applyFill="1" applyBorder="1" applyAlignment="1">
      <alignment horizontal="center"/>
    </xf>
    <xf numFmtId="165" fontId="10" fillId="0" borderId="47" xfId="0" applyNumberFormat="1" applyFont="1" applyFill="1" applyBorder="1" applyAlignment="1">
      <alignment horizontal="center"/>
    </xf>
    <xf numFmtId="165" fontId="10" fillId="4" borderId="10" xfId="0" applyNumberFormat="1" applyFont="1" applyFill="1" applyBorder="1" applyAlignment="1">
      <alignment horizontal="center"/>
    </xf>
    <xf numFmtId="165" fontId="10" fillId="4" borderId="14" xfId="0" applyNumberFormat="1" applyFont="1" applyFill="1" applyBorder="1" applyAlignment="1">
      <alignment horizontal="center"/>
    </xf>
    <xf numFmtId="165" fontId="10" fillId="4" borderId="21" xfId="0" applyNumberFormat="1" applyFont="1" applyFill="1" applyBorder="1" applyAlignment="1">
      <alignment horizontal="center"/>
    </xf>
    <xf numFmtId="165" fontId="10" fillId="0" borderId="10" xfId="0" applyNumberFormat="1" applyFont="1" applyBorder="1" applyAlignment="1">
      <alignment horizontal="center"/>
    </xf>
    <xf numFmtId="165" fontId="10" fillId="0" borderId="14" xfId="0" applyNumberFormat="1" applyFont="1" applyBorder="1" applyAlignment="1">
      <alignment horizontal="center"/>
    </xf>
    <xf numFmtId="165" fontId="10" fillId="0" borderId="49" xfId="0" applyNumberFormat="1" applyFont="1" applyBorder="1" applyAlignment="1">
      <alignment horizontal="center"/>
    </xf>
    <xf numFmtId="165" fontId="10" fillId="4" borderId="29" xfId="0" applyNumberFormat="1" applyFont="1" applyFill="1" applyBorder="1" applyAlignment="1">
      <alignment horizontal="center"/>
    </xf>
    <xf numFmtId="165" fontId="10" fillId="0" borderId="29" xfId="0" applyNumberFormat="1" applyFont="1" applyFill="1" applyBorder="1" applyAlignment="1">
      <alignment horizontal="center"/>
    </xf>
    <xf numFmtId="165" fontId="10" fillId="0" borderId="14" xfId="0" applyNumberFormat="1" applyFont="1" applyFill="1" applyBorder="1" applyAlignment="1">
      <alignment horizontal="center"/>
    </xf>
    <xf numFmtId="165" fontId="10" fillId="0" borderId="21" xfId="0" applyNumberFormat="1" applyFont="1" applyFill="1" applyBorder="1" applyAlignment="1">
      <alignment horizontal="center"/>
    </xf>
    <xf numFmtId="0" fontId="1" fillId="0" borderId="52" xfId="0" applyFont="1" applyFill="1" applyBorder="1" applyAlignment="1" applyProtection="1">
      <alignment horizontal="center" vertical="center" wrapText="1"/>
      <protection locked="0"/>
    </xf>
    <xf numFmtId="0" fontId="8" fillId="0" borderId="23" xfId="0" applyFont="1" applyBorder="1" applyAlignment="1">
      <alignment horizontal="center" vertical="center" wrapText="1"/>
    </xf>
    <xf numFmtId="0" fontId="8" fillId="0" borderId="30" xfId="0" applyFont="1" applyBorder="1" applyAlignment="1">
      <alignment horizontal="center" vertical="center" wrapText="1"/>
    </xf>
    <xf numFmtId="0" fontId="8" fillId="0" borderId="35" xfId="0" applyFont="1" applyBorder="1" applyAlignment="1">
      <alignment horizontal="center" vertical="center" wrapText="1"/>
    </xf>
    <xf numFmtId="0" fontId="8" fillId="0" borderId="32" xfId="0" applyFont="1" applyBorder="1" applyAlignment="1">
      <alignment horizontal="center" vertical="center" wrapText="1"/>
    </xf>
    <xf numFmtId="0" fontId="8" fillId="0" borderId="24" xfId="0" applyFont="1" applyBorder="1" applyAlignment="1">
      <alignment horizontal="center" vertical="center" wrapText="1"/>
    </xf>
    <xf numFmtId="0" fontId="8" fillId="0" borderId="25" xfId="0" applyFont="1" applyBorder="1" applyAlignment="1">
      <alignment horizontal="center" vertical="center" wrapText="1"/>
    </xf>
    <xf numFmtId="0" fontId="8" fillId="0" borderId="31" xfId="0" applyFont="1" applyBorder="1" applyAlignment="1">
      <alignment horizontal="center" vertical="center" wrapText="1"/>
    </xf>
    <xf numFmtId="0" fontId="8" fillId="0" borderId="0"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33" xfId="0" applyFont="1" applyBorder="1" applyAlignment="1">
      <alignment horizontal="center" vertical="center" wrapText="1"/>
    </xf>
    <xf numFmtId="0" fontId="8" fillId="0" borderId="34" xfId="0" applyFont="1" applyBorder="1" applyAlignment="1">
      <alignment horizontal="center" vertical="center" wrapText="1"/>
    </xf>
    <xf numFmtId="0" fontId="8" fillId="0" borderId="27" xfId="0" applyFont="1" applyBorder="1" applyAlignment="1">
      <alignment horizontal="center" wrapText="1"/>
    </xf>
    <xf numFmtId="0" fontId="8" fillId="0" borderId="28" xfId="0" applyFont="1" applyBorder="1" applyAlignment="1">
      <alignment horizontal="center" wrapText="1"/>
    </xf>
    <xf numFmtId="0" fontId="8" fillId="0" borderId="40" xfId="0" applyFont="1" applyBorder="1" applyAlignment="1">
      <alignment horizontal="center" wrapText="1"/>
    </xf>
    <xf numFmtId="0" fontId="8" fillId="0" borderId="29" xfId="0" applyFont="1" applyBorder="1" applyAlignment="1">
      <alignment horizontal="center" wrapText="1"/>
    </xf>
    <xf numFmtId="0" fontId="11" fillId="4" borderId="23" xfId="0" applyFont="1" applyFill="1" applyBorder="1" applyAlignment="1">
      <alignment horizontal="center" vertical="center" wrapText="1"/>
    </xf>
    <xf numFmtId="0" fontId="11" fillId="4" borderId="30" xfId="0" applyFont="1" applyFill="1" applyBorder="1" applyAlignment="1">
      <alignment horizontal="center" vertical="center" wrapText="1"/>
    </xf>
    <xf numFmtId="0" fontId="11" fillId="4" borderId="35" xfId="0" applyFont="1" applyFill="1" applyBorder="1" applyAlignment="1">
      <alignment horizontal="center" vertical="center" wrapText="1"/>
    </xf>
    <xf numFmtId="0" fontId="10" fillId="4" borderId="24" xfId="0" applyFont="1" applyFill="1" applyBorder="1" applyAlignment="1">
      <alignment horizontal="center" vertical="center" wrapText="1"/>
    </xf>
    <xf numFmtId="0" fontId="10" fillId="4" borderId="31" xfId="0" applyFont="1" applyFill="1" applyBorder="1" applyAlignment="1">
      <alignment horizontal="center" vertical="center" wrapText="1"/>
    </xf>
    <xf numFmtId="0" fontId="10" fillId="4" borderId="32" xfId="0" applyFont="1" applyFill="1" applyBorder="1" applyAlignment="1">
      <alignment horizontal="center" vertical="center" wrapText="1"/>
    </xf>
    <xf numFmtId="0" fontId="10" fillId="4" borderId="23" xfId="0" applyFont="1" applyFill="1" applyBorder="1" applyAlignment="1">
      <alignment horizontal="center" vertical="center" wrapText="1"/>
    </xf>
    <xf numFmtId="0" fontId="10" fillId="4" borderId="30" xfId="0" applyFont="1" applyFill="1" applyBorder="1" applyAlignment="1">
      <alignment horizontal="center" vertical="center" wrapText="1"/>
    </xf>
    <xf numFmtId="0" fontId="10" fillId="4" borderId="35" xfId="0" applyFont="1" applyFill="1" applyBorder="1" applyAlignment="1">
      <alignment horizontal="center" vertical="center" wrapText="1"/>
    </xf>
    <xf numFmtId="0" fontId="0" fillId="0" borderId="50" xfId="0" applyFont="1" applyFill="1" applyBorder="1" applyAlignment="1">
      <alignment horizontal="center" vertical="center" wrapText="1"/>
    </xf>
    <xf numFmtId="0" fontId="0" fillId="0" borderId="22" xfId="0" applyFont="1" applyFill="1" applyBorder="1" applyAlignment="1">
      <alignment horizontal="center" vertical="center" wrapText="1"/>
    </xf>
    <xf numFmtId="0" fontId="11" fillId="0" borderId="23" xfId="0" applyFont="1" applyFill="1" applyBorder="1" applyAlignment="1">
      <alignment horizontal="center" vertical="center" wrapText="1"/>
    </xf>
    <xf numFmtId="0" fontId="11" fillId="0" borderId="30"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0" fillId="0" borderId="24" xfId="0" applyFont="1" applyFill="1" applyBorder="1" applyAlignment="1">
      <alignment horizontal="center" vertical="center" wrapText="1"/>
    </xf>
    <xf numFmtId="0" fontId="10" fillId="0" borderId="31" xfId="0" applyFont="1" applyFill="1" applyBorder="1" applyAlignment="1">
      <alignment horizontal="center" vertical="center" wrapText="1"/>
    </xf>
    <xf numFmtId="0" fontId="10" fillId="0" borderId="32" xfId="0" applyFont="1" applyFill="1" applyBorder="1" applyAlignment="1">
      <alignment horizontal="center" vertical="center" wrapText="1"/>
    </xf>
    <xf numFmtId="0" fontId="10" fillId="0" borderId="23" xfId="0" applyFont="1" applyFill="1" applyBorder="1" applyAlignment="1">
      <alignment horizontal="center" vertical="center" wrapText="1"/>
    </xf>
    <xf numFmtId="0" fontId="10" fillId="0" borderId="30" xfId="0" applyFont="1" applyFill="1" applyBorder="1" applyAlignment="1">
      <alignment horizontal="center" vertical="center" wrapText="1"/>
    </xf>
    <xf numFmtId="0" fontId="10" fillId="0" borderId="35" xfId="0" applyFont="1" applyFill="1" applyBorder="1" applyAlignment="1">
      <alignment horizontal="center" vertical="center" wrapText="1"/>
    </xf>
    <xf numFmtId="0" fontId="11" fillId="0" borderId="23" xfId="0" applyFont="1" applyBorder="1" applyAlignment="1">
      <alignment horizontal="center" vertical="center" wrapText="1"/>
    </xf>
    <xf numFmtId="0" fontId="11" fillId="0" borderId="30" xfId="0" applyFont="1" applyBorder="1" applyAlignment="1">
      <alignment horizontal="center" vertical="center" wrapText="1"/>
    </xf>
    <xf numFmtId="0" fontId="11" fillId="0" borderId="35" xfId="0" applyFont="1" applyBorder="1" applyAlignment="1">
      <alignment horizontal="center" vertical="center" wrapText="1"/>
    </xf>
    <xf numFmtId="0" fontId="10" fillId="0" borderId="24" xfId="0" applyFont="1" applyBorder="1" applyAlignment="1">
      <alignment horizontal="center" vertical="center" wrapText="1"/>
    </xf>
    <xf numFmtId="0" fontId="10" fillId="0" borderId="31" xfId="0" applyFont="1" applyBorder="1" applyAlignment="1">
      <alignment horizontal="center" vertical="center" wrapText="1"/>
    </xf>
    <xf numFmtId="0" fontId="10" fillId="0" borderId="32" xfId="0" applyFont="1" applyBorder="1" applyAlignment="1">
      <alignment horizontal="center" vertical="center" wrapText="1"/>
    </xf>
    <xf numFmtId="0" fontId="10" fillId="0" borderId="23" xfId="0" applyFont="1" applyBorder="1" applyAlignment="1">
      <alignment horizontal="center" vertical="center" wrapText="1"/>
    </xf>
    <xf numFmtId="0" fontId="10" fillId="0" borderId="30" xfId="0" applyFont="1" applyBorder="1" applyAlignment="1">
      <alignment horizontal="center" vertical="center" wrapText="1"/>
    </xf>
    <xf numFmtId="0" fontId="10" fillId="0" borderId="35" xfId="0" applyFont="1" applyBorder="1" applyAlignment="1">
      <alignment horizontal="center" vertical="center" wrapText="1"/>
    </xf>
    <xf numFmtId="0" fontId="0" fillId="3" borderId="15" xfId="0" applyFill="1" applyBorder="1" applyAlignment="1" applyProtection="1">
      <alignment horizontal="center" vertical="center"/>
      <protection locked="0"/>
    </xf>
    <xf numFmtId="0" fontId="0" fillId="0" borderId="22" xfId="0" applyFill="1" applyBorder="1" applyAlignment="1" applyProtection="1">
      <alignment horizontal="center" vertical="center"/>
      <protection locked="0"/>
    </xf>
  </cellXfs>
  <cellStyles count="1">
    <cellStyle name="Normal" xfId="0" builtinId="0"/>
  </cellStyles>
  <dxfs count="11">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Medium9"/>
  <colors>
    <mruColors>
      <color rgb="FF00A249"/>
      <color rgb="FF009900"/>
      <color rgb="FF2D4E77"/>
      <color rgb="FF0000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555"/>
  <sheetViews>
    <sheetView tabSelected="1" zoomScaleNormal="100" workbookViewId="0">
      <pane ySplit="1" topLeftCell="A2" activePane="bottomLeft" state="frozen"/>
      <selection pane="bottomLeft" activeCell="W17" sqref="W17"/>
    </sheetView>
  </sheetViews>
  <sheetFormatPr defaultColWidth="11.5546875" defaultRowHeight="13.05" customHeight="1" x14ac:dyDescent="0.3"/>
  <cols>
    <col min="1" max="1" width="4.6640625" customWidth="1"/>
    <col min="2" max="2" width="0" hidden="1" customWidth="1"/>
    <col min="3" max="3" width="7.77734375" style="79" customWidth="1"/>
    <col min="4" max="4" width="7.77734375" hidden="1" customWidth="1"/>
    <col min="5" max="5" width="7.77734375" style="79" customWidth="1"/>
    <col min="6" max="6" width="7.77734375" hidden="1" customWidth="1"/>
    <col min="7" max="7" width="7.77734375" style="79" customWidth="1"/>
    <col min="8" max="9" width="7.77734375" hidden="1" customWidth="1"/>
    <col min="10" max="10" width="7.77734375" style="79" customWidth="1"/>
    <col min="11" max="11" width="7.77734375" hidden="1" customWidth="1"/>
    <col min="12" max="12" width="7.77734375" style="79" customWidth="1"/>
    <col min="13" max="13" width="7.77734375" hidden="1" customWidth="1"/>
    <col min="14" max="14" width="7.77734375" style="79" customWidth="1"/>
    <col min="15" max="15" width="7.77734375" customWidth="1"/>
    <col min="16" max="19" width="7.77734375" style="79" customWidth="1"/>
    <col min="20" max="24" width="8.33203125" style="200" customWidth="1"/>
    <col min="25" max="25" width="8.77734375" style="79" customWidth="1"/>
    <col min="26" max="27" width="25.6640625" hidden="1" customWidth="1"/>
    <col min="28" max="61" width="0" hidden="1" customWidth="1"/>
    <col min="62" max="62" width="8.77734375" style="79" customWidth="1"/>
    <col min="63" max="63" width="6.21875" hidden="1" customWidth="1"/>
    <col min="64" max="64" width="6.33203125" style="79" customWidth="1"/>
    <col min="65" max="65" width="12.5546875" hidden="1" customWidth="1"/>
    <col min="66" max="66" width="13" hidden="1" customWidth="1"/>
    <col min="67" max="67" width="8.88671875" hidden="1" customWidth="1"/>
    <col min="68" max="68" width="16.6640625" hidden="1" customWidth="1"/>
    <col min="69" max="69" width="11.5546875" hidden="1" customWidth="1"/>
    <col min="70" max="70" width="8.77734375" style="79" customWidth="1"/>
    <col min="71" max="71" width="0" hidden="1" customWidth="1"/>
    <col min="72" max="72" width="8.77734375" style="79" customWidth="1"/>
    <col min="73" max="73" width="0" hidden="1" customWidth="1"/>
    <col min="74" max="74" width="8.77734375" style="79" customWidth="1"/>
    <col min="75" max="75" width="0" hidden="1" customWidth="1"/>
    <col min="76" max="76" width="8.77734375" style="79" customWidth="1"/>
    <col min="77" max="77" width="11.21875" customWidth="1"/>
    <col min="78" max="78" width="17.44140625" hidden="1" customWidth="1"/>
    <col min="79" max="79" width="9.21875" style="79" customWidth="1"/>
    <col min="80" max="80" width="14.88671875" hidden="1" customWidth="1"/>
    <col min="81" max="81" width="8.88671875" hidden="1" customWidth="1"/>
    <col min="82" max="83" width="7.6640625" customWidth="1"/>
    <col min="84" max="88" width="9.77734375" customWidth="1"/>
  </cols>
  <sheetData>
    <row r="1" spans="1:88" s="74" customFormat="1" ht="39.6" customHeight="1" thickBot="1" x14ac:dyDescent="0.35">
      <c r="A1" s="73" t="s">
        <v>0</v>
      </c>
      <c r="B1" s="2" t="s">
        <v>1</v>
      </c>
      <c r="C1" s="1" t="s">
        <v>2</v>
      </c>
      <c r="D1" s="2" t="s">
        <v>3</v>
      </c>
      <c r="E1" s="1" t="s">
        <v>4</v>
      </c>
      <c r="F1" s="2" t="s">
        <v>5</v>
      </c>
      <c r="G1" s="1" t="s">
        <v>6</v>
      </c>
      <c r="H1" s="2" t="s">
        <v>7</v>
      </c>
      <c r="I1" s="2" t="s">
        <v>8</v>
      </c>
      <c r="J1" s="1" t="s">
        <v>9</v>
      </c>
      <c r="K1" s="2" t="s">
        <v>10</v>
      </c>
      <c r="L1" s="1" t="s">
        <v>11</v>
      </c>
      <c r="M1" s="2" t="s">
        <v>12</v>
      </c>
      <c r="N1" s="1" t="s">
        <v>13</v>
      </c>
      <c r="O1" s="1" t="s">
        <v>2536</v>
      </c>
      <c r="P1" s="1" t="s">
        <v>2485</v>
      </c>
      <c r="Q1" s="1" t="s">
        <v>2486</v>
      </c>
      <c r="R1" s="1" t="s">
        <v>14</v>
      </c>
      <c r="S1" s="1" t="s">
        <v>15</v>
      </c>
      <c r="T1" s="1" t="s">
        <v>2534</v>
      </c>
      <c r="U1" s="1" t="s">
        <v>2521</v>
      </c>
      <c r="V1" s="1" t="s">
        <v>2522</v>
      </c>
      <c r="W1" s="1" t="s">
        <v>2535</v>
      </c>
      <c r="X1" s="1" t="s">
        <v>2532</v>
      </c>
      <c r="Y1" s="1" t="s">
        <v>2538</v>
      </c>
      <c r="Z1" s="2" t="s">
        <v>16</v>
      </c>
      <c r="AA1" s="3" t="s">
        <v>17</v>
      </c>
      <c r="AB1" s="4" t="s">
        <v>18</v>
      </c>
      <c r="AC1" s="5" t="s">
        <v>19</v>
      </c>
      <c r="AD1" s="5" t="s">
        <v>20</v>
      </c>
      <c r="AE1" s="6" t="s">
        <v>21</v>
      </c>
      <c r="AF1" s="6" t="s">
        <v>22</v>
      </c>
      <c r="AG1" s="6" t="s">
        <v>23</v>
      </c>
      <c r="AH1" s="7" t="s">
        <v>24</v>
      </c>
      <c r="AI1" s="5" t="s">
        <v>25</v>
      </c>
      <c r="AJ1" s="5" t="s">
        <v>20</v>
      </c>
      <c r="AK1" s="6" t="s">
        <v>26</v>
      </c>
      <c r="AL1" s="6" t="s">
        <v>27</v>
      </c>
      <c r="AM1" s="6" t="s">
        <v>28</v>
      </c>
      <c r="AN1" s="7" t="s">
        <v>29</v>
      </c>
      <c r="AO1" s="5" t="s">
        <v>30</v>
      </c>
      <c r="AP1" s="5" t="s">
        <v>20</v>
      </c>
      <c r="AQ1" s="6" t="s">
        <v>31</v>
      </c>
      <c r="AR1" s="6" t="s">
        <v>32</v>
      </c>
      <c r="AS1" s="6" t="s">
        <v>33</v>
      </c>
      <c r="AT1" s="7" t="s">
        <v>34</v>
      </c>
      <c r="AU1" s="5" t="s">
        <v>35</v>
      </c>
      <c r="AV1" s="5" t="s">
        <v>20</v>
      </c>
      <c r="AW1" s="6" t="s">
        <v>36</v>
      </c>
      <c r="AX1" s="6" t="s">
        <v>37</v>
      </c>
      <c r="AY1" s="6" t="s">
        <v>38</v>
      </c>
      <c r="AZ1" s="7" t="s">
        <v>39</v>
      </c>
      <c r="BA1" s="5" t="s">
        <v>40</v>
      </c>
      <c r="BB1" s="6" t="s">
        <v>41</v>
      </c>
      <c r="BC1" s="6" t="s">
        <v>42</v>
      </c>
      <c r="BD1" s="6" t="s">
        <v>43</v>
      </c>
      <c r="BE1" s="7" t="s">
        <v>44</v>
      </c>
      <c r="BF1" s="8" t="s">
        <v>45</v>
      </c>
      <c r="BG1" s="6" t="s">
        <v>46</v>
      </c>
      <c r="BH1" s="6" t="s">
        <v>47</v>
      </c>
      <c r="BI1" s="6" t="s">
        <v>48</v>
      </c>
      <c r="BJ1" s="9" t="s">
        <v>2539</v>
      </c>
      <c r="BK1" s="9" t="s">
        <v>2519</v>
      </c>
      <c r="BL1" s="9" t="s">
        <v>2487</v>
      </c>
      <c r="BM1" s="2" t="s">
        <v>16</v>
      </c>
      <c r="BN1" s="2" t="s">
        <v>49</v>
      </c>
      <c r="BO1" s="2" t="s">
        <v>50</v>
      </c>
      <c r="BP1" s="2" t="s">
        <v>51</v>
      </c>
      <c r="BQ1" s="2" t="s">
        <v>52</v>
      </c>
      <c r="BR1" s="1" t="s">
        <v>53</v>
      </c>
      <c r="BS1" s="2" t="s">
        <v>54</v>
      </c>
      <c r="BT1" s="1" t="s">
        <v>55</v>
      </c>
      <c r="BU1" s="2" t="s">
        <v>56</v>
      </c>
      <c r="BV1" s="1" t="s">
        <v>57</v>
      </c>
      <c r="BW1" s="2" t="s">
        <v>58</v>
      </c>
      <c r="BX1" s="1" t="s">
        <v>59</v>
      </c>
      <c r="BY1" s="2" t="s">
        <v>2537</v>
      </c>
      <c r="BZ1" s="2" t="s">
        <v>60</v>
      </c>
      <c r="CA1" s="1" t="s">
        <v>2520</v>
      </c>
      <c r="CB1" s="2" t="s">
        <v>61</v>
      </c>
      <c r="CC1" s="1" t="s">
        <v>62</v>
      </c>
      <c r="CD1" s="1" t="s">
        <v>2541</v>
      </c>
      <c r="CE1" s="75" t="s">
        <v>2542</v>
      </c>
      <c r="CF1" s="9" t="s">
        <v>63</v>
      </c>
      <c r="CG1" s="9" t="s">
        <v>64</v>
      </c>
      <c r="CH1" s="9" t="s">
        <v>2540</v>
      </c>
      <c r="CI1" s="225" t="s">
        <v>2543</v>
      </c>
      <c r="CJ1" s="225" t="s">
        <v>2544</v>
      </c>
    </row>
    <row r="2" spans="1:88" ht="13.05" customHeight="1" x14ac:dyDescent="0.3">
      <c r="A2" s="10">
        <v>44</v>
      </c>
      <c r="B2" s="11" t="s">
        <v>65</v>
      </c>
      <c r="C2" s="26">
        <f t="shared" ref="C2:C65" si="0">IF(B2="Strongly disagree",1,IF(B2="Disagree",2,IF(B2="Neither agree or disagree",3,IF(B2="Agree",4,5))))</f>
        <v>3</v>
      </c>
      <c r="D2" s="11" t="s">
        <v>66</v>
      </c>
      <c r="E2" s="26">
        <f t="shared" ref="E2:E65" si="1">IF(D2="Strongly disagree",1,IF(D2="Disagree",2,IF(D2="Neither agree or disagree",3,IF(D2="Agree",4,5))))</f>
        <v>5</v>
      </c>
      <c r="F2" s="11" t="s">
        <v>66</v>
      </c>
      <c r="G2" s="26">
        <f t="shared" ref="G2:G65" si="2">IF(F2="Strongly disagree",1,IF(F2="Disagree",2,IF(F2="Neither agree or disagree",3,IF(F2="Agree",4,5))))</f>
        <v>5</v>
      </c>
      <c r="H2" s="11" t="str">
        <f t="shared" ref="H2:H65" si="3">IF((C2+E2+G2)&gt;9,"high",IF(AND(C2&lt;3,E2&lt;3,G2&lt;3),"low","medium"))</f>
        <v>high</v>
      </c>
      <c r="I2" s="11" t="s">
        <v>66</v>
      </c>
      <c r="J2" s="26">
        <f t="shared" ref="J2:J65" si="4">IF(I2="Strongly disagree",1,IF(I2="Disagree",2,IF(I2="Neither agree or disagree",3,IF(I2="Agree",4,5))))</f>
        <v>5</v>
      </c>
      <c r="K2" s="11" t="s">
        <v>66</v>
      </c>
      <c r="L2" s="26">
        <f t="shared" ref="L2:L65" si="5">IF(K2="Strongly disagree",1,IF(K2="Disagree",2,IF(K2="Neither agree or disagree",3,IF(K2="Agree",4,5))))</f>
        <v>5</v>
      </c>
      <c r="M2" s="11" t="s">
        <v>66</v>
      </c>
      <c r="N2" s="26">
        <f t="shared" ref="N2:N65" si="6">IF(M2="Strongly disagree",1,IF(M2="Disagree",2,IF(M2="Neither agree or disagree",3,IF(M2="Agree",4,5))))</f>
        <v>5</v>
      </c>
      <c r="O2" s="26" t="str">
        <f>IF(OR(C2&gt;3,E2&gt;3,G2&gt;3),"high",IF(AND(C2&lt;3,E2&lt;3,G2&lt;3),"low","med"))</f>
        <v>high</v>
      </c>
      <c r="P2" s="26" t="s">
        <v>67</v>
      </c>
      <c r="Q2" s="26" t="s">
        <v>68</v>
      </c>
      <c r="R2" s="26">
        <v>1</v>
      </c>
      <c r="S2" s="12" t="s">
        <v>69</v>
      </c>
      <c r="T2" s="194">
        <f>VLOOKUP($S2,'Snippet measures'!$A$4:$V$33,11,FALSE)</f>
        <v>657</v>
      </c>
      <c r="U2" s="194">
        <f>VLOOKUP($S2,'Snippet measures'!$A$4:$V$33,18,FALSE)</f>
        <v>2.1914229301227199</v>
      </c>
      <c r="V2" s="194">
        <f>VLOOKUP($S2,'Snippet measures'!$A$4:$V$33,19,FALSE)</f>
        <v>241.5</v>
      </c>
      <c r="W2" s="194">
        <f>VLOOKUP($S2,'Snippet measures'!$A$4:$V$33,21,FALSE)</f>
        <v>3.003003003003003E-3</v>
      </c>
      <c r="X2" s="194">
        <f>VLOOKUP($S2,'Snippet measures'!$A$4:$V$33,22,FALSE)</f>
        <v>0.40540540540540543</v>
      </c>
      <c r="Y2" s="26">
        <v>3</v>
      </c>
      <c r="Z2" s="13" t="s">
        <v>70</v>
      </c>
      <c r="AA2" s="14" t="s">
        <v>71</v>
      </c>
      <c r="AB2" s="15" t="s">
        <v>72</v>
      </c>
      <c r="AC2" s="16" t="s">
        <v>72</v>
      </c>
      <c r="AD2" s="16"/>
      <c r="AE2" s="17">
        <f>IF($AB2=TRIM($AC2),3,"")</f>
        <v>3</v>
      </c>
      <c r="AF2" s="17">
        <f>IF($AB2=TRIM($AC2),3,"")</f>
        <v>3</v>
      </c>
      <c r="AG2" s="17">
        <f t="shared" ref="AG2:AG23" si="7">IF(AE2=AF2,AE2,"")</f>
        <v>3</v>
      </c>
      <c r="AH2" s="18" t="s">
        <v>73</v>
      </c>
      <c r="AI2" s="16" t="s">
        <v>74</v>
      </c>
      <c r="AJ2" s="16"/>
      <c r="AK2" s="17">
        <v>0</v>
      </c>
      <c r="AL2" s="17">
        <v>0</v>
      </c>
      <c r="AM2" s="17">
        <f t="shared" ref="AM2:AM33" si="8">IF(AK2=AL2,AK2,"")</f>
        <v>0</v>
      </c>
      <c r="AN2" s="19"/>
      <c r="AO2" s="16"/>
      <c r="AP2" s="16"/>
      <c r="AQ2" s="20" t="str">
        <f t="shared" ref="AQ2:AR21" si="9">IF(ISBLANK($AN2),"",IF($AN2=TRIM($AO2),3,""))</f>
        <v/>
      </c>
      <c r="AR2" s="20" t="str">
        <f t="shared" si="9"/>
        <v/>
      </c>
      <c r="AS2" s="20" t="str">
        <f t="shared" ref="AS2:AS33" si="10">IF(AQ2=AR2,AQ2,"")</f>
        <v/>
      </c>
      <c r="AT2" s="19"/>
      <c r="AU2" s="16"/>
      <c r="AV2" s="16"/>
      <c r="AW2" s="20" t="str">
        <f t="shared" ref="AW2:AX21" si="11">IF(ISBLANK($AT2),"",IF($AT2=TRIM($AU2),3,""))</f>
        <v/>
      </c>
      <c r="AX2" s="20" t="str">
        <f t="shared" si="11"/>
        <v/>
      </c>
      <c r="AY2" s="20" t="str">
        <f t="shared" ref="AY2:AY33" si="12">IF(AW2=AX2,AW2,"")</f>
        <v/>
      </c>
      <c r="AZ2" s="19"/>
      <c r="BA2" s="16"/>
      <c r="BB2" s="20" t="str">
        <f t="shared" ref="BB2:BC21" si="13">IF(ISBLANK($AZ2),"",IF($AZ2=TRIM($BA2),3,""))</f>
        <v/>
      </c>
      <c r="BC2" s="20" t="str">
        <f t="shared" si="13"/>
        <v/>
      </c>
      <c r="BD2" s="20" t="str">
        <f t="shared" ref="BD2:BD65" si="14">IF(BB2=BC2,BB2,"")</f>
        <v/>
      </c>
      <c r="BE2" s="19"/>
      <c r="BF2" s="21"/>
      <c r="BG2" s="20" t="str">
        <f t="shared" ref="BG2:BH21" si="15">IF(ISBLANK($BE2),"",IF($BE2=TRIM($BF2),3,""))</f>
        <v/>
      </c>
      <c r="BH2" s="20" t="str">
        <f t="shared" si="15"/>
        <v/>
      </c>
      <c r="BI2" s="20" t="str">
        <f t="shared" ref="BI2:BI65" si="16">IF(BG2=BH2,BG2,"")</f>
        <v/>
      </c>
      <c r="BJ2" s="24">
        <v>3</v>
      </c>
      <c r="BK2" s="22">
        <f t="shared" ref="BK2:BK65" si="17">SUM(Y2,BJ2)</f>
        <v>6</v>
      </c>
      <c r="BL2" s="24">
        <f t="shared" ref="BL2:BL65" si="18">BJ2-Y2</f>
        <v>0</v>
      </c>
      <c r="BM2" s="11"/>
      <c r="BN2" s="11"/>
      <c r="BO2" s="11" t="s">
        <v>75</v>
      </c>
      <c r="BP2" s="11" t="s">
        <v>76</v>
      </c>
      <c r="BQ2" s="11" t="s">
        <v>77</v>
      </c>
      <c r="BR2" s="26">
        <f t="shared" ref="BR2:BR65" si="19">IF(BQ2="5: Expert level competence",5,IF(BQ2="1: No competence",1,BQ2))</f>
        <v>5</v>
      </c>
      <c r="BS2" s="11">
        <v>4</v>
      </c>
      <c r="BT2" s="26">
        <f t="shared" ref="BT2:BT65" si="20">IF(BS2="5: Expert level competence",5,IF(BS2="1: No competence",1,BS2))</f>
        <v>4</v>
      </c>
      <c r="BU2" s="11" t="s">
        <v>77</v>
      </c>
      <c r="BV2" s="26">
        <f t="shared" ref="BV2:BV65" si="21">IF(BU2="5: Expert level competence",5,IF(BU2="1: No competence",1,BU2))</f>
        <v>5</v>
      </c>
      <c r="BW2" s="11">
        <v>2</v>
      </c>
      <c r="BX2" s="26">
        <f t="shared" ref="BX2:BX65" si="22">IF(BW2="5: Expert level competence",5,IF(BW2="1: No competence",1,BW2))</f>
        <v>2</v>
      </c>
      <c r="BY2" s="26" t="str">
        <f>IF(OR(BR2&gt;3,BT2&gt;3,BV2&gt;3,BX2&gt;3),"high",IF(AND(BR2&lt;3,BT2&lt;3,BV2&lt;3,BX2&lt;3),"low","med"))</f>
        <v>high</v>
      </c>
      <c r="BZ2" s="11" t="s">
        <v>78</v>
      </c>
      <c r="CA2" s="26">
        <v>1</v>
      </c>
      <c r="CB2" s="11"/>
      <c r="CC2" s="11">
        <v>3646.95</v>
      </c>
      <c r="CD2" s="11">
        <v>77.56</v>
      </c>
      <c r="CE2" s="23">
        <v>92.01</v>
      </c>
      <c r="CF2" s="24">
        <v>2</v>
      </c>
      <c r="CG2" s="25">
        <f t="shared" ref="CG2:CG65" si="23">SUM(AG2,AM2,AS2,AY2,BD2,BI2)</f>
        <v>3</v>
      </c>
      <c r="CH2" s="26">
        <f t="shared" ref="CH2:CH65" si="24">CG2/(CF2*3)</f>
        <v>0.5</v>
      </c>
      <c r="CI2" s="26">
        <f>$T2/CD2</f>
        <v>8.4708612686952041</v>
      </c>
      <c r="CJ2" s="26">
        <f>$T2/CE2</f>
        <v>7.1405282034561459</v>
      </c>
    </row>
    <row r="3" spans="1:88" ht="13.05" customHeight="1" x14ac:dyDescent="0.3">
      <c r="A3" s="27">
        <v>54</v>
      </c>
      <c r="B3" s="28" t="s">
        <v>65</v>
      </c>
      <c r="C3" s="25">
        <f t="shared" si="0"/>
        <v>3</v>
      </c>
      <c r="D3" s="28" t="s">
        <v>65</v>
      </c>
      <c r="E3" s="25">
        <f t="shared" si="1"/>
        <v>3</v>
      </c>
      <c r="F3" s="28" t="s">
        <v>65</v>
      </c>
      <c r="G3" s="25">
        <f t="shared" si="2"/>
        <v>3</v>
      </c>
      <c r="H3" s="28" t="str">
        <f t="shared" si="3"/>
        <v>medium</v>
      </c>
      <c r="I3" s="28" t="s">
        <v>79</v>
      </c>
      <c r="J3" s="25">
        <f t="shared" si="4"/>
        <v>2</v>
      </c>
      <c r="K3" s="28" t="s">
        <v>80</v>
      </c>
      <c r="L3" s="25">
        <f t="shared" si="5"/>
        <v>4</v>
      </c>
      <c r="M3" s="28" t="s">
        <v>79</v>
      </c>
      <c r="N3" s="25">
        <f t="shared" si="6"/>
        <v>2</v>
      </c>
      <c r="O3" s="25" t="str">
        <f t="shared" ref="O3:O66" si="25">IF(OR(C3&gt;3,E3&gt;3,G3&gt;3),"high",IF(AND(C3&lt;3,E3&lt;3,G3&lt;3),"low","med"))</f>
        <v>med</v>
      </c>
      <c r="P3" s="25" t="s">
        <v>67</v>
      </c>
      <c r="Q3" s="25" t="s">
        <v>68</v>
      </c>
      <c r="R3" s="25">
        <v>1</v>
      </c>
      <c r="S3" s="29" t="s">
        <v>69</v>
      </c>
      <c r="T3" s="195">
        <f>VLOOKUP($S3,'Snippet measures'!$A$4:$V$33,11,FALSE)</f>
        <v>657</v>
      </c>
      <c r="U3" s="195">
        <f>VLOOKUP($S3,'Snippet measures'!$A$4:$V$33,18,FALSE)</f>
        <v>2.1914229301227199</v>
      </c>
      <c r="V3" s="195">
        <f>VLOOKUP($S3,'Snippet measures'!$A$4:$V$33,19,FALSE)</f>
        <v>241.5</v>
      </c>
      <c r="W3" s="195">
        <f>VLOOKUP($S3,'Snippet measures'!$A$4:$V$33,21,FALSE)</f>
        <v>3.003003003003003E-3</v>
      </c>
      <c r="X3" s="195">
        <f>VLOOKUP($S3,'Snippet measures'!$A$4:$V$33,22,FALSE)</f>
        <v>0.40540540540540543</v>
      </c>
      <c r="Y3" s="25">
        <v>5</v>
      </c>
      <c r="Z3" s="30" t="s">
        <v>81</v>
      </c>
      <c r="AA3" s="31" t="s">
        <v>82</v>
      </c>
      <c r="AB3" s="32" t="s">
        <v>72</v>
      </c>
      <c r="AC3" s="33" t="s">
        <v>72</v>
      </c>
      <c r="AD3" s="16"/>
      <c r="AE3" s="17">
        <f>IF($AB3=TRIM($AC3),3,"")</f>
        <v>3</v>
      </c>
      <c r="AF3" s="17">
        <f>IF($AB3=TRIM($AC3),3,"")</f>
        <v>3</v>
      </c>
      <c r="AG3" s="17">
        <f t="shared" si="7"/>
        <v>3</v>
      </c>
      <c r="AH3" s="34" t="s">
        <v>73</v>
      </c>
      <c r="AI3" s="33" t="s">
        <v>83</v>
      </c>
      <c r="AJ3" s="16"/>
      <c r="AK3" s="17">
        <v>0</v>
      </c>
      <c r="AL3" s="17">
        <v>0</v>
      </c>
      <c r="AM3" s="20">
        <f t="shared" si="8"/>
        <v>0</v>
      </c>
      <c r="AN3" s="35"/>
      <c r="AO3" s="33"/>
      <c r="AP3" s="16"/>
      <c r="AQ3" s="17" t="str">
        <f t="shared" si="9"/>
        <v/>
      </c>
      <c r="AR3" s="17" t="str">
        <f t="shared" si="9"/>
        <v/>
      </c>
      <c r="AS3" s="20" t="str">
        <f t="shared" si="10"/>
        <v/>
      </c>
      <c r="AT3" s="35"/>
      <c r="AU3" s="33"/>
      <c r="AV3" s="16"/>
      <c r="AW3" s="17" t="str">
        <f t="shared" si="11"/>
        <v/>
      </c>
      <c r="AX3" s="17" t="str">
        <f t="shared" si="11"/>
        <v/>
      </c>
      <c r="AY3" s="20" t="str">
        <f t="shared" si="12"/>
        <v/>
      </c>
      <c r="AZ3" s="35"/>
      <c r="BA3" s="33"/>
      <c r="BB3" s="17" t="str">
        <f t="shared" si="13"/>
        <v/>
      </c>
      <c r="BC3" s="17" t="str">
        <f t="shared" si="13"/>
        <v/>
      </c>
      <c r="BD3" s="20" t="str">
        <f t="shared" si="14"/>
        <v/>
      </c>
      <c r="BE3" s="35"/>
      <c r="BF3" s="36"/>
      <c r="BG3" s="17" t="str">
        <f t="shared" si="15"/>
        <v/>
      </c>
      <c r="BH3" s="17" t="str">
        <f t="shared" si="15"/>
        <v/>
      </c>
      <c r="BI3" s="20" t="str">
        <f t="shared" si="16"/>
        <v/>
      </c>
      <c r="BJ3" s="54">
        <v>4</v>
      </c>
      <c r="BK3" s="37">
        <f t="shared" si="17"/>
        <v>9</v>
      </c>
      <c r="BL3" s="54">
        <f t="shared" si="18"/>
        <v>-1</v>
      </c>
      <c r="BM3" s="28" t="s">
        <v>84</v>
      </c>
      <c r="BN3" s="28"/>
      <c r="BO3" s="28" t="s">
        <v>85</v>
      </c>
      <c r="BP3" s="28" t="s">
        <v>86</v>
      </c>
      <c r="BQ3" s="28">
        <v>3</v>
      </c>
      <c r="BR3" s="25">
        <f t="shared" si="19"/>
        <v>3</v>
      </c>
      <c r="BS3" s="28" t="s">
        <v>87</v>
      </c>
      <c r="BT3" s="25">
        <f t="shared" si="20"/>
        <v>1</v>
      </c>
      <c r="BU3" s="28">
        <v>2</v>
      </c>
      <c r="BV3" s="25">
        <f t="shared" si="21"/>
        <v>2</v>
      </c>
      <c r="BW3" s="28">
        <v>2</v>
      </c>
      <c r="BX3" s="25">
        <f t="shared" si="22"/>
        <v>2</v>
      </c>
      <c r="BY3" s="25" t="str">
        <f t="shared" ref="BY3:BY66" si="26">IF(OR(BR3&gt;3,BT3&gt;3,BV3&gt;3,BX3&gt;3),"high",IF(AND(BR3&lt;3,BT3&lt;3,BV3&lt;3,BX3&lt;3),"low","med"))</f>
        <v>med</v>
      </c>
      <c r="BZ3" s="28" t="s">
        <v>78</v>
      </c>
      <c r="CA3" s="25">
        <v>1</v>
      </c>
      <c r="CB3" s="28"/>
      <c r="CC3" s="28">
        <v>3985.94</v>
      </c>
      <c r="CD3" s="28">
        <v>96.53</v>
      </c>
      <c r="CE3" s="38">
        <v>348.57</v>
      </c>
      <c r="CF3" s="24">
        <v>2</v>
      </c>
      <c r="CG3" s="25">
        <f t="shared" si="23"/>
        <v>3</v>
      </c>
      <c r="CH3" s="26">
        <f t="shared" si="24"/>
        <v>0.5</v>
      </c>
      <c r="CI3" s="26">
        <f t="shared" ref="CI3:CI66" si="27">$T3/CD3</f>
        <v>6.8061742463482853</v>
      </c>
      <c r="CJ3" s="26">
        <f t="shared" ref="CJ3:CJ66" si="28">$T3/CE3</f>
        <v>1.884843790343403</v>
      </c>
    </row>
    <row r="4" spans="1:88" ht="13.05" customHeight="1" x14ac:dyDescent="0.3">
      <c r="A4" s="27">
        <v>58</v>
      </c>
      <c r="B4" s="28" t="s">
        <v>65</v>
      </c>
      <c r="C4" s="25">
        <f t="shared" si="0"/>
        <v>3</v>
      </c>
      <c r="D4" s="28" t="s">
        <v>79</v>
      </c>
      <c r="E4" s="25">
        <f t="shared" si="1"/>
        <v>2</v>
      </c>
      <c r="F4" s="28" t="s">
        <v>88</v>
      </c>
      <c r="G4" s="25">
        <f t="shared" si="2"/>
        <v>1</v>
      </c>
      <c r="H4" s="28" t="str">
        <f t="shared" si="3"/>
        <v>medium</v>
      </c>
      <c r="I4" s="28" t="s">
        <v>88</v>
      </c>
      <c r="J4" s="25">
        <f t="shared" si="4"/>
        <v>1</v>
      </c>
      <c r="K4" s="28" t="s">
        <v>88</v>
      </c>
      <c r="L4" s="25">
        <f t="shared" si="5"/>
        <v>1</v>
      </c>
      <c r="M4" s="28" t="s">
        <v>88</v>
      </c>
      <c r="N4" s="25">
        <f t="shared" si="6"/>
        <v>1</v>
      </c>
      <c r="O4" s="25" t="str">
        <f t="shared" si="25"/>
        <v>med</v>
      </c>
      <c r="P4" s="25" t="s">
        <v>67</v>
      </c>
      <c r="Q4" s="25" t="s">
        <v>68</v>
      </c>
      <c r="R4" s="25">
        <v>1</v>
      </c>
      <c r="S4" s="29" t="s">
        <v>69</v>
      </c>
      <c r="T4" s="195">
        <f>VLOOKUP($S4,'Snippet measures'!$A$4:$V$33,11,FALSE)</f>
        <v>657</v>
      </c>
      <c r="U4" s="195">
        <f>VLOOKUP($S4,'Snippet measures'!$A$4:$V$33,18,FALSE)</f>
        <v>2.1914229301227199</v>
      </c>
      <c r="V4" s="195">
        <f>VLOOKUP($S4,'Snippet measures'!$A$4:$V$33,19,FALSE)</f>
        <v>241.5</v>
      </c>
      <c r="W4" s="195">
        <f>VLOOKUP($S4,'Snippet measures'!$A$4:$V$33,21,FALSE)</f>
        <v>3.003003003003003E-3</v>
      </c>
      <c r="X4" s="195">
        <f>VLOOKUP($S4,'Snippet measures'!$A$4:$V$33,22,FALSE)</f>
        <v>0.40540540540540543</v>
      </c>
      <c r="Y4" s="25">
        <v>4</v>
      </c>
      <c r="Z4" s="30" t="s">
        <v>89</v>
      </c>
      <c r="AA4" s="31" t="s">
        <v>90</v>
      </c>
      <c r="AB4" s="32" t="s">
        <v>72</v>
      </c>
      <c r="AC4" s="33" t="s">
        <v>91</v>
      </c>
      <c r="AD4" s="16"/>
      <c r="AE4" s="17">
        <v>0</v>
      </c>
      <c r="AF4" s="17">
        <v>0</v>
      </c>
      <c r="AG4" s="17">
        <f t="shared" si="7"/>
        <v>0</v>
      </c>
      <c r="AH4" s="34" t="s">
        <v>73</v>
      </c>
      <c r="AI4" s="33" t="s">
        <v>91</v>
      </c>
      <c r="AJ4" s="16"/>
      <c r="AK4" s="17">
        <v>0</v>
      </c>
      <c r="AL4" s="17">
        <v>0</v>
      </c>
      <c r="AM4" s="20">
        <f t="shared" si="8"/>
        <v>0</v>
      </c>
      <c r="AN4" s="35"/>
      <c r="AO4" s="33"/>
      <c r="AP4" s="16"/>
      <c r="AQ4" s="17" t="str">
        <f t="shared" si="9"/>
        <v/>
      </c>
      <c r="AR4" s="17" t="str">
        <f t="shared" si="9"/>
        <v/>
      </c>
      <c r="AS4" s="20" t="str">
        <f t="shared" si="10"/>
        <v/>
      </c>
      <c r="AT4" s="35"/>
      <c r="AU4" s="33"/>
      <c r="AV4" s="16"/>
      <c r="AW4" s="17" t="str">
        <f t="shared" si="11"/>
        <v/>
      </c>
      <c r="AX4" s="17" t="str">
        <f t="shared" si="11"/>
        <v/>
      </c>
      <c r="AY4" s="20" t="str">
        <f t="shared" si="12"/>
        <v/>
      </c>
      <c r="AZ4" s="35"/>
      <c r="BA4" s="33"/>
      <c r="BB4" s="17" t="str">
        <f t="shared" si="13"/>
        <v/>
      </c>
      <c r="BC4" s="17" t="str">
        <f t="shared" si="13"/>
        <v/>
      </c>
      <c r="BD4" s="20" t="str">
        <f t="shared" si="14"/>
        <v/>
      </c>
      <c r="BE4" s="35"/>
      <c r="BF4" s="36"/>
      <c r="BG4" s="17" t="str">
        <f t="shared" si="15"/>
        <v/>
      </c>
      <c r="BH4" s="17" t="str">
        <f t="shared" si="15"/>
        <v/>
      </c>
      <c r="BI4" s="20" t="str">
        <f t="shared" si="16"/>
        <v/>
      </c>
      <c r="BJ4" s="54">
        <v>2</v>
      </c>
      <c r="BK4" s="37">
        <f t="shared" si="17"/>
        <v>6</v>
      </c>
      <c r="BL4" s="54">
        <f t="shared" si="18"/>
        <v>-2</v>
      </c>
      <c r="BM4" s="28" t="s">
        <v>92</v>
      </c>
      <c r="BN4" s="28" t="s">
        <v>92</v>
      </c>
      <c r="BO4" s="28" t="s">
        <v>93</v>
      </c>
      <c r="BP4" s="28" t="s">
        <v>94</v>
      </c>
      <c r="BQ4" s="28">
        <v>2</v>
      </c>
      <c r="BR4" s="25">
        <f t="shared" si="19"/>
        <v>2</v>
      </c>
      <c r="BS4" s="28" t="s">
        <v>87</v>
      </c>
      <c r="BT4" s="25">
        <f t="shared" si="20"/>
        <v>1</v>
      </c>
      <c r="BU4" s="28">
        <v>2</v>
      </c>
      <c r="BV4" s="25">
        <f t="shared" si="21"/>
        <v>2</v>
      </c>
      <c r="BW4" s="28">
        <v>3</v>
      </c>
      <c r="BX4" s="25">
        <f t="shared" si="22"/>
        <v>3</v>
      </c>
      <c r="BY4" s="25" t="str">
        <f t="shared" si="26"/>
        <v>med</v>
      </c>
      <c r="BZ4" s="28" t="s">
        <v>78</v>
      </c>
      <c r="CA4" s="25">
        <v>1</v>
      </c>
      <c r="CB4" s="28" t="s">
        <v>91</v>
      </c>
      <c r="CC4" s="28">
        <v>2820.26</v>
      </c>
      <c r="CD4" s="28">
        <v>80.819999999999993</v>
      </c>
      <c r="CE4" s="38">
        <v>96.97</v>
      </c>
      <c r="CF4" s="24">
        <v>2</v>
      </c>
      <c r="CG4" s="25">
        <f t="shared" si="23"/>
        <v>0</v>
      </c>
      <c r="CH4" s="26">
        <f t="shared" si="24"/>
        <v>0</v>
      </c>
      <c r="CI4" s="26">
        <f t="shared" si="27"/>
        <v>8.1291759465478854</v>
      </c>
      <c r="CJ4" s="26">
        <f t="shared" si="28"/>
        <v>6.7752913272146023</v>
      </c>
    </row>
    <row r="5" spans="1:88" ht="13.05" customHeight="1" x14ac:dyDescent="0.3">
      <c r="A5" s="27">
        <v>64</v>
      </c>
      <c r="B5" s="28" t="s">
        <v>79</v>
      </c>
      <c r="C5" s="25">
        <f t="shared" si="0"/>
        <v>2</v>
      </c>
      <c r="D5" s="28" t="s">
        <v>65</v>
      </c>
      <c r="E5" s="25">
        <f t="shared" si="1"/>
        <v>3</v>
      </c>
      <c r="F5" s="28" t="s">
        <v>79</v>
      </c>
      <c r="G5" s="25">
        <f t="shared" si="2"/>
        <v>2</v>
      </c>
      <c r="H5" s="28" t="str">
        <f t="shared" si="3"/>
        <v>medium</v>
      </c>
      <c r="I5" s="28" t="s">
        <v>65</v>
      </c>
      <c r="J5" s="25">
        <f t="shared" si="4"/>
        <v>3</v>
      </c>
      <c r="K5" s="28" t="s">
        <v>65</v>
      </c>
      <c r="L5" s="25">
        <f t="shared" si="5"/>
        <v>3</v>
      </c>
      <c r="M5" s="28" t="s">
        <v>79</v>
      </c>
      <c r="N5" s="25">
        <f t="shared" si="6"/>
        <v>2</v>
      </c>
      <c r="O5" s="25" t="str">
        <f t="shared" si="25"/>
        <v>med</v>
      </c>
      <c r="P5" s="25" t="s">
        <v>95</v>
      </c>
      <c r="Q5" s="25" t="s">
        <v>68</v>
      </c>
      <c r="R5" s="25">
        <v>1</v>
      </c>
      <c r="S5" s="29" t="s">
        <v>69</v>
      </c>
      <c r="T5" s="195">
        <f>VLOOKUP($S5,'Snippet measures'!$A$4:$V$33,11,FALSE)</f>
        <v>657</v>
      </c>
      <c r="U5" s="195">
        <f>VLOOKUP($S5,'Snippet measures'!$A$4:$V$33,18,FALSE)</f>
        <v>2.1914229301227199</v>
      </c>
      <c r="V5" s="195">
        <f>VLOOKUP($S5,'Snippet measures'!$A$4:$V$33,19,FALSE)</f>
        <v>241.5</v>
      </c>
      <c r="W5" s="195">
        <f>VLOOKUP($S5,'Snippet measures'!$A$4:$V$33,21,FALSE)</f>
        <v>3.003003003003003E-3</v>
      </c>
      <c r="X5" s="195">
        <f>VLOOKUP($S5,'Snippet measures'!$A$4:$V$33,22,FALSE)</f>
        <v>0.40540540540540543</v>
      </c>
      <c r="Y5" s="25">
        <v>2</v>
      </c>
      <c r="Z5" s="30" t="s">
        <v>96</v>
      </c>
      <c r="AA5" s="31" t="s">
        <v>91</v>
      </c>
      <c r="AB5" s="32" t="s">
        <v>72</v>
      </c>
      <c r="AC5" s="33" t="s">
        <v>72</v>
      </c>
      <c r="AD5" s="16"/>
      <c r="AE5" s="17">
        <f>IF($AB5=TRIM($AC5),3,"")</f>
        <v>3</v>
      </c>
      <c r="AF5" s="17">
        <f>IF($AB5=TRIM($AC5),3,"")</f>
        <v>3</v>
      </c>
      <c r="AG5" s="17">
        <f t="shared" si="7"/>
        <v>3</v>
      </c>
      <c r="AH5" s="34" t="s">
        <v>73</v>
      </c>
      <c r="AI5" s="33" t="s">
        <v>91</v>
      </c>
      <c r="AJ5" s="16"/>
      <c r="AK5" s="17">
        <v>0</v>
      </c>
      <c r="AL5" s="17">
        <v>0</v>
      </c>
      <c r="AM5" s="20">
        <f t="shared" si="8"/>
        <v>0</v>
      </c>
      <c r="AN5" s="35"/>
      <c r="AO5" s="33"/>
      <c r="AP5" s="16"/>
      <c r="AQ5" s="17" t="str">
        <f t="shared" si="9"/>
        <v/>
      </c>
      <c r="AR5" s="17" t="str">
        <f t="shared" si="9"/>
        <v/>
      </c>
      <c r="AS5" s="20" t="str">
        <f t="shared" si="10"/>
        <v/>
      </c>
      <c r="AT5" s="35"/>
      <c r="AU5" s="33"/>
      <c r="AV5" s="16"/>
      <c r="AW5" s="17" t="str">
        <f t="shared" si="11"/>
        <v/>
      </c>
      <c r="AX5" s="17" t="str">
        <f t="shared" si="11"/>
        <v/>
      </c>
      <c r="AY5" s="20" t="str">
        <f t="shared" si="12"/>
        <v/>
      </c>
      <c r="AZ5" s="35"/>
      <c r="BA5" s="33"/>
      <c r="BB5" s="17" t="str">
        <f t="shared" si="13"/>
        <v/>
      </c>
      <c r="BC5" s="17" t="str">
        <f t="shared" si="13"/>
        <v/>
      </c>
      <c r="BD5" s="20" t="str">
        <f t="shared" si="14"/>
        <v/>
      </c>
      <c r="BE5" s="35"/>
      <c r="BF5" s="36"/>
      <c r="BG5" s="17" t="str">
        <f t="shared" si="15"/>
        <v/>
      </c>
      <c r="BH5" s="17" t="str">
        <f t="shared" si="15"/>
        <v/>
      </c>
      <c r="BI5" s="20" t="str">
        <f t="shared" si="16"/>
        <v/>
      </c>
      <c r="BJ5" s="54">
        <v>2</v>
      </c>
      <c r="BK5" s="37">
        <f t="shared" si="17"/>
        <v>4</v>
      </c>
      <c r="BL5" s="54">
        <f t="shared" si="18"/>
        <v>0</v>
      </c>
      <c r="BM5" s="28" t="s">
        <v>97</v>
      </c>
      <c r="BN5" s="28" t="s">
        <v>91</v>
      </c>
      <c r="BO5" s="28" t="s">
        <v>98</v>
      </c>
      <c r="BP5" s="28" t="s">
        <v>99</v>
      </c>
      <c r="BQ5" s="28">
        <v>3</v>
      </c>
      <c r="BR5" s="25">
        <f t="shared" si="19"/>
        <v>3</v>
      </c>
      <c r="BS5" s="28">
        <v>2</v>
      </c>
      <c r="BT5" s="25">
        <f t="shared" si="20"/>
        <v>2</v>
      </c>
      <c r="BU5" s="28">
        <v>2</v>
      </c>
      <c r="BV5" s="25">
        <f t="shared" si="21"/>
        <v>2</v>
      </c>
      <c r="BW5" s="28">
        <v>2</v>
      </c>
      <c r="BX5" s="25">
        <f t="shared" si="22"/>
        <v>2</v>
      </c>
      <c r="BY5" s="25" t="str">
        <f t="shared" si="26"/>
        <v>med</v>
      </c>
      <c r="BZ5" s="28" t="s">
        <v>100</v>
      </c>
      <c r="CA5" s="25">
        <v>3</v>
      </c>
      <c r="CB5" s="28" t="s">
        <v>91</v>
      </c>
      <c r="CC5" s="28">
        <v>5367.37</v>
      </c>
      <c r="CD5" s="28">
        <v>104.42</v>
      </c>
      <c r="CE5" s="38">
        <v>315.5</v>
      </c>
      <c r="CF5" s="24">
        <v>2</v>
      </c>
      <c r="CG5" s="25">
        <f t="shared" si="23"/>
        <v>3</v>
      </c>
      <c r="CH5" s="26">
        <f t="shared" si="24"/>
        <v>0.5</v>
      </c>
      <c r="CI5" s="26">
        <f t="shared" si="27"/>
        <v>6.2918981038115307</v>
      </c>
      <c r="CJ5" s="26">
        <f t="shared" si="28"/>
        <v>2.0824088748019016</v>
      </c>
    </row>
    <row r="6" spans="1:88" ht="13.05" customHeight="1" x14ac:dyDescent="0.3">
      <c r="A6" s="27">
        <v>65</v>
      </c>
      <c r="B6" s="28" t="s">
        <v>88</v>
      </c>
      <c r="C6" s="25">
        <f t="shared" si="0"/>
        <v>1</v>
      </c>
      <c r="D6" s="28" t="s">
        <v>79</v>
      </c>
      <c r="E6" s="25">
        <f t="shared" si="1"/>
        <v>2</v>
      </c>
      <c r="F6" s="28" t="s">
        <v>65</v>
      </c>
      <c r="G6" s="25">
        <f t="shared" si="2"/>
        <v>3</v>
      </c>
      <c r="H6" s="28" t="str">
        <f t="shared" si="3"/>
        <v>medium</v>
      </c>
      <c r="I6" s="28" t="s">
        <v>88</v>
      </c>
      <c r="J6" s="25">
        <f t="shared" si="4"/>
        <v>1</v>
      </c>
      <c r="K6" s="28" t="s">
        <v>79</v>
      </c>
      <c r="L6" s="25">
        <f t="shared" si="5"/>
        <v>2</v>
      </c>
      <c r="M6" s="28" t="s">
        <v>88</v>
      </c>
      <c r="N6" s="25">
        <f t="shared" si="6"/>
        <v>1</v>
      </c>
      <c r="O6" s="25" t="str">
        <f t="shared" si="25"/>
        <v>med</v>
      </c>
      <c r="P6" s="25" t="s">
        <v>67</v>
      </c>
      <c r="Q6" s="25" t="s">
        <v>68</v>
      </c>
      <c r="R6" s="25">
        <v>1</v>
      </c>
      <c r="S6" s="29" t="s">
        <v>69</v>
      </c>
      <c r="T6" s="195">
        <f>VLOOKUP($S6,'Snippet measures'!$A$4:$V$33,11,FALSE)</f>
        <v>657</v>
      </c>
      <c r="U6" s="195">
        <f>VLOOKUP($S6,'Snippet measures'!$A$4:$V$33,18,FALSE)</f>
        <v>2.1914229301227199</v>
      </c>
      <c r="V6" s="195">
        <f>VLOOKUP($S6,'Snippet measures'!$A$4:$V$33,19,FALSE)</f>
        <v>241.5</v>
      </c>
      <c r="W6" s="195">
        <f>VLOOKUP($S6,'Snippet measures'!$A$4:$V$33,21,FALSE)</f>
        <v>3.003003003003003E-3</v>
      </c>
      <c r="X6" s="195">
        <f>VLOOKUP($S6,'Snippet measures'!$A$4:$V$33,22,FALSE)</f>
        <v>0.40540540540540543</v>
      </c>
      <c r="Y6" s="25">
        <v>1</v>
      </c>
      <c r="Z6" s="30" t="s">
        <v>101</v>
      </c>
      <c r="AA6" s="31" t="s">
        <v>102</v>
      </c>
      <c r="AB6" s="32" t="s">
        <v>72</v>
      </c>
      <c r="AC6" s="33" t="s">
        <v>103</v>
      </c>
      <c r="AD6" s="16"/>
      <c r="AE6" s="17">
        <v>0</v>
      </c>
      <c r="AF6" s="17">
        <v>0</v>
      </c>
      <c r="AG6" s="17">
        <f t="shared" si="7"/>
        <v>0</v>
      </c>
      <c r="AH6" s="34" t="s">
        <v>73</v>
      </c>
      <c r="AI6" s="33" t="s">
        <v>103</v>
      </c>
      <c r="AJ6" s="16"/>
      <c r="AK6" s="17">
        <v>0</v>
      </c>
      <c r="AL6" s="17">
        <v>0</v>
      </c>
      <c r="AM6" s="20">
        <f t="shared" si="8"/>
        <v>0</v>
      </c>
      <c r="AN6" s="35"/>
      <c r="AO6" s="33"/>
      <c r="AP6" s="16"/>
      <c r="AQ6" s="17" t="str">
        <f t="shared" si="9"/>
        <v/>
      </c>
      <c r="AR6" s="17" t="str">
        <f t="shared" si="9"/>
        <v/>
      </c>
      <c r="AS6" s="20" t="str">
        <f t="shared" si="10"/>
        <v/>
      </c>
      <c r="AT6" s="35"/>
      <c r="AU6" s="33"/>
      <c r="AV6" s="16"/>
      <c r="AW6" s="17" t="str">
        <f t="shared" si="11"/>
        <v/>
      </c>
      <c r="AX6" s="17" t="str">
        <f t="shared" si="11"/>
        <v/>
      </c>
      <c r="AY6" s="20" t="str">
        <f t="shared" si="12"/>
        <v/>
      </c>
      <c r="AZ6" s="35"/>
      <c r="BA6" s="33"/>
      <c r="BB6" s="17" t="str">
        <f t="shared" si="13"/>
        <v/>
      </c>
      <c r="BC6" s="17" t="str">
        <f t="shared" si="13"/>
        <v/>
      </c>
      <c r="BD6" s="20" t="str">
        <f t="shared" si="14"/>
        <v/>
      </c>
      <c r="BE6" s="35"/>
      <c r="BF6" s="36"/>
      <c r="BG6" s="17" t="str">
        <f t="shared" si="15"/>
        <v/>
      </c>
      <c r="BH6" s="17" t="str">
        <f t="shared" si="15"/>
        <v/>
      </c>
      <c r="BI6" s="20" t="str">
        <f t="shared" si="16"/>
        <v/>
      </c>
      <c r="BJ6" s="54">
        <v>1</v>
      </c>
      <c r="BK6" s="37">
        <f t="shared" si="17"/>
        <v>2</v>
      </c>
      <c r="BL6" s="54">
        <f t="shared" si="18"/>
        <v>0</v>
      </c>
      <c r="BM6" s="28" t="s">
        <v>103</v>
      </c>
      <c r="BN6" s="28" t="s">
        <v>103</v>
      </c>
      <c r="BO6" s="28" t="s">
        <v>104</v>
      </c>
      <c r="BP6" s="28" t="s">
        <v>105</v>
      </c>
      <c r="BQ6" s="28">
        <v>2</v>
      </c>
      <c r="BR6" s="25">
        <f t="shared" si="19"/>
        <v>2</v>
      </c>
      <c r="BS6" s="28">
        <v>2</v>
      </c>
      <c r="BT6" s="25">
        <f t="shared" si="20"/>
        <v>2</v>
      </c>
      <c r="BU6" s="28">
        <v>2</v>
      </c>
      <c r="BV6" s="25">
        <f t="shared" si="21"/>
        <v>2</v>
      </c>
      <c r="BW6" s="28" t="s">
        <v>87</v>
      </c>
      <c r="BX6" s="25">
        <f t="shared" si="22"/>
        <v>1</v>
      </c>
      <c r="BY6" s="25" t="str">
        <f t="shared" si="26"/>
        <v>low</v>
      </c>
      <c r="BZ6" s="28" t="s">
        <v>78</v>
      </c>
      <c r="CA6" s="25">
        <v>1</v>
      </c>
      <c r="CB6" s="28" t="s">
        <v>106</v>
      </c>
      <c r="CC6" s="28">
        <v>1457.73</v>
      </c>
      <c r="CD6" s="28">
        <v>89.22</v>
      </c>
      <c r="CE6" s="38">
        <v>59.96</v>
      </c>
      <c r="CF6" s="24">
        <v>2</v>
      </c>
      <c r="CG6" s="25">
        <f t="shared" si="23"/>
        <v>0</v>
      </c>
      <c r="CH6" s="26">
        <f t="shared" si="24"/>
        <v>0</v>
      </c>
      <c r="CI6" s="26">
        <f t="shared" si="27"/>
        <v>7.3638197713517153</v>
      </c>
      <c r="CJ6" s="26">
        <f t="shared" si="28"/>
        <v>10.957304869913276</v>
      </c>
    </row>
    <row r="7" spans="1:88" ht="13.05" customHeight="1" x14ac:dyDescent="0.3">
      <c r="A7" s="27">
        <v>87</v>
      </c>
      <c r="B7" s="28" t="s">
        <v>88</v>
      </c>
      <c r="C7" s="25">
        <f t="shared" si="0"/>
        <v>1</v>
      </c>
      <c r="D7" s="28" t="s">
        <v>88</v>
      </c>
      <c r="E7" s="25">
        <f t="shared" si="1"/>
        <v>1</v>
      </c>
      <c r="F7" s="28" t="s">
        <v>88</v>
      </c>
      <c r="G7" s="25">
        <f t="shared" si="2"/>
        <v>1</v>
      </c>
      <c r="H7" s="28" t="str">
        <f t="shared" si="3"/>
        <v>low</v>
      </c>
      <c r="I7" s="28" t="s">
        <v>88</v>
      </c>
      <c r="J7" s="25">
        <f t="shared" si="4"/>
        <v>1</v>
      </c>
      <c r="K7" s="28" t="s">
        <v>88</v>
      </c>
      <c r="L7" s="25">
        <f t="shared" si="5"/>
        <v>1</v>
      </c>
      <c r="M7" s="28" t="s">
        <v>88</v>
      </c>
      <c r="N7" s="25">
        <f t="shared" si="6"/>
        <v>1</v>
      </c>
      <c r="O7" s="25" t="str">
        <f t="shared" si="25"/>
        <v>low</v>
      </c>
      <c r="P7" s="25" t="s">
        <v>67</v>
      </c>
      <c r="Q7" s="25" t="s">
        <v>68</v>
      </c>
      <c r="R7" s="25">
        <v>1</v>
      </c>
      <c r="S7" s="29" t="s">
        <v>69</v>
      </c>
      <c r="T7" s="195">
        <f>VLOOKUP($S7,'Snippet measures'!$A$4:$V$33,11,FALSE)</f>
        <v>657</v>
      </c>
      <c r="U7" s="195">
        <f>VLOOKUP($S7,'Snippet measures'!$A$4:$V$33,18,FALSE)</f>
        <v>2.1914229301227199</v>
      </c>
      <c r="V7" s="195">
        <f>VLOOKUP($S7,'Snippet measures'!$A$4:$V$33,19,FALSE)</f>
        <v>241.5</v>
      </c>
      <c r="W7" s="195">
        <f>VLOOKUP($S7,'Snippet measures'!$A$4:$V$33,21,FALSE)</f>
        <v>3.003003003003003E-3</v>
      </c>
      <c r="X7" s="195">
        <f>VLOOKUP($S7,'Snippet measures'!$A$4:$V$33,22,FALSE)</f>
        <v>0.40540540540540543</v>
      </c>
      <c r="Y7" s="25">
        <v>1</v>
      </c>
      <c r="Z7" s="30" t="s">
        <v>107</v>
      </c>
      <c r="AA7" s="31" t="s">
        <v>108</v>
      </c>
      <c r="AB7" s="32" t="s">
        <v>72</v>
      </c>
      <c r="AC7" s="33" t="s">
        <v>109</v>
      </c>
      <c r="AD7" s="16"/>
      <c r="AE7" s="17">
        <v>1</v>
      </c>
      <c r="AF7" s="17">
        <v>1</v>
      </c>
      <c r="AG7" s="17">
        <f t="shared" si="7"/>
        <v>1</v>
      </c>
      <c r="AH7" s="34" t="s">
        <v>73</v>
      </c>
      <c r="AI7" s="33" t="s">
        <v>110</v>
      </c>
      <c r="AJ7" s="16"/>
      <c r="AK7" s="17">
        <v>0</v>
      </c>
      <c r="AL7" s="17">
        <v>0</v>
      </c>
      <c r="AM7" s="20">
        <f t="shared" si="8"/>
        <v>0</v>
      </c>
      <c r="AN7" s="35"/>
      <c r="AO7" s="33"/>
      <c r="AP7" s="16"/>
      <c r="AQ7" s="17" t="str">
        <f t="shared" si="9"/>
        <v/>
      </c>
      <c r="AR7" s="17" t="str">
        <f t="shared" si="9"/>
        <v/>
      </c>
      <c r="AS7" s="20" t="str">
        <f t="shared" si="10"/>
        <v/>
      </c>
      <c r="AT7" s="35"/>
      <c r="AU7" s="33"/>
      <c r="AV7" s="16"/>
      <c r="AW7" s="17" t="str">
        <f t="shared" si="11"/>
        <v/>
      </c>
      <c r="AX7" s="17" t="str">
        <f t="shared" si="11"/>
        <v/>
      </c>
      <c r="AY7" s="20" t="str">
        <f t="shared" si="12"/>
        <v/>
      </c>
      <c r="AZ7" s="35"/>
      <c r="BA7" s="33"/>
      <c r="BB7" s="17" t="str">
        <f t="shared" si="13"/>
        <v/>
      </c>
      <c r="BC7" s="17" t="str">
        <f t="shared" si="13"/>
        <v/>
      </c>
      <c r="BD7" s="20" t="str">
        <f t="shared" si="14"/>
        <v/>
      </c>
      <c r="BE7" s="35"/>
      <c r="BF7" s="36"/>
      <c r="BG7" s="17" t="str">
        <f t="shared" si="15"/>
        <v/>
      </c>
      <c r="BH7" s="17" t="str">
        <f t="shared" si="15"/>
        <v/>
      </c>
      <c r="BI7" s="20" t="str">
        <f t="shared" si="16"/>
        <v/>
      </c>
      <c r="BJ7" s="54">
        <v>1</v>
      </c>
      <c r="BK7" s="37">
        <f t="shared" si="17"/>
        <v>2</v>
      </c>
      <c r="BL7" s="54">
        <f t="shared" si="18"/>
        <v>0</v>
      </c>
      <c r="BM7" s="28" t="s">
        <v>111</v>
      </c>
      <c r="BN7" s="28" t="s">
        <v>112</v>
      </c>
      <c r="BO7" s="28"/>
      <c r="BP7" s="28" t="s">
        <v>113</v>
      </c>
      <c r="BQ7" s="28">
        <v>2</v>
      </c>
      <c r="BR7" s="25">
        <f t="shared" si="19"/>
        <v>2</v>
      </c>
      <c r="BS7" s="28" t="s">
        <v>87</v>
      </c>
      <c r="BT7" s="25">
        <f t="shared" si="20"/>
        <v>1</v>
      </c>
      <c r="BU7" s="28">
        <v>2</v>
      </c>
      <c r="BV7" s="25">
        <f t="shared" si="21"/>
        <v>2</v>
      </c>
      <c r="BW7" s="28" t="s">
        <v>87</v>
      </c>
      <c r="BX7" s="25">
        <f t="shared" si="22"/>
        <v>1</v>
      </c>
      <c r="BY7" s="25" t="str">
        <f t="shared" si="26"/>
        <v>low</v>
      </c>
      <c r="BZ7" s="28" t="s">
        <v>100</v>
      </c>
      <c r="CA7" s="25">
        <v>3</v>
      </c>
      <c r="CB7" s="28"/>
      <c r="CC7" s="28">
        <v>1033.8800000000001</v>
      </c>
      <c r="CD7" s="28">
        <v>22.46</v>
      </c>
      <c r="CE7" s="38">
        <v>53.36</v>
      </c>
      <c r="CF7" s="24">
        <v>2</v>
      </c>
      <c r="CG7" s="25">
        <f t="shared" si="23"/>
        <v>1</v>
      </c>
      <c r="CH7" s="26">
        <f t="shared" si="24"/>
        <v>0.16666666666666666</v>
      </c>
      <c r="CI7" s="26">
        <f t="shared" si="27"/>
        <v>29.2520035618878</v>
      </c>
      <c r="CJ7" s="26">
        <f t="shared" si="28"/>
        <v>12.312593703148426</v>
      </c>
    </row>
    <row r="8" spans="1:88" ht="13.05" customHeight="1" x14ac:dyDescent="0.3">
      <c r="A8" s="27">
        <v>120</v>
      </c>
      <c r="B8" s="28" t="s">
        <v>88</v>
      </c>
      <c r="C8" s="25">
        <f t="shared" si="0"/>
        <v>1</v>
      </c>
      <c r="D8" s="28" t="s">
        <v>65</v>
      </c>
      <c r="E8" s="25">
        <f t="shared" si="1"/>
        <v>3</v>
      </c>
      <c r="F8" s="28" t="s">
        <v>88</v>
      </c>
      <c r="G8" s="25">
        <f t="shared" si="2"/>
        <v>1</v>
      </c>
      <c r="H8" s="28" t="str">
        <f t="shared" si="3"/>
        <v>medium</v>
      </c>
      <c r="I8" s="28" t="s">
        <v>88</v>
      </c>
      <c r="J8" s="25">
        <f t="shared" si="4"/>
        <v>1</v>
      </c>
      <c r="K8" s="28" t="s">
        <v>88</v>
      </c>
      <c r="L8" s="25">
        <f t="shared" si="5"/>
        <v>1</v>
      </c>
      <c r="M8" s="28" t="s">
        <v>88</v>
      </c>
      <c r="N8" s="25">
        <f t="shared" si="6"/>
        <v>1</v>
      </c>
      <c r="O8" s="25" t="str">
        <f t="shared" si="25"/>
        <v>med</v>
      </c>
      <c r="P8" s="25" t="s">
        <v>67</v>
      </c>
      <c r="Q8" s="25" t="s">
        <v>68</v>
      </c>
      <c r="R8" s="25">
        <v>1</v>
      </c>
      <c r="S8" s="29" t="s">
        <v>69</v>
      </c>
      <c r="T8" s="195">
        <f>VLOOKUP($S8,'Snippet measures'!$A$4:$V$33,11,FALSE)</f>
        <v>657</v>
      </c>
      <c r="U8" s="195">
        <f>VLOOKUP($S8,'Snippet measures'!$A$4:$V$33,18,FALSE)</f>
        <v>2.1914229301227199</v>
      </c>
      <c r="V8" s="195">
        <f>VLOOKUP($S8,'Snippet measures'!$A$4:$V$33,19,FALSE)</f>
        <v>241.5</v>
      </c>
      <c r="W8" s="195">
        <f>VLOOKUP($S8,'Snippet measures'!$A$4:$V$33,21,FALSE)</f>
        <v>3.003003003003003E-3</v>
      </c>
      <c r="X8" s="195">
        <f>VLOOKUP($S8,'Snippet measures'!$A$4:$V$33,22,FALSE)</f>
        <v>0.40540540540540543</v>
      </c>
      <c r="Y8" s="25">
        <v>3</v>
      </c>
      <c r="Z8" s="30" t="s">
        <v>114</v>
      </c>
      <c r="AA8" s="31" t="s">
        <v>115</v>
      </c>
      <c r="AB8" s="32" t="s">
        <v>72</v>
      </c>
      <c r="AC8" s="33" t="s">
        <v>116</v>
      </c>
      <c r="AD8" s="16"/>
      <c r="AE8" s="17">
        <v>2</v>
      </c>
      <c r="AF8" s="17">
        <v>2</v>
      </c>
      <c r="AG8" s="17">
        <f t="shared" si="7"/>
        <v>2</v>
      </c>
      <c r="AH8" s="34" t="s">
        <v>73</v>
      </c>
      <c r="AI8" s="33" t="s">
        <v>91</v>
      </c>
      <c r="AJ8" s="16"/>
      <c r="AK8" s="17">
        <v>0</v>
      </c>
      <c r="AL8" s="17">
        <v>0</v>
      </c>
      <c r="AM8" s="20">
        <f t="shared" si="8"/>
        <v>0</v>
      </c>
      <c r="AN8" s="35"/>
      <c r="AO8" s="33"/>
      <c r="AP8" s="16"/>
      <c r="AQ8" s="17" t="str">
        <f t="shared" si="9"/>
        <v/>
      </c>
      <c r="AR8" s="17" t="str">
        <f t="shared" si="9"/>
        <v/>
      </c>
      <c r="AS8" s="20" t="str">
        <f t="shared" si="10"/>
        <v/>
      </c>
      <c r="AT8" s="35"/>
      <c r="AU8" s="33"/>
      <c r="AV8" s="16"/>
      <c r="AW8" s="17" t="str">
        <f t="shared" si="11"/>
        <v/>
      </c>
      <c r="AX8" s="17" t="str">
        <f t="shared" si="11"/>
        <v/>
      </c>
      <c r="AY8" s="20" t="str">
        <f t="shared" si="12"/>
        <v/>
      </c>
      <c r="AZ8" s="35"/>
      <c r="BA8" s="33"/>
      <c r="BB8" s="17" t="str">
        <f t="shared" si="13"/>
        <v/>
      </c>
      <c r="BC8" s="17" t="str">
        <f t="shared" si="13"/>
        <v/>
      </c>
      <c r="BD8" s="20" t="str">
        <f t="shared" si="14"/>
        <v/>
      </c>
      <c r="BE8" s="35"/>
      <c r="BF8" s="36"/>
      <c r="BG8" s="17" t="str">
        <f t="shared" si="15"/>
        <v/>
      </c>
      <c r="BH8" s="17" t="str">
        <f t="shared" si="15"/>
        <v/>
      </c>
      <c r="BI8" s="20" t="str">
        <f t="shared" si="16"/>
        <v/>
      </c>
      <c r="BJ8" s="54">
        <v>3</v>
      </c>
      <c r="BK8" s="37">
        <f t="shared" si="17"/>
        <v>6</v>
      </c>
      <c r="BL8" s="54">
        <f t="shared" si="18"/>
        <v>0</v>
      </c>
      <c r="BM8" s="28"/>
      <c r="BN8" s="28"/>
      <c r="BO8" s="28" t="s">
        <v>117</v>
      </c>
      <c r="BP8" s="28" t="s">
        <v>118</v>
      </c>
      <c r="BQ8" s="28">
        <v>2</v>
      </c>
      <c r="BR8" s="25">
        <f t="shared" si="19"/>
        <v>2</v>
      </c>
      <c r="BS8" s="28" t="s">
        <v>87</v>
      </c>
      <c r="BT8" s="25">
        <f t="shared" si="20"/>
        <v>1</v>
      </c>
      <c r="BU8" s="28" t="s">
        <v>87</v>
      </c>
      <c r="BV8" s="25">
        <f t="shared" si="21"/>
        <v>1</v>
      </c>
      <c r="BW8" s="28" t="s">
        <v>87</v>
      </c>
      <c r="BX8" s="25">
        <f t="shared" si="22"/>
        <v>1</v>
      </c>
      <c r="BY8" s="25" t="str">
        <f t="shared" si="26"/>
        <v>low</v>
      </c>
      <c r="BZ8" s="28" t="s">
        <v>119</v>
      </c>
      <c r="CA8" s="25">
        <v>4</v>
      </c>
      <c r="CB8" s="28"/>
      <c r="CC8" s="28">
        <v>4936.8500000000004</v>
      </c>
      <c r="CD8" s="28">
        <v>20.07</v>
      </c>
      <c r="CE8" s="38">
        <v>548.51</v>
      </c>
      <c r="CF8" s="24">
        <v>2</v>
      </c>
      <c r="CG8" s="25">
        <f t="shared" si="23"/>
        <v>2</v>
      </c>
      <c r="CH8" s="26">
        <f t="shared" si="24"/>
        <v>0.33333333333333331</v>
      </c>
      <c r="CI8" s="26">
        <f t="shared" si="27"/>
        <v>32.735426008968609</v>
      </c>
      <c r="CJ8" s="26">
        <f t="shared" si="28"/>
        <v>1.1977903775683214</v>
      </c>
    </row>
    <row r="9" spans="1:88" ht="13.05" customHeight="1" x14ac:dyDescent="0.3">
      <c r="A9" s="27">
        <v>124</v>
      </c>
      <c r="B9" s="28" t="s">
        <v>88</v>
      </c>
      <c r="C9" s="25">
        <f t="shared" si="0"/>
        <v>1</v>
      </c>
      <c r="D9" s="28" t="s">
        <v>65</v>
      </c>
      <c r="E9" s="25">
        <f t="shared" si="1"/>
        <v>3</v>
      </c>
      <c r="F9" s="28" t="s">
        <v>88</v>
      </c>
      <c r="G9" s="25">
        <f t="shared" si="2"/>
        <v>1</v>
      </c>
      <c r="H9" s="28" t="str">
        <f t="shared" si="3"/>
        <v>medium</v>
      </c>
      <c r="I9" s="28" t="s">
        <v>88</v>
      </c>
      <c r="J9" s="25">
        <f t="shared" si="4"/>
        <v>1</v>
      </c>
      <c r="K9" s="28" t="s">
        <v>88</v>
      </c>
      <c r="L9" s="25">
        <f t="shared" si="5"/>
        <v>1</v>
      </c>
      <c r="M9" s="28" t="s">
        <v>88</v>
      </c>
      <c r="N9" s="25">
        <f t="shared" si="6"/>
        <v>1</v>
      </c>
      <c r="O9" s="25" t="str">
        <f t="shared" si="25"/>
        <v>med</v>
      </c>
      <c r="P9" s="25" t="s">
        <v>67</v>
      </c>
      <c r="Q9" s="25" t="s">
        <v>68</v>
      </c>
      <c r="R9" s="25">
        <v>1</v>
      </c>
      <c r="S9" s="29" t="s">
        <v>69</v>
      </c>
      <c r="T9" s="195">
        <f>VLOOKUP($S9,'Snippet measures'!$A$4:$V$33,11,FALSE)</f>
        <v>657</v>
      </c>
      <c r="U9" s="195">
        <f>VLOOKUP($S9,'Snippet measures'!$A$4:$V$33,18,FALSE)</f>
        <v>2.1914229301227199</v>
      </c>
      <c r="V9" s="195">
        <f>VLOOKUP($S9,'Snippet measures'!$A$4:$V$33,19,FALSE)</f>
        <v>241.5</v>
      </c>
      <c r="W9" s="195">
        <f>VLOOKUP($S9,'Snippet measures'!$A$4:$V$33,21,FALSE)</f>
        <v>3.003003003003003E-3</v>
      </c>
      <c r="X9" s="195">
        <f>VLOOKUP($S9,'Snippet measures'!$A$4:$V$33,22,FALSE)</f>
        <v>0.40540540540540543</v>
      </c>
      <c r="Y9" s="25">
        <v>3</v>
      </c>
      <c r="Z9" s="30" t="s">
        <v>120</v>
      </c>
      <c r="AA9" s="31" t="s">
        <v>121</v>
      </c>
      <c r="AB9" s="32" t="s">
        <v>72</v>
      </c>
      <c r="AC9" s="33" t="s">
        <v>122</v>
      </c>
      <c r="AD9" s="16"/>
      <c r="AE9" s="17">
        <v>0</v>
      </c>
      <c r="AF9" s="17">
        <v>0</v>
      </c>
      <c r="AG9" s="17">
        <f t="shared" si="7"/>
        <v>0</v>
      </c>
      <c r="AH9" s="34" t="s">
        <v>73</v>
      </c>
      <c r="AI9" s="33" t="s">
        <v>122</v>
      </c>
      <c r="AJ9" s="16"/>
      <c r="AK9" s="17">
        <v>0</v>
      </c>
      <c r="AL9" s="17">
        <v>0</v>
      </c>
      <c r="AM9" s="20">
        <f t="shared" si="8"/>
        <v>0</v>
      </c>
      <c r="AN9" s="35"/>
      <c r="AO9" s="33"/>
      <c r="AP9" s="16"/>
      <c r="AQ9" s="17" t="str">
        <f t="shared" si="9"/>
        <v/>
      </c>
      <c r="AR9" s="17" t="str">
        <f t="shared" si="9"/>
        <v/>
      </c>
      <c r="AS9" s="20" t="str">
        <f t="shared" si="10"/>
        <v/>
      </c>
      <c r="AT9" s="35"/>
      <c r="AU9" s="33"/>
      <c r="AV9" s="16"/>
      <c r="AW9" s="17" t="str">
        <f t="shared" si="11"/>
        <v/>
      </c>
      <c r="AX9" s="17" t="str">
        <f t="shared" si="11"/>
        <v/>
      </c>
      <c r="AY9" s="20" t="str">
        <f t="shared" si="12"/>
        <v/>
      </c>
      <c r="AZ9" s="35"/>
      <c r="BA9" s="33"/>
      <c r="BB9" s="17" t="str">
        <f t="shared" si="13"/>
        <v/>
      </c>
      <c r="BC9" s="17" t="str">
        <f t="shared" si="13"/>
        <v/>
      </c>
      <c r="BD9" s="20" t="str">
        <f t="shared" si="14"/>
        <v/>
      </c>
      <c r="BE9" s="35"/>
      <c r="BF9" s="36"/>
      <c r="BG9" s="17" t="str">
        <f t="shared" si="15"/>
        <v/>
      </c>
      <c r="BH9" s="17" t="str">
        <f t="shared" si="15"/>
        <v/>
      </c>
      <c r="BI9" s="20" t="str">
        <f t="shared" si="16"/>
        <v/>
      </c>
      <c r="BJ9" s="54">
        <v>1</v>
      </c>
      <c r="BK9" s="37">
        <f t="shared" si="17"/>
        <v>4</v>
      </c>
      <c r="BL9" s="54">
        <f t="shared" si="18"/>
        <v>-2</v>
      </c>
      <c r="BM9" s="28"/>
      <c r="BN9" s="28"/>
      <c r="BO9" s="28" t="s">
        <v>123</v>
      </c>
      <c r="BP9" s="28" t="s">
        <v>124</v>
      </c>
      <c r="BQ9" s="28" t="s">
        <v>87</v>
      </c>
      <c r="BR9" s="25">
        <f t="shared" si="19"/>
        <v>1</v>
      </c>
      <c r="BS9" s="28" t="s">
        <v>87</v>
      </c>
      <c r="BT9" s="25">
        <f t="shared" si="20"/>
        <v>1</v>
      </c>
      <c r="BU9" s="28" t="s">
        <v>87</v>
      </c>
      <c r="BV9" s="25">
        <f t="shared" si="21"/>
        <v>1</v>
      </c>
      <c r="BW9" s="28" t="s">
        <v>87</v>
      </c>
      <c r="BX9" s="25">
        <f t="shared" si="22"/>
        <v>1</v>
      </c>
      <c r="BY9" s="25" t="str">
        <f t="shared" si="26"/>
        <v>low</v>
      </c>
      <c r="BZ9" s="28" t="s">
        <v>100</v>
      </c>
      <c r="CA9" s="25">
        <v>3</v>
      </c>
      <c r="CB9" s="28" t="s">
        <v>125</v>
      </c>
      <c r="CC9" s="28">
        <v>2757.19</v>
      </c>
      <c r="CD9" s="28">
        <v>28.25</v>
      </c>
      <c r="CE9" s="38">
        <v>76.75</v>
      </c>
      <c r="CF9" s="24">
        <v>2</v>
      </c>
      <c r="CG9" s="25">
        <f t="shared" si="23"/>
        <v>0</v>
      </c>
      <c r="CH9" s="26">
        <f t="shared" si="24"/>
        <v>0</v>
      </c>
      <c r="CI9" s="26">
        <f t="shared" si="27"/>
        <v>23.256637168141594</v>
      </c>
      <c r="CJ9" s="26">
        <f t="shared" si="28"/>
        <v>8.5602605863192185</v>
      </c>
    </row>
    <row r="10" spans="1:88" ht="13.05" customHeight="1" x14ac:dyDescent="0.3">
      <c r="A10" s="27">
        <v>128</v>
      </c>
      <c r="B10" s="28" t="s">
        <v>88</v>
      </c>
      <c r="C10" s="25">
        <f t="shared" si="0"/>
        <v>1</v>
      </c>
      <c r="D10" s="28" t="s">
        <v>80</v>
      </c>
      <c r="E10" s="25">
        <f t="shared" si="1"/>
        <v>4</v>
      </c>
      <c r="F10" s="28" t="s">
        <v>66</v>
      </c>
      <c r="G10" s="25">
        <f t="shared" si="2"/>
        <v>5</v>
      </c>
      <c r="H10" s="28" t="str">
        <f t="shared" si="3"/>
        <v>high</v>
      </c>
      <c r="I10" s="28" t="s">
        <v>88</v>
      </c>
      <c r="J10" s="25">
        <f t="shared" si="4"/>
        <v>1</v>
      </c>
      <c r="K10" s="28" t="s">
        <v>65</v>
      </c>
      <c r="L10" s="25">
        <f t="shared" si="5"/>
        <v>3</v>
      </c>
      <c r="M10" s="28" t="s">
        <v>65</v>
      </c>
      <c r="N10" s="25">
        <f t="shared" si="6"/>
        <v>3</v>
      </c>
      <c r="O10" s="25" t="str">
        <f t="shared" si="25"/>
        <v>high</v>
      </c>
      <c r="P10" s="25" t="s">
        <v>67</v>
      </c>
      <c r="Q10" s="25" t="s">
        <v>68</v>
      </c>
      <c r="R10" s="25">
        <v>1</v>
      </c>
      <c r="S10" s="29" t="s">
        <v>69</v>
      </c>
      <c r="T10" s="195">
        <f>VLOOKUP($S10,'Snippet measures'!$A$4:$V$33,11,FALSE)</f>
        <v>657</v>
      </c>
      <c r="U10" s="195">
        <f>VLOOKUP($S10,'Snippet measures'!$A$4:$V$33,18,FALSE)</f>
        <v>2.1914229301227199</v>
      </c>
      <c r="V10" s="195">
        <f>VLOOKUP($S10,'Snippet measures'!$A$4:$V$33,19,FALSE)</f>
        <v>241.5</v>
      </c>
      <c r="W10" s="195">
        <f>VLOOKUP($S10,'Snippet measures'!$A$4:$V$33,21,FALSE)</f>
        <v>3.003003003003003E-3</v>
      </c>
      <c r="X10" s="195">
        <f>VLOOKUP($S10,'Snippet measures'!$A$4:$V$33,22,FALSE)</f>
        <v>0.40540540540540543</v>
      </c>
      <c r="Y10" s="25">
        <v>3</v>
      </c>
      <c r="Z10" s="30" t="s">
        <v>126</v>
      </c>
      <c r="AA10" s="31" t="s">
        <v>127</v>
      </c>
      <c r="AB10" s="32" t="s">
        <v>72</v>
      </c>
      <c r="AC10" s="33" t="s">
        <v>128</v>
      </c>
      <c r="AD10" s="16"/>
      <c r="AE10" s="17">
        <v>3</v>
      </c>
      <c r="AF10" s="17">
        <v>3</v>
      </c>
      <c r="AG10" s="17">
        <f t="shared" si="7"/>
        <v>3</v>
      </c>
      <c r="AH10" s="34" t="s">
        <v>73</v>
      </c>
      <c r="AI10" s="33" t="s">
        <v>129</v>
      </c>
      <c r="AJ10" s="16"/>
      <c r="AK10" s="17">
        <v>0</v>
      </c>
      <c r="AL10" s="17">
        <v>0</v>
      </c>
      <c r="AM10" s="20">
        <f t="shared" si="8"/>
        <v>0</v>
      </c>
      <c r="AN10" s="35"/>
      <c r="AO10" s="33"/>
      <c r="AP10" s="16"/>
      <c r="AQ10" s="17" t="str">
        <f t="shared" si="9"/>
        <v/>
      </c>
      <c r="AR10" s="17" t="str">
        <f t="shared" si="9"/>
        <v/>
      </c>
      <c r="AS10" s="20" t="str">
        <f t="shared" si="10"/>
        <v/>
      </c>
      <c r="AT10" s="35"/>
      <c r="AU10" s="33"/>
      <c r="AV10" s="16"/>
      <c r="AW10" s="17" t="str">
        <f t="shared" si="11"/>
        <v/>
      </c>
      <c r="AX10" s="17" t="str">
        <f t="shared" si="11"/>
        <v/>
      </c>
      <c r="AY10" s="20" t="str">
        <f t="shared" si="12"/>
        <v/>
      </c>
      <c r="AZ10" s="35"/>
      <c r="BA10" s="33"/>
      <c r="BB10" s="17" t="str">
        <f t="shared" si="13"/>
        <v/>
      </c>
      <c r="BC10" s="17" t="str">
        <f t="shared" si="13"/>
        <v/>
      </c>
      <c r="BD10" s="20" t="str">
        <f t="shared" si="14"/>
        <v/>
      </c>
      <c r="BE10" s="35"/>
      <c r="BF10" s="36"/>
      <c r="BG10" s="17" t="str">
        <f t="shared" si="15"/>
        <v/>
      </c>
      <c r="BH10" s="17" t="str">
        <f t="shared" si="15"/>
        <v/>
      </c>
      <c r="BI10" s="20" t="str">
        <f t="shared" si="16"/>
        <v/>
      </c>
      <c r="BJ10" s="54">
        <v>2</v>
      </c>
      <c r="BK10" s="37">
        <f t="shared" si="17"/>
        <v>5</v>
      </c>
      <c r="BL10" s="54">
        <f t="shared" si="18"/>
        <v>-1</v>
      </c>
      <c r="BM10" s="28" t="s">
        <v>130</v>
      </c>
      <c r="BN10" s="28"/>
      <c r="BO10" s="28"/>
      <c r="BP10" s="28" t="s">
        <v>131</v>
      </c>
      <c r="BQ10" s="28" t="s">
        <v>77</v>
      </c>
      <c r="BR10" s="25">
        <f t="shared" si="19"/>
        <v>5</v>
      </c>
      <c r="BS10" s="28">
        <v>4</v>
      </c>
      <c r="BT10" s="25">
        <f t="shared" si="20"/>
        <v>4</v>
      </c>
      <c r="BU10" s="28" t="s">
        <v>77</v>
      </c>
      <c r="BV10" s="25">
        <f t="shared" si="21"/>
        <v>5</v>
      </c>
      <c r="BW10" s="28" t="s">
        <v>77</v>
      </c>
      <c r="BX10" s="25">
        <f t="shared" si="22"/>
        <v>5</v>
      </c>
      <c r="BY10" s="25" t="str">
        <f t="shared" si="26"/>
        <v>high</v>
      </c>
      <c r="BZ10" s="28" t="s">
        <v>78</v>
      </c>
      <c r="CA10" s="25">
        <v>1</v>
      </c>
      <c r="CB10" s="28"/>
      <c r="CC10" s="28">
        <v>2420.27</v>
      </c>
      <c r="CD10" s="28">
        <v>52.78</v>
      </c>
      <c r="CE10" s="38">
        <v>371.21</v>
      </c>
      <c r="CF10" s="24">
        <v>2</v>
      </c>
      <c r="CG10" s="25">
        <f t="shared" si="23"/>
        <v>3</v>
      </c>
      <c r="CH10" s="26">
        <f t="shared" si="24"/>
        <v>0.5</v>
      </c>
      <c r="CI10" s="26">
        <f t="shared" si="27"/>
        <v>12.447896930655551</v>
      </c>
      <c r="CJ10" s="26">
        <f t="shared" si="28"/>
        <v>1.7698876646642063</v>
      </c>
    </row>
    <row r="11" spans="1:88" ht="13.05" customHeight="1" x14ac:dyDescent="0.3">
      <c r="A11" s="27">
        <v>132</v>
      </c>
      <c r="B11" s="28" t="s">
        <v>65</v>
      </c>
      <c r="C11" s="25">
        <f t="shared" si="0"/>
        <v>3</v>
      </c>
      <c r="D11" s="28" t="s">
        <v>65</v>
      </c>
      <c r="E11" s="25">
        <f t="shared" si="1"/>
        <v>3</v>
      </c>
      <c r="F11" s="28" t="s">
        <v>79</v>
      </c>
      <c r="G11" s="25">
        <f t="shared" si="2"/>
        <v>2</v>
      </c>
      <c r="H11" s="28" t="str">
        <f t="shared" si="3"/>
        <v>medium</v>
      </c>
      <c r="I11" s="28" t="s">
        <v>88</v>
      </c>
      <c r="J11" s="25">
        <f t="shared" si="4"/>
        <v>1</v>
      </c>
      <c r="K11" s="28" t="s">
        <v>80</v>
      </c>
      <c r="L11" s="25">
        <f t="shared" si="5"/>
        <v>4</v>
      </c>
      <c r="M11" s="28" t="s">
        <v>88</v>
      </c>
      <c r="N11" s="25">
        <f t="shared" si="6"/>
        <v>1</v>
      </c>
      <c r="O11" s="25" t="str">
        <f t="shared" si="25"/>
        <v>med</v>
      </c>
      <c r="P11" s="25" t="s">
        <v>67</v>
      </c>
      <c r="Q11" s="25" t="s">
        <v>68</v>
      </c>
      <c r="R11" s="25">
        <v>1</v>
      </c>
      <c r="S11" s="29" t="s">
        <v>69</v>
      </c>
      <c r="T11" s="195">
        <f>VLOOKUP($S11,'Snippet measures'!$A$4:$V$33,11,FALSE)</f>
        <v>657</v>
      </c>
      <c r="U11" s="195">
        <f>VLOOKUP($S11,'Snippet measures'!$A$4:$V$33,18,FALSE)</f>
        <v>2.1914229301227199</v>
      </c>
      <c r="V11" s="195">
        <f>VLOOKUP($S11,'Snippet measures'!$A$4:$V$33,19,FALSE)</f>
        <v>241.5</v>
      </c>
      <c r="W11" s="195">
        <f>VLOOKUP($S11,'Snippet measures'!$A$4:$V$33,21,FALSE)</f>
        <v>3.003003003003003E-3</v>
      </c>
      <c r="X11" s="195">
        <f>VLOOKUP($S11,'Snippet measures'!$A$4:$V$33,22,FALSE)</f>
        <v>0.40540540540540543</v>
      </c>
      <c r="Y11" s="25">
        <v>3</v>
      </c>
      <c r="Z11" s="30" t="s">
        <v>132</v>
      </c>
      <c r="AA11" s="31" t="s">
        <v>133</v>
      </c>
      <c r="AB11" s="32" t="s">
        <v>72</v>
      </c>
      <c r="AC11" s="33" t="s">
        <v>72</v>
      </c>
      <c r="AD11" s="16"/>
      <c r="AE11" s="17">
        <f>IF($AB11=TRIM($AC11),3,"")</f>
        <v>3</v>
      </c>
      <c r="AF11" s="17">
        <f>IF($AB11=TRIM($AC11),3,"")</f>
        <v>3</v>
      </c>
      <c r="AG11" s="17">
        <f t="shared" si="7"/>
        <v>3</v>
      </c>
      <c r="AH11" s="34" t="s">
        <v>73</v>
      </c>
      <c r="AI11" s="33" t="s">
        <v>134</v>
      </c>
      <c r="AJ11" s="16"/>
      <c r="AK11" s="17">
        <v>1</v>
      </c>
      <c r="AL11" s="17">
        <v>1</v>
      </c>
      <c r="AM11" s="20">
        <f t="shared" si="8"/>
        <v>1</v>
      </c>
      <c r="AN11" s="35"/>
      <c r="AO11" s="33"/>
      <c r="AP11" s="16"/>
      <c r="AQ11" s="17" t="str">
        <f t="shared" si="9"/>
        <v/>
      </c>
      <c r="AR11" s="17" t="str">
        <f t="shared" si="9"/>
        <v/>
      </c>
      <c r="AS11" s="20" t="str">
        <f t="shared" si="10"/>
        <v/>
      </c>
      <c r="AT11" s="35"/>
      <c r="AU11" s="33"/>
      <c r="AV11" s="16"/>
      <c r="AW11" s="17" t="str">
        <f t="shared" si="11"/>
        <v/>
      </c>
      <c r="AX11" s="17" t="str">
        <f t="shared" si="11"/>
        <v/>
      </c>
      <c r="AY11" s="20" t="str">
        <f t="shared" si="12"/>
        <v/>
      </c>
      <c r="AZ11" s="35"/>
      <c r="BA11" s="33"/>
      <c r="BB11" s="17" t="str">
        <f t="shared" si="13"/>
        <v/>
      </c>
      <c r="BC11" s="17" t="str">
        <f t="shared" si="13"/>
        <v/>
      </c>
      <c r="BD11" s="20" t="str">
        <f t="shared" si="14"/>
        <v/>
      </c>
      <c r="BE11" s="35"/>
      <c r="BF11" s="36"/>
      <c r="BG11" s="17" t="str">
        <f t="shared" si="15"/>
        <v/>
      </c>
      <c r="BH11" s="17" t="str">
        <f t="shared" si="15"/>
        <v/>
      </c>
      <c r="BI11" s="20" t="str">
        <f t="shared" si="16"/>
        <v/>
      </c>
      <c r="BJ11" s="54">
        <v>3</v>
      </c>
      <c r="BK11" s="37">
        <f t="shared" si="17"/>
        <v>6</v>
      </c>
      <c r="BL11" s="54">
        <f t="shared" si="18"/>
        <v>0</v>
      </c>
      <c r="BM11" s="28" t="s">
        <v>135</v>
      </c>
      <c r="BN11" s="28" t="s">
        <v>136</v>
      </c>
      <c r="BO11" s="28" t="s">
        <v>137</v>
      </c>
      <c r="BP11" s="28" t="s">
        <v>138</v>
      </c>
      <c r="BQ11" s="28">
        <v>3</v>
      </c>
      <c r="BR11" s="25">
        <f t="shared" si="19"/>
        <v>3</v>
      </c>
      <c r="BS11" s="28" t="s">
        <v>87</v>
      </c>
      <c r="BT11" s="25">
        <f t="shared" si="20"/>
        <v>1</v>
      </c>
      <c r="BU11" s="28" t="s">
        <v>87</v>
      </c>
      <c r="BV11" s="25">
        <f t="shared" si="21"/>
        <v>1</v>
      </c>
      <c r="BW11" s="28" t="s">
        <v>87</v>
      </c>
      <c r="BX11" s="25">
        <f t="shared" si="22"/>
        <v>1</v>
      </c>
      <c r="BY11" s="25" t="str">
        <f t="shared" si="26"/>
        <v>med</v>
      </c>
      <c r="BZ11" s="28" t="s">
        <v>100</v>
      </c>
      <c r="CA11" s="25">
        <v>3</v>
      </c>
      <c r="CB11" s="28"/>
      <c r="CC11" s="28">
        <v>4458.3500000000004</v>
      </c>
      <c r="CD11" s="28">
        <v>487.1</v>
      </c>
      <c r="CE11" s="38">
        <v>127.72</v>
      </c>
      <c r="CF11" s="24">
        <v>2</v>
      </c>
      <c r="CG11" s="25">
        <f t="shared" si="23"/>
        <v>4</v>
      </c>
      <c r="CH11" s="26">
        <f t="shared" si="24"/>
        <v>0.66666666666666663</v>
      </c>
      <c r="CI11" s="26">
        <f t="shared" si="27"/>
        <v>1.3487990145760624</v>
      </c>
      <c r="CJ11" s="26">
        <f t="shared" si="28"/>
        <v>5.1440651424992172</v>
      </c>
    </row>
    <row r="12" spans="1:88" ht="13.05" customHeight="1" x14ac:dyDescent="0.3">
      <c r="A12" s="27">
        <v>139</v>
      </c>
      <c r="B12" s="28" t="s">
        <v>88</v>
      </c>
      <c r="C12" s="25">
        <f t="shared" si="0"/>
        <v>1</v>
      </c>
      <c r="D12" s="28" t="s">
        <v>79</v>
      </c>
      <c r="E12" s="25">
        <f t="shared" si="1"/>
        <v>2</v>
      </c>
      <c r="F12" s="28" t="s">
        <v>79</v>
      </c>
      <c r="G12" s="25">
        <f t="shared" si="2"/>
        <v>2</v>
      </c>
      <c r="H12" s="28" t="str">
        <f t="shared" si="3"/>
        <v>low</v>
      </c>
      <c r="I12" s="28" t="s">
        <v>88</v>
      </c>
      <c r="J12" s="25">
        <f t="shared" si="4"/>
        <v>1</v>
      </c>
      <c r="K12" s="28" t="s">
        <v>79</v>
      </c>
      <c r="L12" s="25">
        <f t="shared" si="5"/>
        <v>2</v>
      </c>
      <c r="M12" s="28" t="s">
        <v>88</v>
      </c>
      <c r="N12" s="25">
        <f t="shared" si="6"/>
        <v>1</v>
      </c>
      <c r="O12" s="25" t="str">
        <f t="shared" si="25"/>
        <v>low</v>
      </c>
      <c r="P12" s="25" t="s">
        <v>95</v>
      </c>
      <c r="Q12" s="25" t="s">
        <v>68</v>
      </c>
      <c r="R12" s="25">
        <v>1</v>
      </c>
      <c r="S12" s="29" t="s">
        <v>69</v>
      </c>
      <c r="T12" s="195">
        <f>VLOOKUP($S12,'Snippet measures'!$A$4:$V$33,11,FALSE)</f>
        <v>657</v>
      </c>
      <c r="U12" s="195">
        <f>VLOOKUP($S12,'Snippet measures'!$A$4:$V$33,18,FALSE)</f>
        <v>2.1914229301227199</v>
      </c>
      <c r="V12" s="195">
        <f>VLOOKUP($S12,'Snippet measures'!$A$4:$V$33,19,FALSE)</f>
        <v>241.5</v>
      </c>
      <c r="W12" s="195">
        <f>VLOOKUP($S12,'Snippet measures'!$A$4:$V$33,21,FALSE)</f>
        <v>3.003003003003003E-3</v>
      </c>
      <c r="X12" s="195">
        <f>VLOOKUP($S12,'Snippet measures'!$A$4:$V$33,22,FALSE)</f>
        <v>0.40540540540540543</v>
      </c>
      <c r="Y12" s="25">
        <v>3</v>
      </c>
      <c r="Z12" s="30" t="s">
        <v>139</v>
      </c>
      <c r="AA12" s="31" t="s">
        <v>140</v>
      </c>
      <c r="AB12" s="32" t="s">
        <v>72</v>
      </c>
      <c r="AC12" s="33" t="s">
        <v>141</v>
      </c>
      <c r="AD12" s="16"/>
      <c r="AE12" s="17">
        <v>3</v>
      </c>
      <c r="AF12" s="17">
        <v>3</v>
      </c>
      <c r="AG12" s="17">
        <f t="shared" si="7"/>
        <v>3</v>
      </c>
      <c r="AH12" s="34" t="s">
        <v>73</v>
      </c>
      <c r="AI12" s="33" t="s">
        <v>142</v>
      </c>
      <c r="AJ12" s="16"/>
      <c r="AK12" s="17">
        <v>0</v>
      </c>
      <c r="AL12" s="17">
        <v>0</v>
      </c>
      <c r="AM12" s="20">
        <f t="shared" si="8"/>
        <v>0</v>
      </c>
      <c r="AN12" s="35"/>
      <c r="AO12" s="33"/>
      <c r="AP12" s="16"/>
      <c r="AQ12" s="17" t="str">
        <f t="shared" si="9"/>
        <v/>
      </c>
      <c r="AR12" s="17" t="str">
        <f t="shared" si="9"/>
        <v/>
      </c>
      <c r="AS12" s="20" t="str">
        <f t="shared" si="10"/>
        <v/>
      </c>
      <c r="AT12" s="35"/>
      <c r="AU12" s="33"/>
      <c r="AV12" s="16"/>
      <c r="AW12" s="17" t="str">
        <f t="shared" si="11"/>
        <v/>
      </c>
      <c r="AX12" s="17" t="str">
        <f t="shared" si="11"/>
        <v/>
      </c>
      <c r="AY12" s="20" t="str">
        <f t="shared" si="12"/>
        <v/>
      </c>
      <c r="AZ12" s="35"/>
      <c r="BA12" s="33"/>
      <c r="BB12" s="17" t="str">
        <f t="shared" si="13"/>
        <v/>
      </c>
      <c r="BC12" s="17" t="str">
        <f t="shared" si="13"/>
        <v/>
      </c>
      <c r="BD12" s="20" t="str">
        <f t="shared" si="14"/>
        <v/>
      </c>
      <c r="BE12" s="35"/>
      <c r="BF12" s="36"/>
      <c r="BG12" s="17" t="str">
        <f t="shared" si="15"/>
        <v/>
      </c>
      <c r="BH12" s="17" t="str">
        <f t="shared" si="15"/>
        <v/>
      </c>
      <c r="BI12" s="20" t="str">
        <f t="shared" si="16"/>
        <v/>
      </c>
      <c r="BJ12" s="54">
        <v>3</v>
      </c>
      <c r="BK12" s="37">
        <f t="shared" si="17"/>
        <v>6</v>
      </c>
      <c r="BL12" s="54">
        <f t="shared" si="18"/>
        <v>0</v>
      </c>
      <c r="BM12" s="28" t="s">
        <v>143</v>
      </c>
      <c r="BN12" s="28"/>
      <c r="BO12" s="28" t="s">
        <v>144</v>
      </c>
      <c r="BP12" s="28" t="s">
        <v>144</v>
      </c>
      <c r="BQ12" s="28" t="s">
        <v>87</v>
      </c>
      <c r="BR12" s="25">
        <f t="shared" si="19"/>
        <v>1</v>
      </c>
      <c r="BS12" s="28" t="s">
        <v>87</v>
      </c>
      <c r="BT12" s="25">
        <f t="shared" si="20"/>
        <v>1</v>
      </c>
      <c r="BU12" s="28" t="s">
        <v>87</v>
      </c>
      <c r="BV12" s="25">
        <f t="shared" si="21"/>
        <v>1</v>
      </c>
      <c r="BW12" s="28" t="s">
        <v>87</v>
      </c>
      <c r="BX12" s="25">
        <f t="shared" si="22"/>
        <v>1</v>
      </c>
      <c r="BY12" s="25" t="str">
        <f t="shared" si="26"/>
        <v>low</v>
      </c>
      <c r="BZ12" s="28" t="s">
        <v>145</v>
      </c>
      <c r="CA12" s="25">
        <v>2</v>
      </c>
      <c r="CB12" s="28" t="s">
        <v>146</v>
      </c>
      <c r="CC12" s="28">
        <v>4719.7299999999996</v>
      </c>
      <c r="CD12" s="28">
        <v>128.30000000000001</v>
      </c>
      <c r="CE12" s="38">
        <v>243.85</v>
      </c>
      <c r="CF12" s="24">
        <v>2</v>
      </c>
      <c r="CG12" s="25">
        <f t="shared" si="23"/>
        <v>3</v>
      </c>
      <c r="CH12" s="26">
        <f t="shared" si="24"/>
        <v>0.5</v>
      </c>
      <c r="CI12" s="26">
        <f t="shared" si="27"/>
        <v>5.1208106001558846</v>
      </c>
      <c r="CJ12" s="26">
        <f t="shared" si="28"/>
        <v>2.6942792700430593</v>
      </c>
    </row>
    <row r="13" spans="1:88" ht="13.05" customHeight="1" x14ac:dyDescent="0.3">
      <c r="A13" s="27">
        <v>152</v>
      </c>
      <c r="B13" s="28" t="s">
        <v>88</v>
      </c>
      <c r="C13" s="25">
        <f t="shared" si="0"/>
        <v>1</v>
      </c>
      <c r="D13" s="28" t="s">
        <v>65</v>
      </c>
      <c r="E13" s="25">
        <f t="shared" si="1"/>
        <v>3</v>
      </c>
      <c r="F13" s="28" t="s">
        <v>79</v>
      </c>
      <c r="G13" s="25">
        <f t="shared" si="2"/>
        <v>2</v>
      </c>
      <c r="H13" s="28" t="str">
        <f t="shared" si="3"/>
        <v>medium</v>
      </c>
      <c r="I13" s="28" t="s">
        <v>88</v>
      </c>
      <c r="J13" s="25">
        <f t="shared" si="4"/>
        <v>1</v>
      </c>
      <c r="K13" s="28" t="s">
        <v>88</v>
      </c>
      <c r="L13" s="25">
        <f t="shared" si="5"/>
        <v>1</v>
      </c>
      <c r="M13" s="28" t="s">
        <v>88</v>
      </c>
      <c r="N13" s="25">
        <f t="shared" si="6"/>
        <v>1</v>
      </c>
      <c r="O13" s="25" t="str">
        <f t="shared" si="25"/>
        <v>med</v>
      </c>
      <c r="P13" s="25" t="s">
        <v>67</v>
      </c>
      <c r="Q13" s="25" t="s">
        <v>68</v>
      </c>
      <c r="R13" s="25">
        <v>1</v>
      </c>
      <c r="S13" s="29" t="s">
        <v>69</v>
      </c>
      <c r="T13" s="195">
        <f>VLOOKUP($S13,'Snippet measures'!$A$4:$V$33,11,FALSE)</f>
        <v>657</v>
      </c>
      <c r="U13" s="195">
        <f>VLOOKUP($S13,'Snippet measures'!$A$4:$V$33,18,FALSE)</f>
        <v>2.1914229301227199</v>
      </c>
      <c r="V13" s="195">
        <f>VLOOKUP($S13,'Snippet measures'!$A$4:$V$33,19,FALSE)</f>
        <v>241.5</v>
      </c>
      <c r="W13" s="195">
        <f>VLOOKUP($S13,'Snippet measures'!$A$4:$V$33,21,FALSE)</f>
        <v>3.003003003003003E-3</v>
      </c>
      <c r="X13" s="195">
        <f>VLOOKUP($S13,'Snippet measures'!$A$4:$V$33,22,FALSE)</f>
        <v>0.40540540540540543</v>
      </c>
      <c r="Y13" s="25">
        <v>3</v>
      </c>
      <c r="Z13" s="30" t="s">
        <v>147</v>
      </c>
      <c r="AA13" s="31" t="s">
        <v>148</v>
      </c>
      <c r="AB13" s="32" t="s">
        <v>72</v>
      </c>
      <c r="AC13" s="33" t="s">
        <v>72</v>
      </c>
      <c r="AD13" s="16"/>
      <c r="AE13" s="17">
        <f>IF($AB13=TRIM($AC13),3,"")</f>
        <v>3</v>
      </c>
      <c r="AF13" s="17">
        <f>IF($AB13=TRIM($AC13),3,"")</f>
        <v>3</v>
      </c>
      <c r="AG13" s="17">
        <f t="shared" si="7"/>
        <v>3</v>
      </c>
      <c r="AH13" s="34" t="s">
        <v>73</v>
      </c>
      <c r="AI13" s="33" t="s">
        <v>73</v>
      </c>
      <c r="AJ13" s="16"/>
      <c r="AK13" s="17">
        <f>IF($AH13=TRIM($AI13),3,"")</f>
        <v>3</v>
      </c>
      <c r="AL13" s="17">
        <f>IF($AH13=TRIM($AI13),3,"")</f>
        <v>3</v>
      </c>
      <c r="AM13" s="20">
        <f t="shared" si="8"/>
        <v>3</v>
      </c>
      <c r="AN13" s="35"/>
      <c r="AO13" s="33"/>
      <c r="AP13" s="16"/>
      <c r="AQ13" s="17" t="str">
        <f t="shared" si="9"/>
        <v/>
      </c>
      <c r="AR13" s="17" t="str">
        <f t="shared" si="9"/>
        <v/>
      </c>
      <c r="AS13" s="20" t="str">
        <f t="shared" si="10"/>
        <v/>
      </c>
      <c r="AT13" s="35"/>
      <c r="AU13" s="33"/>
      <c r="AV13" s="16"/>
      <c r="AW13" s="17" t="str">
        <f t="shared" si="11"/>
        <v/>
      </c>
      <c r="AX13" s="17" t="str">
        <f t="shared" si="11"/>
        <v/>
      </c>
      <c r="AY13" s="20" t="str">
        <f t="shared" si="12"/>
        <v/>
      </c>
      <c r="AZ13" s="35"/>
      <c r="BA13" s="33"/>
      <c r="BB13" s="17" t="str">
        <f t="shared" si="13"/>
        <v/>
      </c>
      <c r="BC13" s="17" t="str">
        <f t="shared" si="13"/>
        <v/>
      </c>
      <c r="BD13" s="20" t="str">
        <f t="shared" si="14"/>
        <v/>
      </c>
      <c r="BE13" s="35"/>
      <c r="BF13" s="36"/>
      <c r="BG13" s="17" t="str">
        <f t="shared" si="15"/>
        <v/>
      </c>
      <c r="BH13" s="17" t="str">
        <f t="shared" si="15"/>
        <v/>
      </c>
      <c r="BI13" s="20" t="str">
        <f t="shared" si="16"/>
        <v/>
      </c>
      <c r="BJ13" s="54">
        <v>4</v>
      </c>
      <c r="BK13" s="37">
        <f t="shared" si="17"/>
        <v>7</v>
      </c>
      <c r="BL13" s="54">
        <f t="shared" si="18"/>
        <v>1</v>
      </c>
      <c r="BM13" s="28" t="s">
        <v>149</v>
      </c>
      <c r="BN13" s="28" t="s">
        <v>150</v>
      </c>
      <c r="BO13" s="28" t="s">
        <v>151</v>
      </c>
      <c r="BP13" s="28" t="s">
        <v>152</v>
      </c>
      <c r="BQ13" s="28">
        <v>3</v>
      </c>
      <c r="BR13" s="25">
        <f t="shared" si="19"/>
        <v>3</v>
      </c>
      <c r="BS13" s="28">
        <v>3</v>
      </c>
      <c r="BT13" s="25">
        <f t="shared" si="20"/>
        <v>3</v>
      </c>
      <c r="BU13" s="28">
        <v>3</v>
      </c>
      <c r="BV13" s="25">
        <f t="shared" si="21"/>
        <v>3</v>
      </c>
      <c r="BW13" s="28">
        <v>3</v>
      </c>
      <c r="BX13" s="25">
        <f t="shared" si="22"/>
        <v>3</v>
      </c>
      <c r="BY13" s="25" t="str">
        <f t="shared" si="26"/>
        <v>med</v>
      </c>
      <c r="BZ13" s="28" t="s">
        <v>119</v>
      </c>
      <c r="CA13" s="25">
        <v>4</v>
      </c>
      <c r="CB13" s="28" t="s">
        <v>153</v>
      </c>
      <c r="CC13" s="28">
        <v>4683.68</v>
      </c>
      <c r="CD13" s="28">
        <v>69.099999999999994</v>
      </c>
      <c r="CE13" s="38">
        <v>148.55000000000001</v>
      </c>
      <c r="CF13" s="24">
        <v>2</v>
      </c>
      <c r="CG13" s="25">
        <f t="shared" si="23"/>
        <v>6</v>
      </c>
      <c r="CH13" s="26">
        <f t="shared" si="24"/>
        <v>1</v>
      </c>
      <c r="CI13" s="26">
        <f t="shared" si="27"/>
        <v>9.5079594790159199</v>
      </c>
      <c r="CJ13" s="26">
        <f t="shared" si="28"/>
        <v>4.4227532817233248</v>
      </c>
    </row>
    <row r="14" spans="1:88" ht="13.05" customHeight="1" x14ac:dyDescent="0.3">
      <c r="A14" s="27">
        <v>161</v>
      </c>
      <c r="B14" s="28" t="s">
        <v>79</v>
      </c>
      <c r="C14" s="25">
        <f t="shared" si="0"/>
        <v>2</v>
      </c>
      <c r="D14" s="28" t="s">
        <v>65</v>
      </c>
      <c r="E14" s="25">
        <f t="shared" si="1"/>
        <v>3</v>
      </c>
      <c r="F14" s="28" t="s">
        <v>79</v>
      </c>
      <c r="G14" s="25">
        <f t="shared" si="2"/>
        <v>2</v>
      </c>
      <c r="H14" s="28" t="str">
        <f t="shared" si="3"/>
        <v>medium</v>
      </c>
      <c r="I14" s="28" t="s">
        <v>88</v>
      </c>
      <c r="J14" s="25">
        <f t="shared" si="4"/>
        <v>1</v>
      </c>
      <c r="K14" s="28" t="s">
        <v>88</v>
      </c>
      <c r="L14" s="25">
        <f t="shared" si="5"/>
        <v>1</v>
      </c>
      <c r="M14" s="28" t="s">
        <v>88</v>
      </c>
      <c r="N14" s="25">
        <f t="shared" si="6"/>
        <v>1</v>
      </c>
      <c r="O14" s="25" t="str">
        <f t="shared" si="25"/>
        <v>med</v>
      </c>
      <c r="P14" s="25" t="s">
        <v>67</v>
      </c>
      <c r="Q14" s="25" t="s">
        <v>68</v>
      </c>
      <c r="R14" s="25">
        <v>1</v>
      </c>
      <c r="S14" s="29" t="s">
        <v>69</v>
      </c>
      <c r="T14" s="195">
        <f>VLOOKUP($S14,'Snippet measures'!$A$4:$V$33,11,FALSE)</f>
        <v>657</v>
      </c>
      <c r="U14" s="195">
        <f>VLOOKUP($S14,'Snippet measures'!$A$4:$V$33,18,FALSE)</f>
        <v>2.1914229301227199</v>
      </c>
      <c r="V14" s="195">
        <f>VLOOKUP($S14,'Snippet measures'!$A$4:$V$33,19,FALSE)</f>
        <v>241.5</v>
      </c>
      <c r="W14" s="195">
        <f>VLOOKUP($S14,'Snippet measures'!$A$4:$V$33,21,FALSE)</f>
        <v>3.003003003003003E-3</v>
      </c>
      <c r="X14" s="195">
        <f>VLOOKUP($S14,'Snippet measures'!$A$4:$V$33,22,FALSE)</f>
        <v>0.40540540540540543</v>
      </c>
      <c r="Y14" s="25">
        <v>3</v>
      </c>
      <c r="Z14" s="30" t="s">
        <v>154</v>
      </c>
      <c r="AA14" s="31" t="s">
        <v>155</v>
      </c>
      <c r="AB14" s="32" t="s">
        <v>72</v>
      </c>
      <c r="AC14" s="33" t="s">
        <v>156</v>
      </c>
      <c r="AD14" s="16"/>
      <c r="AE14" s="17">
        <v>3</v>
      </c>
      <c r="AF14" s="17">
        <v>3</v>
      </c>
      <c r="AG14" s="17">
        <f t="shared" si="7"/>
        <v>3</v>
      </c>
      <c r="AH14" s="34" t="s">
        <v>73</v>
      </c>
      <c r="AI14" s="33" t="s">
        <v>157</v>
      </c>
      <c r="AJ14" s="16"/>
      <c r="AK14" s="17">
        <v>0</v>
      </c>
      <c r="AL14" s="17">
        <v>0</v>
      </c>
      <c r="AM14" s="20">
        <f t="shared" si="8"/>
        <v>0</v>
      </c>
      <c r="AN14" s="35"/>
      <c r="AO14" s="33"/>
      <c r="AP14" s="16"/>
      <c r="AQ14" s="17" t="str">
        <f t="shared" si="9"/>
        <v/>
      </c>
      <c r="AR14" s="17" t="str">
        <f t="shared" si="9"/>
        <v/>
      </c>
      <c r="AS14" s="20" t="str">
        <f t="shared" si="10"/>
        <v/>
      </c>
      <c r="AT14" s="35"/>
      <c r="AU14" s="33"/>
      <c r="AV14" s="16"/>
      <c r="AW14" s="17" t="str">
        <f t="shared" si="11"/>
        <v/>
      </c>
      <c r="AX14" s="17" t="str">
        <f t="shared" si="11"/>
        <v/>
      </c>
      <c r="AY14" s="20" t="str">
        <f t="shared" si="12"/>
        <v/>
      </c>
      <c r="AZ14" s="35"/>
      <c r="BA14" s="33"/>
      <c r="BB14" s="17" t="str">
        <f t="shared" si="13"/>
        <v/>
      </c>
      <c r="BC14" s="17" t="str">
        <f t="shared" si="13"/>
        <v/>
      </c>
      <c r="BD14" s="20" t="str">
        <f t="shared" si="14"/>
        <v/>
      </c>
      <c r="BE14" s="35"/>
      <c r="BF14" s="36"/>
      <c r="BG14" s="17" t="str">
        <f t="shared" si="15"/>
        <v/>
      </c>
      <c r="BH14" s="17" t="str">
        <f t="shared" si="15"/>
        <v/>
      </c>
      <c r="BI14" s="20" t="str">
        <f t="shared" si="16"/>
        <v/>
      </c>
      <c r="BJ14" s="54">
        <v>2</v>
      </c>
      <c r="BK14" s="37">
        <f t="shared" si="17"/>
        <v>5</v>
      </c>
      <c r="BL14" s="54">
        <f t="shared" si="18"/>
        <v>-1</v>
      </c>
      <c r="BM14" s="28" t="s">
        <v>158</v>
      </c>
      <c r="BN14" s="28"/>
      <c r="BO14" s="28" t="s">
        <v>159</v>
      </c>
      <c r="BP14" s="28" t="s">
        <v>160</v>
      </c>
      <c r="BQ14" s="28">
        <v>4</v>
      </c>
      <c r="BR14" s="25">
        <f t="shared" si="19"/>
        <v>4</v>
      </c>
      <c r="BS14" s="28" t="s">
        <v>87</v>
      </c>
      <c r="BT14" s="25">
        <f t="shared" si="20"/>
        <v>1</v>
      </c>
      <c r="BU14" s="28">
        <v>2</v>
      </c>
      <c r="BV14" s="25">
        <f t="shared" si="21"/>
        <v>2</v>
      </c>
      <c r="BW14" s="28" t="s">
        <v>87</v>
      </c>
      <c r="BX14" s="25">
        <f t="shared" si="22"/>
        <v>1</v>
      </c>
      <c r="BY14" s="25" t="str">
        <f t="shared" si="26"/>
        <v>high</v>
      </c>
      <c r="BZ14" s="28" t="s">
        <v>145</v>
      </c>
      <c r="CA14" s="25">
        <v>2</v>
      </c>
      <c r="CB14" s="28"/>
      <c r="CC14" s="28">
        <v>2879.82</v>
      </c>
      <c r="CD14" s="28">
        <v>105.49</v>
      </c>
      <c r="CE14" s="38">
        <v>152.36000000000001</v>
      </c>
      <c r="CF14" s="24">
        <v>2</v>
      </c>
      <c r="CG14" s="25">
        <f t="shared" si="23"/>
        <v>3</v>
      </c>
      <c r="CH14" s="26">
        <f t="shared" si="24"/>
        <v>0.5</v>
      </c>
      <c r="CI14" s="26">
        <f t="shared" si="27"/>
        <v>6.228078490852214</v>
      </c>
      <c r="CJ14" s="26">
        <f t="shared" si="28"/>
        <v>4.3121554213704378</v>
      </c>
    </row>
    <row r="15" spans="1:88" ht="13.05" customHeight="1" x14ac:dyDescent="0.3">
      <c r="A15" s="27">
        <v>177</v>
      </c>
      <c r="B15" s="28" t="s">
        <v>80</v>
      </c>
      <c r="C15" s="25">
        <f t="shared" si="0"/>
        <v>4</v>
      </c>
      <c r="D15" s="28" t="s">
        <v>80</v>
      </c>
      <c r="E15" s="25">
        <f t="shared" si="1"/>
        <v>4</v>
      </c>
      <c r="F15" s="28" t="s">
        <v>65</v>
      </c>
      <c r="G15" s="25">
        <f t="shared" si="2"/>
        <v>3</v>
      </c>
      <c r="H15" s="28" t="str">
        <f t="shared" si="3"/>
        <v>high</v>
      </c>
      <c r="I15" s="28" t="s">
        <v>65</v>
      </c>
      <c r="J15" s="25">
        <f t="shared" si="4"/>
        <v>3</v>
      </c>
      <c r="K15" s="28" t="s">
        <v>80</v>
      </c>
      <c r="L15" s="25">
        <f t="shared" si="5"/>
        <v>4</v>
      </c>
      <c r="M15" s="28" t="s">
        <v>88</v>
      </c>
      <c r="N15" s="25">
        <f t="shared" si="6"/>
        <v>1</v>
      </c>
      <c r="O15" s="25" t="str">
        <f t="shared" si="25"/>
        <v>high</v>
      </c>
      <c r="P15" s="25" t="s">
        <v>67</v>
      </c>
      <c r="Q15" s="25" t="s">
        <v>68</v>
      </c>
      <c r="R15" s="25">
        <v>1</v>
      </c>
      <c r="S15" s="29" t="s">
        <v>69</v>
      </c>
      <c r="T15" s="195">
        <f>VLOOKUP($S15,'Snippet measures'!$A$4:$V$33,11,FALSE)</f>
        <v>657</v>
      </c>
      <c r="U15" s="195">
        <f>VLOOKUP($S15,'Snippet measures'!$A$4:$V$33,18,FALSE)</f>
        <v>2.1914229301227199</v>
      </c>
      <c r="V15" s="195">
        <f>VLOOKUP($S15,'Snippet measures'!$A$4:$V$33,19,FALSE)</f>
        <v>241.5</v>
      </c>
      <c r="W15" s="195">
        <f>VLOOKUP($S15,'Snippet measures'!$A$4:$V$33,21,FALSE)</f>
        <v>3.003003003003003E-3</v>
      </c>
      <c r="X15" s="195">
        <f>VLOOKUP($S15,'Snippet measures'!$A$4:$V$33,22,FALSE)</f>
        <v>0.40540540540540543</v>
      </c>
      <c r="Y15" s="25">
        <v>3</v>
      </c>
      <c r="Z15" s="30" t="s">
        <v>161</v>
      </c>
      <c r="AA15" s="31" t="s">
        <v>162</v>
      </c>
      <c r="AB15" s="32" t="s">
        <v>72</v>
      </c>
      <c r="AC15" s="33" t="s">
        <v>128</v>
      </c>
      <c r="AD15" s="16"/>
      <c r="AE15" s="17">
        <v>3</v>
      </c>
      <c r="AF15" s="17">
        <v>3</v>
      </c>
      <c r="AG15" s="17">
        <f t="shared" si="7"/>
        <v>3</v>
      </c>
      <c r="AH15" s="34" t="s">
        <v>73</v>
      </c>
      <c r="AI15" s="33" t="s">
        <v>163</v>
      </c>
      <c r="AJ15" s="16"/>
      <c r="AK15" s="17">
        <v>3</v>
      </c>
      <c r="AL15" s="17">
        <v>3</v>
      </c>
      <c r="AM15" s="20">
        <f t="shared" si="8"/>
        <v>3</v>
      </c>
      <c r="AN15" s="35"/>
      <c r="AO15" s="33"/>
      <c r="AP15" s="16"/>
      <c r="AQ15" s="17" t="str">
        <f t="shared" si="9"/>
        <v/>
      </c>
      <c r="AR15" s="17" t="str">
        <f t="shared" si="9"/>
        <v/>
      </c>
      <c r="AS15" s="20" t="str">
        <f t="shared" si="10"/>
        <v/>
      </c>
      <c r="AT15" s="35"/>
      <c r="AU15" s="33"/>
      <c r="AV15" s="16"/>
      <c r="AW15" s="17" t="str">
        <f t="shared" si="11"/>
        <v/>
      </c>
      <c r="AX15" s="17" t="str">
        <f t="shared" si="11"/>
        <v/>
      </c>
      <c r="AY15" s="20" t="str">
        <f t="shared" si="12"/>
        <v/>
      </c>
      <c r="AZ15" s="35"/>
      <c r="BA15" s="33"/>
      <c r="BB15" s="17" t="str">
        <f t="shared" si="13"/>
        <v/>
      </c>
      <c r="BC15" s="17" t="str">
        <f t="shared" si="13"/>
        <v/>
      </c>
      <c r="BD15" s="20" t="str">
        <f t="shared" si="14"/>
        <v/>
      </c>
      <c r="BE15" s="35"/>
      <c r="BF15" s="36"/>
      <c r="BG15" s="17" t="str">
        <f t="shared" si="15"/>
        <v/>
      </c>
      <c r="BH15" s="17" t="str">
        <f t="shared" si="15"/>
        <v/>
      </c>
      <c r="BI15" s="20" t="str">
        <f t="shared" si="16"/>
        <v/>
      </c>
      <c r="BJ15" s="54">
        <v>3</v>
      </c>
      <c r="BK15" s="37">
        <f t="shared" si="17"/>
        <v>6</v>
      </c>
      <c r="BL15" s="54">
        <f t="shared" si="18"/>
        <v>0</v>
      </c>
      <c r="BM15" s="28"/>
      <c r="BN15" s="28"/>
      <c r="BO15" s="28"/>
      <c r="BP15" s="28" t="s">
        <v>164</v>
      </c>
      <c r="BQ15" s="28">
        <v>2</v>
      </c>
      <c r="BR15" s="25">
        <f t="shared" si="19"/>
        <v>2</v>
      </c>
      <c r="BS15" s="28">
        <v>3</v>
      </c>
      <c r="BT15" s="25">
        <f t="shared" si="20"/>
        <v>3</v>
      </c>
      <c r="BU15" s="28">
        <v>4</v>
      </c>
      <c r="BV15" s="25">
        <f t="shared" si="21"/>
        <v>4</v>
      </c>
      <c r="BW15" s="28">
        <v>4</v>
      </c>
      <c r="BX15" s="25">
        <f t="shared" si="22"/>
        <v>4</v>
      </c>
      <c r="BY15" s="25" t="str">
        <f t="shared" si="26"/>
        <v>high</v>
      </c>
      <c r="BZ15" s="28" t="s">
        <v>100</v>
      </c>
      <c r="CA15" s="25">
        <v>3</v>
      </c>
      <c r="CB15" s="28"/>
      <c r="CC15" s="28">
        <v>3077.05</v>
      </c>
      <c r="CD15" s="28">
        <v>43.53</v>
      </c>
      <c r="CE15" s="38">
        <v>45.64</v>
      </c>
      <c r="CF15" s="24">
        <v>2</v>
      </c>
      <c r="CG15" s="25">
        <f t="shared" si="23"/>
        <v>6</v>
      </c>
      <c r="CH15" s="26">
        <f t="shared" si="24"/>
        <v>1</v>
      </c>
      <c r="CI15" s="26">
        <f t="shared" si="27"/>
        <v>15.093039283252928</v>
      </c>
      <c r="CJ15" s="26">
        <f t="shared" si="28"/>
        <v>14.395267309377738</v>
      </c>
    </row>
    <row r="16" spans="1:88" ht="13.05" customHeight="1" x14ac:dyDescent="0.3">
      <c r="A16" s="27">
        <v>178</v>
      </c>
      <c r="B16" s="28" t="s">
        <v>88</v>
      </c>
      <c r="C16" s="25">
        <f t="shared" si="0"/>
        <v>1</v>
      </c>
      <c r="D16" s="28" t="s">
        <v>80</v>
      </c>
      <c r="E16" s="25">
        <f t="shared" si="1"/>
        <v>4</v>
      </c>
      <c r="F16" s="28" t="s">
        <v>80</v>
      </c>
      <c r="G16" s="25">
        <f t="shared" si="2"/>
        <v>4</v>
      </c>
      <c r="H16" s="28" t="str">
        <f t="shared" si="3"/>
        <v>medium</v>
      </c>
      <c r="I16" s="28" t="s">
        <v>80</v>
      </c>
      <c r="J16" s="25">
        <f t="shared" si="4"/>
        <v>4</v>
      </c>
      <c r="K16" s="28" t="s">
        <v>65</v>
      </c>
      <c r="L16" s="25">
        <f t="shared" si="5"/>
        <v>3</v>
      </c>
      <c r="M16" s="28" t="s">
        <v>88</v>
      </c>
      <c r="N16" s="25">
        <f t="shared" si="6"/>
        <v>1</v>
      </c>
      <c r="O16" s="25" t="str">
        <f t="shared" si="25"/>
        <v>high</v>
      </c>
      <c r="P16" s="25" t="s">
        <v>67</v>
      </c>
      <c r="Q16" s="25" t="s">
        <v>68</v>
      </c>
      <c r="R16" s="25">
        <v>1</v>
      </c>
      <c r="S16" s="29" t="s">
        <v>69</v>
      </c>
      <c r="T16" s="195">
        <f>VLOOKUP($S16,'Snippet measures'!$A$4:$V$33,11,FALSE)</f>
        <v>657</v>
      </c>
      <c r="U16" s="195">
        <f>VLOOKUP($S16,'Snippet measures'!$A$4:$V$33,18,FALSE)</f>
        <v>2.1914229301227199</v>
      </c>
      <c r="V16" s="195">
        <f>VLOOKUP($S16,'Snippet measures'!$A$4:$V$33,19,FALSE)</f>
        <v>241.5</v>
      </c>
      <c r="W16" s="195">
        <f>VLOOKUP($S16,'Snippet measures'!$A$4:$V$33,21,FALSE)</f>
        <v>3.003003003003003E-3</v>
      </c>
      <c r="X16" s="195">
        <f>VLOOKUP($S16,'Snippet measures'!$A$4:$V$33,22,FALSE)</f>
        <v>0.40540540540540543</v>
      </c>
      <c r="Y16" s="25">
        <v>3</v>
      </c>
      <c r="Z16" s="30" t="s">
        <v>165</v>
      </c>
      <c r="AA16" s="31" t="s">
        <v>166</v>
      </c>
      <c r="AB16" s="32" t="s">
        <v>72</v>
      </c>
      <c r="AC16" s="33" t="s">
        <v>167</v>
      </c>
      <c r="AD16" s="16"/>
      <c r="AE16" s="17">
        <v>1</v>
      </c>
      <c r="AF16" s="17">
        <v>1</v>
      </c>
      <c r="AG16" s="17">
        <f t="shared" si="7"/>
        <v>1</v>
      </c>
      <c r="AH16" s="34" t="s">
        <v>73</v>
      </c>
      <c r="AI16" s="33" t="s">
        <v>168</v>
      </c>
      <c r="AJ16" s="16"/>
      <c r="AK16" s="17">
        <v>0</v>
      </c>
      <c r="AL16" s="17">
        <v>0</v>
      </c>
      <c r="AM16" s="20">
        <f t="shared" si="8"/>
        <v>0</v>
      </c>
      <c r="AN16" s="35"/>
      <c r="AO16" s="33"/>
      <c r="AP16" s="16"/>
      <c r="AQ16" s="17" t="str">
        <f t="shared" si="9"/>
        <v/>
      </c>
      <c r="AR16" s="17" t="str">
        <f t="shared" si="9"/>
        <v/>
      </c>
      <c r="AS16" s="20" t="str">
        <f t="shared" si="10"/>
        <v/>
      </c>
      <c r="AT16" s="35"/>
      <c r="AU16" s="33"/>
      <c r="AV16" s="16"/>
      <c r="AW16" s="17" t="str">
        <f t="shared" si="11"/>
        <v/>
      </c>
      <c r="AX16" s="17" t="str">
        <f t="shared" si="11"/>
        <v/>
      </c>
      <c r="AY16" s="20" t="str">
        <f t="shared" si="12"/>
        <v/>
      </c>
      <c r="AZ16" s="35"/>
      <c r="BA16" s="33"/>
      <c r="BB16" s="17" t="str">
        <f t="shared" si="13"/>
        <v/>
      </c>
      <c r="BC16" s="17" t="str">
        <f t="shared" si="13"/>
        <v/>
      </c>
      <c r="BD16" s="20" t="str">
        <f t="shared" si="14"/>
        <v/>
      </c>
      <c r="BE16" s="35"/>
      <c r="BF16" s="36"/>
      <c r="BG16" s="17" t="str">
        <f t="shared" si="15"/>
        <v/>
      </c>
      <c r="BH16" s="17" t="str">
        <f t="shared" si="15"/>
        <v/>
      </c>
      <c r="BI16" s="20" t="str">
        <f t="shared" si="16"/>
        <v/>
      </c>
      <c r="BJ16" s="54">
        <v>2</v>
      </c>
      <c r="BK16" s="37">
        <f t="shared" si="17"/>
        <v>5</v>
      </c>
      <c r="BL16" s="54">
        <f t="shared" si="18"/>
        <v>-1</v>
      </c>
      <c r="BM16" s="28"/>
      <c r="BN16" s="28"/>
      <c r="BO16" s="28"/>
      <c r="BP16" s="28" t="s">
        <v>169</v>
      </c>
      <c r="BQ16" s="28">
        <v>4</v>
      </c>
      <c r="BR16" s="25">
        <f t="shared" si="19"/>
        <v>4</v>
      </c>
      <c r="BS16" s="28">
        <v>2</v>
      </c>
      <c r="BT16" s="25">
        <f t="shared" si="20"/>
        <v>2</v>
      </c>
      <c r="BU16" s="28">
        <v>4</v>
      </c>
      <c r="BV16" s="25">
        <f t="shared" si="21"/>
        <v>4</v>
      </c>
      <c r="BW16" s="28" t="s">
        <v>87</v>
      </c>
      <c r="BX16" s="25">
        <f t="shared" si="22"/>
        <v>1</v>
      </c>
      <c r="BY16" s="25" t="str">
        <f t="shared" si="26"/>
        <v>high</v>
      </c>
      <c r="BZ16" s="28" t="s">
        <v>145</v>
      </c>
      <c r="CA16" s="25">
        <v>2</v>
      </c>
      <c r="CB16" s="28"/>
      <c r="CC16" s="28">
        <v>2198.86</v>
      </c>
      <c r="CD16" s="28">
        <v>80.66</v>
      </c>
      <c r="CE16" s="38">
        <v>42.41</v>
      </c>
      <c r="CF16" s="24">
        <v>2</v>
      </c>
      <c r="CG16" s="25">
        <f t="shared" si="23"/>
        <v>1</v>
      </c>
      <c r="CH16" s="26">
        <f t="shared" si="24"/>
        <v>0.16666666666666666</v>
      </c>
      <c r="CI16" s="26">
        <f t="shared" si="27"/>
        <v>8.1453012645673208</v>
      </c>
      <c r="CJ16" s="26">
        <f t="shared" si="28"/>
        <v>15.491629332704552</v>
      </c>
    </row>
    <row r="17" spans="1:88" ht="13.05" customHeight="1" x14ac:dyDescent="0.3">
      <c r="A17" s="27">
        <v>227</v>
      </c>
      <c r="B17" s="28" t="s">
        <v>88</v>
      </c>
      <c r="C17" s="25">
        <f t="shared" si="0"/>
        <v>1</v>
      </c>
      <c r="D17" s="28" t="s">
        <v>79</v>
      </c>
      <c r="E17" s="25">
        <f t="shared" si="1"/>
        <v>2</v>
      </c>
      <c r="F17" s="28" t="s">
        <v>80</v>
      </c>
      <c r="G17" s="25">
        <f t="shared" si="2"/>
        <v>4</v>
      </c>
      <c r="H17" s="28" t="str">
        <f t="shared" si="3"/>
        <v>medium</v>
      </c>
      <c r="I17" s="28" t="s">
        <v>88</v>
      </c>
      <c r="J17" s="25">
        <f t="shared" si="4"/>
        <v>1</v>
      </c>
      <c r="K17" s="28" t="s">
        <v>65</v>
      </c>
      <c r="L17" s="25">
        <f t="shared" si="5"/>
        <v>3</v>
      </c>
      <c r="M17" s="28" t="s">
        <v>88</v>
      </c>
      <c r="N17" s="25">
        <f t="shared" si="6"/>
        <v>1</v>
      </c>
      <c r="O17" s="25" t="str">
        <f t="shared" si="25"/>
        <v>high</v>
      </c>
      <c r="P17" s="25" t="s">
        <v>67</v>
      </c>
      <c r="Q17" s="25" t="s">
        <v>68</v>
      </c>
      <c r="R17" s="25">
        <v>1</v>
      </c>
      <c r="S17" s="29" t="s">
        <v>69</v>
      </c>
      <c r="T17" s="195">
        <f>VLOOKUP($S17,'Snippet measures'!$A$4:$V$33,11,FALSE)</f>
        <v>657</v>
      </c>
      <c r="U17" s="195">
        <f>VLOOKUP($S17,'Snippet measures'!$A$4:$V$33,18,FALSE)</f>
        <v>2.1914229301227199</v>
      </c>
      <c r="V17" s="195">
        <f>VLOOKUP($S17,'Snippet measures'!$A$4:$V$33,19,FALSE)</f>
        <v>241.5</v>
      </c>
      <c r="W17" s="195">
        <f>VLOOKUP($S17,'Snippet measures'!$A$4:$V$33,21,FALSE)</f>
        <v>3.003003003003003E-3</v>
      </c>
      <c r="X17" s="195">
        <f>VLOOKUP($S17,'Snippet measures'!$A$4:$V$33,22,FALSE)</f>
        <v>0.40540540540540543</v>
      </c>
      <c r="Y17" s="25">
        <v>2</v>
      </c>
      <c r="Z17" s="30" t="s">
        <v>170</v>
      </c>
      <c r="AA17" s="31" t="s">
        <v>171</v>
      </c>
      <c r="AB17" s="32" t="s">
        <v>72</v>
      </c>
      <c r="AC17" s="33" t="s">
        <v>172</v>
      </c>
      <c r="AD17" s="16"/>
      <c r="AE17" s="17">
        <v>0</v>
      </c>
      <c r="AF17" s="17">
        <v>0</v>
      </c>
      <c r="AG17" s="17">
        <f t="shared" si="7"/>
        <v>0</v>
      </c>
      <c r="AH17" s="34" t="s">
        <v>73</v>
      </c>
      <c r="AI17" s="33" t="s">
        <v>173</v>
      </c>
      <c r="AJ17" s="16"/>
      <c r="AK17" s="17">
        <v>0</v>
      </c>
      <c r="AL17" s="17">
        <v>0</v>
      </c>
      <c r="AM17" s="20">
        <f t="shared" si="8"/>
        <v>0</v>
      </c>
      <c r="AN17" s="35"/>
      <c r="AO17" s="33"/>
      <c r="AP17" s="16"/>
      <c r="AQ17" s="17" t="str">
        <f t="shared" si="9"/>
        <v/>
      </c>
      <c r="AR17" s="17" t="str">
        <f t="shared" si="9"/>
        <v/>
      </c>
      <c r="AS17" s="20" t="str">
        <f t="shared" si="10"/>
        <v/>
      </c>
      <c r="AT17" s="35"/>
      <c r="AU17" s="33"/>
      <c r="AV17" s="16"/>
      <c r="AW17" s="17" t="str">
        <f t="shared" si="11"/>
        <v/>
      </c>
      <c r="AX17" s="17" t="str">
        <f t="shared" si="11"/>
        <v/>
      </c>
      <c r="AY17" s="20" t="str">
        <f t="shared" si="12"/>
        <v/>
      </c>
      <c r="AZ17" s="35"/>
      <c r="BA17" s="33"/>
      <c r="BB17" s="17" t="str">
        <f t="shared" si="13"/>
        <v/>
      </c>
      <c r="BC17" s="17" t="str">
        <f t="shared" si="13"/>
        <v/>
      </c>
      <c r="BD17" s="20" t="str">
        <f t="shared" si="14"/>
        <v/>
      </c>
      <c r="BE17" s="35"/>
      <c r="BF17" s="36"/>
      <c r="BG17" s="17" t="str">
        <f t="shared" si="15"/>
        <v/>
      </c>
      <c r="BH17" s="17" t="str">
        <f t="shared" si="15"/>
        <v/>
      </c>
      <c r="BI17" s="20" t="str">
        <f t="shared" si="16"/>
        <v/>
      </c>
      <c r="BJ17" s="54">
        <v>2</v>
      </c>
      <c r="BK17" s="37">
        <f t="shared" si="17"/>
        <v>4</v>
      </c>
      <c r="BL17" s="54">
        <f t="shared" si="18"/>
        <v>0</v>
      </c>
      <c r="BM17" s="28" t="s">
        <v>174</v>
      </c>
      <c r="BN17" s="28" t="s">
        <v>175</v>
      </c>
      <c r="BO17" s="28" t="s">
        <v>176</v>
      </c>
      <c r="BP17" s="28" t="s">
        <v>177</v>
      </c>
      <c r="BQ17" s="28" t="s">
        <v>87</v>
      </c>
      <c r="BR17" s="25">
        <f t="shared" si="19"/>
        <v>1</v>
      </c>
      <c r="BS17" s="28" t="s">
        <v>87</v>
      </c>
      <c r="BT17" s="25">
        <f t="shared" si="20"/>
        <v>1</v>
      </c>
      <c r="BU17" s="28" t="s">
        <v>87</v>
      </c>
      <c r="BV17" s="25">
        <f t="shared" si="21"/>
        <v>1</v>
      </c>
      <c r="BW17" s="28" t="s">
        <v>87</v>
      </c>
      <c r="BX17" s="25">
        <f t="shared" si="22"/>
        <v>1</v>
      </c>
      <c r="BY17" s="25" t="str">
        <f t="shared" si="26"/>
        <v>low</v>
      </c>
      <c r="BZ17" s="28" t="s">
        <v>100</v>
      </c>
      <c r="CA17" s="25">
        <v>3</v>
      </c>
      <c r="CB17" s="28"/>
      <c r="CC17" s="28">
        <v>1377.51</v>
      </c>
      <c r="CD17" s="28">
        <v>43.21</v>
      </c>
      <c r="CE17" s="38">
        <v>142.77000000000001</v>
      </c>
      <c r="CF17" s="24">
        <v>2</v>
      </c>
      <c r="CG17" s="25">
        <f t="shared" si="23"/>
        <v>0</v>
      </c>
      <c r="CH17" s="26">
        <f t="shared" si="24"/>
        <v>0</v>
      </c>
      <c r="CI17" s="26">
        <f t="shared" si="27"/>
        <v>15.204813700532284</v>
      </c>
      <c r="CJ17" s="26">
        <f t="shared" si="28"/>
        <v>4.6018071023324225</v>
      </c>
    </row>
    <row r="18" spans="1:88" ht="13.05" customHeight="1" x14ac:dyDescent="0.3">
      <c r="A18" s="27">
        <v>6</v>
      </c>
      <c r="B18" s="28" t="s">
        <v>80</v>
      </c>
      <c r="C18" s="25">
        <f t="shared" si="0"/>
        <v>4</v>
      </c>
      <c r="D18" s="28" t="s">
        <v>80</v>
      </c>
      <c r="E18" s="25">
        <f t="shared" si="1"/>
        <v>4</v>
      </c>
      <c r="F18" s="28" t="s">
        <v>66</v>
      </c>
      <c r="G18" s="25">
        <f t="shared" si="2"/>
        <v>5</v>
      </c>
      <c r="H18" s="28" t="str">
        <f t="shared" si="3"/>
        <v>high</v>
      </c>
      <c r="I18" s="28" t="s">
        <v>80</v>
      </c>
      <c r="J18" s="25">
        <f t="shared" si="4"/>
        <v>4</v>
      </c>
      <c r="K18" s="28" t="s">
        <v>80</v>
      </c>
      <c r="L18" s="25">
        <f t="shared" si="5"/>
        <v>4</v>
      </c>
      <c r="M18" s="28" t="s">
        <v>66</v>
      </c>
      <c r="N18" s="25">
        <f t="shared" si="6"/>
        <v>5</v>
      </c>
      <c r="O18" s="25" t="str">
        <f t="shared" si="25"/>
        <v>high</v>
      </c>
      <c r="P18" s="25" t="s">
        <v>67</v>
      </c>
      <c r="Q18" s="25" t="s">
        <v>68</v>
      </c>
      <c r="R18" s="25">
        <v>2</v>
      </c>
      <c r="S18" s="29" t="s">
        <v>454</v>
      </c>
      <c r="T18" s="195">
        <f>VLOOKUP($S18,'Snippet measures'!$A$4:$V$33,11,FALSE)</f>
        <v>619</v>
      </c>
      <c r="U18" s="195">
        <f>VLOOKUP($S18,'Snippet measures'!$A$4:$V$33,18,FALSE)</f>
        <v>2.1145609045828002</v>
      </c>
      <c r="V18" s="195">
        <f>VLOOKUP($S18,'Snippet measures'!$A$4:$V$33,19,FALSE)</f>
        <v>241.5</v>
      </c>
      <c r="W18" s="195">
        <f>VLOOKUP($S18,'Snippet measures'!$A$4:$V$33,21,FALSE)</f>
        <v>3.003003003003003E-3</v>
      </c>
      <c r="X18" s="195">
        <f>VLOOKUP($S18,'Snippet measures'!$A$4:$V$33,22,FALSE)</f>
        <v>0.29129129129129128</v>
      </c>
      <c r="Y18" s="25">
        <v>5</v>
      </c>
      <c r="Z18" s="30" t="s">
        <v>455</v>
      </c>
      <c r="AA18" s="31" t="s">
        <v>456</v>
      </c>
      <c r="AB18" s="32" t="s">
        <v>72</v>
      </c>
      <c r="AC18" s="33" t="s">
        <v>457</v>
      </c>
      <c r="AD18" s="16"/>
      <c r="AE18" s="17">
        <v>0</v>
      </c>
      <c r="AF18" s="17">
        <v>0</v>
      </c>
      <c r="AG18" s="17">
        <f t="shared" si="7"/>
        <v>0</v>
      </c>
      <c r="AH18" s="34" t="s">
        <v>73</v>
      </c>
      <c r="AI18" s="33" t="s">
        <v>457</v>
      </c>
      <c r="AJ18" s="16"/>
      <c r="AK18" s="17">
        <v>0</v>
      </c>
      <c r="AL18" s="17">
        <v>0</v>
      </c>
      <c r="AM18" s="20">
        <f t="shared" si="8"/>
        <v>0</v>
      </c>
      <c r="AN18" s="35"/>
      <c r="AO18" s="33"/>
      <c r="AP18" s="16"/>
      <c r="AQ18" s="17" t="str">
        <f t="shared" si="9"/>
        <v/>
      </c>
      <c r="AR18" s="17" t="str">
        <f t="shared" si="9"/>
        <v/>
      </c>
      <c r="AS18" s="20" t="str">
        <f t="shared" si="10"/>
        <v/>
      </c>
      <c r="AT18" s="35"/>
      <c r="AU18" s="33"/>
      <c r="AV18" s="16"/>
      <c r="AW18" s="17" t="str">
        <f t="shared" si="11"/>
        <v/>
      </c>
      <c r="AX18" s="17" t="str">
        <f t="shared" si="11"/>
        <v/>
      </c>
      <c r="AY18" s="20" t="str">
        <f t="shared" si="12"/>
        <v/>
      </c>
      <c r="AZ18" s="35"/>
      <c r="BA18" s="33"/>
      <c r="BB18" s="17" t="str">
        <f t="shared" si="13"/>
        <v/>
      </c>
      <c r="BC18" s="17" t="str">
        <f t="shared" si="13"/>
        <v/>
      </c>
      <c r="BD18" s="20" t="str">
        <f t="shared" si="14"/>
        <v/>
      </c>
      <c r="BE18" s="35"/>
      <c r="BF18" s="36"/>
      <c r="BG18" s="17" t="str">
        <f t="shared" si="15"/>
        <v/>
      </c>
      <c r="BH18" s="17" t="str">
        <f t="shared" si="15"/>
        <v/>
      </c>
      <c r="BI18" s="20" t="str">
        <f t="shared" si="16"/>
        <v/>
      </c>
      <c r="BJ18" s="54">
        <v>5</v>
      </c>
      <c r="BK18" s="37">
        <f t="shared" si="17"/>
        <v>10</v>
      </c>
      <c r="BL18" s="54">
        <f t="shared" si="18"/>
        <v>0</v>
      </c>
      <c r="BM18" s="28"/>
      <c r="BN18" s="28"/>
      <c r="BO18" s="28" t="s">
        <v>458</v>
      </c>
      <c r="BP18" s="28" t="s">
        <v>459</v>
      </c>
      <c r="BQ18" s="28" t="s">
        <v>77</v>
      </c>
      <c r="BR18" s="25">
        <f t="shared" si="19"/>
        <v>5</v>
      </c>
      <c r="BS18" s="28">
        <v>4</v>
      </c>
      <c r="BT18" s="25">
        <f t="shared" si="20"/>
        <v>4</v>
      </c>
      <c r="BU18" s="28">
        <v>4</v>
      </c>
      <c r="BV18" s="25">
        <f t="shared" si="21"/>
        <v>4</v>
      </c>
      <c r="BW18" s="28">
        <v>3</v>
      </c>
      <c r="BX18" s="25">
        <f t="shared" si="22"/>
        <v>3</v>
      </c>
      <c r="BY18" s="25" t="str">
        <f t="shared" si="26"/>
        <v>high</v>
      </c>
      <c r="BZ18" s="28" t="s">
        <v>78</v>
      </c>
      <c r="CA18" s="25">
        <v>1</v>
      </c>
      <c r="CB18" s="28"/>
      <c r="CC18" s="28">
        <v>1515.63</v>
      </c>
      <c r="CD18" s="28">
        <v>45.44</v>
      </c>
      <c r="CE18" s="38">
        <v>111.93</v>
      </c>
      <c r="CF18" s="24">
        <v>2</v>
      </c>
      <c r="CG18" s="25">
        <f t="shared" si="23"/>
        <v>0</v>
      </c>
      <c r="CH18" s="26">
        <f t="shared" si="24"/>
        <v>0</v>
      </c>
      <c r="CI18" s="26">
        <f t="shared" si="27"/>
        <v>13.622359154929578</v>
      </c>
      <c r="CJ18" s="26">
        <f t="shared" si="28"/>
        <v>5.5302421156079689</v>
      </c>
    </row>
    <row r="19" spans="1:88" ht="13.05" customHeight="1" x14ac:dyDescent="0.3">
      <c r="A19" s="27">
        <v>28</v>
      </c>
      <c r="B19" s="28" t="s">
        <v>79</v>
      </c>
      <c r="C19" s="25">
        <f t="shared" si="0"/>
        <v>2</v>
      </c>
      <c r="D19" s="28" t="s">
        <v>79</v>
      </c>
      <c r="E19" s="25">
        <f t="shared" si="1"/>
        <v>2</v>
      </c>
      <c r="F19" s="28" t="s">
        <v>88</v>
      </c>
      <c r="G19" s="25">
        <f t="shared" si="2"/>
        <v>1</v>
      </c>
      <c r="H19" s="28" t="str">
        <f t="shared" si="3"/>
        <v>low</v>
      </c>
      <c r="I19" s="28" t="s">
        <v>88</v>
      </c>
      <c r="J19" s="25">
        <f t="shared" si="4"/>
        <v>1</v>
      </c>
      <c r="K19" s="28" t="s">
        <v>88</v>
      </c>
      <c r="L19" s="25">
        <f t="shared" si="5"/>
        <v>1</v>
      </c>
      <c r="M19" s="28" t="s">
        <v>88</v>
      </c>
      <c r="N19" s="25">
        <f t="shared" si="6"/>
        <v>1</v>
      </c>
      <c r="O19" s="25" t="str">
        <f t="shared" si="25"/>
        <v>low</v>
      </c>
      <c r="P19" s="25" t="s">
        <v>95</v>
      </c>
      <c r="Q19" s="25" t="s">
        <v>68</v>
      </c>
      <c r="R19" s="25">
        <v>2</v>
      </c>
      <c r="S19" s="29" t="s">
        <v>454</v>
      </c>
      <c r="T19" s="195">
        <f>VLOOKUP($S19,'Snippet measures'!$A$4:$V$33,11,FALSE)</f>
        <v>619</v>
      </c>
      <c r="U19" s="195">
        <f>VLOOKUP($S19,'Snippet measures'!$A$4:$V$33,18,FALSE)</f>
        <v>2.1145609045828002</v>
      </c>
      <c r="V19" s="195">
        <f>VLOOKUP($S19,'Snippet measures'!$A$4:$V$33,19,FALSE)</f>
        <v>241.5</v>
      </c>
      <c r="W19" s="195">
        <f>VLOOKUP($S19,'Snippet measures'!$A$4:$V$33,21,FALSE)</f>
        <v>3.003003003003003E-3</v>
      </c>
      <c r="X19" s="195">
        <f>VLOOKUP($S19,'Snippet measures'!$A$4:$V$33,22,FALSE)</f>
        <v>0.29129129129129128</v>
      </c>
      <c r="Y19" s="25">
        <v>4</v>
      </c>
      <c r="Z19" s="30" t="s">
        <v>460</v>
      </c>
      <c r="AA19" s="31" t="s">
        <v>461</v>
      </c>
      <c r="AB19" s="32" t="s">
        <v>72</v>
      </c>
      <c r="AC19" s="33" t="s">
        <v>128</v>
      </c>
      <c r="AD19" s="16"/>
      <c r="AE19" s="17">
        <v>3</v>
      </c>
      <c r="AF19" s="17">
        <v>3</v>
      </c>
      <c r="AG19" s="17">
        <f t="shared" si="7"/>
        <v>3</v>
      </c>
      <c r="AH19" s="34" t="s">
        <v>73</v>
      </c>
      <c r="AI19" s="33" t="s">
        <v>462</v>
      </c>
      <c r="AJ19" s="16"/>
      <c r="AK19" s="17">
        <v>0</v>
      </c>
      <c r="AL19" s="17">
        <v>0</v>
      </c>
      <c r="AM19" s="20">
        <f t="shared" si="8"/>
        <v>0</v>
      </c>
      <c r="AN19" s="35"/>
      <c r="AO19" s="33"/>
      <c r="AP19" s="16"/>
      <c r="AQ19" s="17" t="str">
        <f t="shared" si="9"/>
        <v/>
      </c>
      <c r="AR19" s="17" t="str">
        <f t="shared" si="9"/>
        <v/>
      </c>
      <c r="AS19" s="20" t="str">
        <f t="shared" si="10"/>
        <v/>
      </c>
      <c r="AT19" s="35"/>
      <c r="AU19" s="33"/>
      <c r="AV19" s="16"/>
      <c r="AW19" s="17" t="str">
        <f t="shared" si="11"/>
        <v/>
      </c>
      <c r="AX19" s="17" t="str">
        <f t="shared" si="11"/>
        <v/>
      </c>
      <c r="AY19" s="20" t="str">
        <f t="shared" si="12"/>
        <v/>
      </c>
      <c r="AZ19" s="35"/>
      <c r="BA19" s="33"/>
      <c r="BB19" s="17" t="str">
        <f t="shared" si="13"/>
        <v/>
      </c>
      <c r="BC19" s="17" t="str">
        <f t="shared" si="13"/>
        <v/>
      </c>
      <c r="BD19" s="20" t="str">
        <f t="shared" si="14"/>
        <v/>
      </c>
      <c r="BE19" s="35"/>
      <c r="BF19" s="36"/>
      <c r="BG19" s="17" t="str">
        <f t="shared" si="15"/>
        <v/>
      </c>
      <c r="BH19" s="17" t="str">
        <f t="shared" si="15"/>
        <v/>
      </c>
      <c r="BI19" s="20" t="str">
        <f t="shared" si="16"/>
        <v/>
      </c>
      <c r="BJ19" s="54">
        <v>4</v>
      </c>
      <c r="BK19" s="37">
        <f t="shared" si="17"/>
        <v>8</v>
      </c>
      <c r="BL19" s="54">
        <f t="shared" si="18"/>
        <v>0</v>
      </c>
      <c r="BM19" s="28" t="s">
        <v>463</v>
      </c>
      <c r="BN19" s="28" t="s">
        <v>464</v>
      </c>
      <c r="BO19" s="28" t="s">
        <v>465</v>
      </c>
      <c r="BP19" s="28" t="s">
        <v>466</v>
      </c>
      <c r="BQ19" s="28">
        <v>2</v>
      </c>
      <c r="BR19" s="25">
        <f t="shared" si="19"/>
        <v>2</v>
      </c>
      <c r="BS19" s="28" t="s">
        <v>87</v>
      </c>
      <c r="BT19" s="25">
        <f t="shared" si="20"/>
        <v>1</v>
      </c>
      <c r="BU19" s="28">
        <v>2</v>
      </c>
      <c r="BV19" s="25">
        <f t="shared" si="21"/>
        <v>2</v>
      </c>
      <c r="BW19" s="28" t="s">
        <v>87</v>
      </c>
      <c r="BX19" s="25">
        <f t="shared" si="22"/>
        <v>1</v>
      </c>
      <c r="BY19" s="25" t="str">
        <f t="shared" si="26"/>
        <v>low</v>
      </c>
      <c r="BZ19" s="28" t="s">
        <v>145</v>
      </c>
      <c r="CA19" s="25">
        <v>2</v>
      </c>
      <c r="CB19" s="28" t="s">
        <v>467</v>
      </c>
      <c r="CC19" s="28">
        <v>2770.82</v>
      </c>
      <c r="CD19" s="28">
        <v>119</v>
      </c>
      <c r="CE19" s="38">
        <v>69.41</v>
      </c>
      <c r="CF19" s="24">
        <v>2</v>
      </c>
      <c r="CG19" s="25">
        <f t="shared" si="23"/>
        <v>3</v>
      </c>
      <c r="CH19" s="26">
        <f t="shared" si="24"/>
        <v>0.5</v>
      </c>
      <c r="CI19" s="26">
        <f t="shared" si="27"/>
        <v>5.2016806722689077</v>
      </c>
      <c r="CJ19" s="26">
        <f t="shared" si="28"/>
        <v>8.9180233395764308</v>
      </c>
    </row>
    <row r="20" spans="1:88" ht="13.05" customHeight="1" x14ac:dyDescent="0.3">
      <c r="A20" s="27">
        <v>55</v>
      </c>
      <c r="B20" s="28" t="s">
        <v>88</v>
      </c>
      <c r="C20" s="25">
        <f t="shared" si="0"/>
        <v>1</v>
      </c>
      <c r="D20" s="28" t="s">
        <v>65</v>
      </c>
      <c r="E20" s="25">
        <f t="shared" si="1"/>
        <v>3</v>
      </c>
      <c r="F20" s="28" t="s">
        <v>88</v>
      </c>
      <c r="G20" s="25">
        <f t="shared" si="2"/>
        <v>1</v>
      </c>
      <c r="H20" s="28" t="str">
        <f t="shared" si="3"/>
        <v>medium</v>
      </c>
      <c r="I20" s="28" t="s">
        <v>88</v>
      </c>
      <c r="J20" s="25">
        <f t="shared" si="4"/>
        <v>1</v>
      </c>
      <c r="K20" s="28" t="s">
        <v>79</v>
      </c>
      <c r="L20" s="25">
        <f t="shared" si="5"/>
        <v>2</v>
      </c>
      <c r="M20" s="28" t="s">
        <v>88</v>
      </c>
      <c r="N20" s="25">
        <f t="shared" si="6"/>
        <v>1</v>
      </c>
      <c r="O20" s="25" t="str">
        <f t="shared" si="25"/>
        <v>med</v>
      </c>
      <c r="P20" s="25" t="s">
        <v>67</v>
      </c>
      <c r="Q20" s="25" t="s">
        <v>68</v>
      </c>
      <c r="R20" s="25">
        <v>2</v>
      </c>
      <c r="S20" s="29" t="s">
        <v>454</v>
      </c>
      <c r="T20" s="195">
        <f>VLOOKUP($S20,'Snippet measures'!$A$4:$V$33,11,FALSE)</f>
        <v>619</v>
      </c>
      <c r="U20" s="195">
        <f>VLOOKUP($S20,'Snippet measures'!$A$4:$V$33,18,FALSE)</f>
        <v>2.1145609045828002</v>
      </c>
      <c r="V20" s="195">
        <f>VLOOKUP($S20,'Snippet measures'!$A$4:$V$33,19,FALSE)</f>
        <v>241.5</v>
      </c>
      <c r="W20" s="195">
        <f>VLOOKUP($S20,'Snippet measures'!$A$4:$V$33,21,FALSE)</f>
        <v>3.003003003003003E-3</v>
      </c>
      <c r="X20" s="195">
        <f>VLOOKUP($S20,'Snippet measures'!$A$4:$V$33,22,FALSE)</f>
        <v>0.29129129129129128</v>
      </c>
      <c r="Y20" s="25">
        <v>4</v>
      </c>
      <c r="Z20" s="30" t="s">
        <v>468</v>
      </c>
      <c r="AA20" s="31" t="s">
        <v>469</v>
      </c>
      <c r="AB20" s="32" t="s">
        <v>72</v>
      </c>
      <c r="AC20" s="33" t="s">
        <v>167</v>
      </c>
      <c r="AD20" s="16"/>
      <c r="AE20" s="17">
        <v>1</v>
      </c>
      <c r="AF20" s="17">
        <v>1</v>
      </c>
      <c r="AG20" s="17">
        <f t="shared" si="7"/>
        <v>1</v>
      </c>
      <c r="AH20" s="34" t="s">
        <v>73</v>
      </c>
      <c r="AI20" s="33" t="s">
        <v>470</v>
      </c>
      <c r="AJ20" s="16"/>
      <c r="AK20" s="17">
        <v>0</v>
      </c>
      <c r="AL20" s="17">
        <v>0</v>
      </c>
      <c r="AM20" s="20">
        <f t="shared" si="8"/>
        <v>0</v>
      </c>
      <c r="AN20" s="35"/>
      <c r="AO20" s="33"/>
      <c r="AP20" s="16"/>
      <c r="AQ20" s="17" t="str">
        <f t="shared" si="9"/>
        <v/>
      </c>
      <c r="AR20" s="17" t="str">
        <f t="shared" si="9"/>
        <v/>
      </c>
      <c r="AS20" s="20" t="str">
        <f t="shared" si="10"/>
        <v/>
      </c>
      <c r="AT20" s="35"/>
      <c r="AU20" s="33"/>
      <c r="AV20" s="16"/>
      <c r="AW20" s="17" t="str">
        <f t="shared" si="11"/>
        <v/>
      </c>
      <c r="AX20" s="17" t="str">
        <f t="shared" si="11"/>
        <v/>
      </c>
      <c r="AY20" s="20" t="str">
        <f t="shared" si="12"/>
        <v/>
      </c>
      <c r="AZ20" s="35"/>
      <c r="BA20" s="33"/>
      <c r="BB20" s="17" t="str">
        <f t="shared" si="13"/>
        <v/>
      </c>
      <c r="BC20" s="17" t="str">
        <f t="shared" si="13"/>
        <v/>
      </c>
      <c r="BD20" s="20" t="str">
        <f t="shared" si="14"/>
        <v/>
      </c>
      <c r="BE20" s="35"/>
      <c r="BF20" s="36"/>
      <c r="BG20" s="17" t="str">
        <f t="shared" si="15"/>
        <v/>
      </c>
      <c r="BH20" s="17" t="str">
        <f t="shared" si="15"/>
        <v/>
      </c>
      <c r="BI20" s="20" t="str">
        <f t="shared" si="16"/>
        <v/>
      </c>
      <c r="BJ20" s="54">
        <v>4</v>
      </c>
      <c r="BK20" s="37">
        <f t="shared" si="17"/>
        <v>8</v>
      </c>
      <c r="BL20" s="54">
        <f t="shared" si="18"/>
        <v>0</v>
      </c>
      <c r="BM20" s="28" t="s">
        <v>471</v>
      </c>
      <c r="BN20" s="28"/>
      <c r="BO20" s="28"/>
      <c r="BP20" s="28" t="s">
        <v>472</v>
      </c>
      <c r="BQ20" s="28" t="s">
        <v>87</v>
      </c>
      <c r="BR20" s="25">
        <f t="shared" si="19"/>
        <v>1</v>
      </c>
      <c r="BS20" s="28" t="s">
        <v>87</v>
      </c>
      <c r="BT20" s="25">
        <f t="shared" si="20"/>
        <v>1</v>
      </c>
      <c r="BU20" s="28" t="s">
        <v>87</v>
      </c>
      <c r="BV20" s="25">
        <f t="shared" si="21"/>
        <v>1</v>
      </c>
      <c r="BW20" s="28" t="s">
        <v>87</v>
      </c>
      <c r="BX20" s="25">
        <f t="shared" si="22"/>
        <v>1</v>
      </c>
      <c r="BY20" s="25" t="str">
        <f t="shared" si="26"/>
        <v>low</v>
      </c>
      <c r="BZ20" s="28" t="s">
        <v>145</v>
      </c>
      <c r="CA20" s="25">
        <v>2</v>
      </c>
      <c r="CB20" s="28"/>
      <c r="CC20" s="28">
        <v>1331.34</v>
      </c>
      <c r="CD20" s="28">
        <v>43.2</v>
      </c>
      <c r="CE20" s="38">
        <v>84.05</v>
      </c>
      <c r="CF20" s="24">
        <v>2</v>
      </c>
      <c r="CG20" s="25">
        <f t="shared" si="23"/>
        <v>1</v>
      </c>
      <c r="CH20" s="26">
        <f t="shared" si="24"/>
        <v>0.16666666666666666</v>
      </c>
      <c r="CI20" s="26">
        <f t="shared" si="27"/>
        <v>14.328703703703702</v>
      </c>
      <c r="CJ20" s="26">
        <f t="shared" si="28"/>
        <v>7.3646638905413448</v>
      </c>
    </row>
    <row r="21" spans="1:88" ht="13.05" customHeight="1" x14ac:dyDescent="0.3">
      <c r="A21" s="27">
        <v>68</v>
      </c>
      <c r="B21" s="28" t="s">
        <v>88</v>
      </c>
      <c r="C21" s="25">
        <f t="shared" si="0"/>
        <v>1</v>
      </c>
      <c r="D21" s="28" t="s">
        <v>79</v>
      </c>
      <c r="E21" s="25">
        <f t="shared" si="1"/>
        <v>2</v>
      </c>
      <c r="F21" s="28" t="s">
        <v>88</v>
      </c>
      <c r="G21" s="25">
        <f t="shared" si="2"/>
        <v>1</v>
      </c>
      <c r="H21" s="28" t="str">
        <f t="shared" si="3"/>
        <v>low</v>
      </c>
      <c r="I21" s="28" t="s">
        <v>88</v>
      </c>
      <c r="J21" s="25">
        <f t="shared" si="4"/>
        <v>1</v>
      </c>
      <c r="K21" s="28" t="s">
        <v>88</v>
      </c>
      <c r="L21" s="25">
        <f t="shared" si="5"/>
        <v>1</v>
      </c>
      <c r="M21" s="28" t="s">
        <v>88</v>
      </c>
      <c r="N21" s="25">
        <f t="shared" si="6"/>
        <v>1</v>
      </c>
      <c r="O21" s="25" t="str">
        <f t="shared" si="25"/>
        <v>low</v>
      </c>
      <c r="P21" s="25" t="s">
        <v>67</v>
      </c>
      <c r="Q21" s="25" t="s">
        <v>68</v>
      </c>
      <c r="R21" s="25">
        <v>2</v>
      </c>
      <c r="S21" s="29" t="s">
        <v>454</v>
      </c>
      <c r="T21" s="195">
        <f>VLOOKUP($S21,'Snippet measures'!$A$4:$V$33,11,FALSE)</f>
        <v>619</v>
      </c>
      <c r="U21" s="195">
        <f>VLOOKUP($S21,'Snippet measures'!$A$4:$V$33,18,FALSE)</f>
        <v>2.1145609045828002</v>
      </c>
      <c r="V21" s="195">
        <f>VLOOKUP($S21,'Snippet measures'!$A$4:$V$33,19,FALSE)</f>
        <v>241.5</v>
      </c>
      <c r="W21" s="195">
        <f>VLOOKUP($S21,'Snippet measures'!$A$4:$V$33,21,FALSE)</f>
        <v>3.003003003003003E-3</v>
      </c>
      <c r="X21" s="195">
        <f>VLOOKUP($S21,'Snippet measures'!$A$4:$V$33,22,FALSE)</f>
        <v>0.29129129129129128</v>
      </c>
      <c r="Y21" s="25">
        <v>2</v>
      </c>
      <c r="Z21" s="30" t="s">
        <v>473</v>
      </c>
      <c r="AA21" s="31" t="s">
        <v>474</v>
      </c>
      <c r="AB21" s="32" t="s">
        <v>72</v>
      </c>
      <c r="AC21" s="33" t="s">
        <v>180</v>
      </c>
      <c r="AD21" s="16"/>
      <c r="AE21" s="17">
        <v>0</v>
      </c>
      <c r="AF21" s="17">
        <v>0</v>
      </c>
      <c r="AG21" s="17">
        <f t="shared" si="7"/>
        <v>0</v>
      </c>
      <c r="AH21" s="34" t="s">
        <v>73</v>
      </c>
      <c r="AI21" s="33" t="s">
        <v>475</v>
      </c>
      <c r="AJ21" s="16"/>
      <c r="AK21" s="17">
        <v>0</v>
      </c>
      <c r="AL21" s="17">
        <v>0</v>
      </c>
      <c r="AM21" s="20">
        <f t="shared" si="8"/>
        <v>0</v>
      </c>
      <c r="AN21" s="35"/>
      <c r="AO21" s="33"/>
      <c r="AP21" s="16"/>
      <c r="AQ21" s="17" t="str">
        <f t="shared" si="9"/>
        <v/>
      </c>
      <c r="AR21" s="17" t="str">
        <f t="shared" si="9"/>
        <v/>
      </c>
      <c r="AS21" s="20" t="str">
        <f t="shared" si="10"/>
        <v/>
      </c>
      <c r="AT21" s="35"/>
      <c r="AU21" s="33"/>
      <c r="AV21" s="16"/>
      <c r="AW21" s="17" t="str">
        <f t="shared" si="11"/>
        <v/>
      </c>
      <c r="AX21" s="17" t="str">
        <f t="shared" si="11"/>
        <v/>
      </c>
      <c r="AY21" s="20" t="str">
        <f t="shared" si="12"/>
        <v/>
      </c>
      <c r="AZ21" s="35"/>
      <c r="BA21" s="33"/>
      <c r="BB21" s="17" t="str">
        <f t="shared" si="13"/>
        <v/>
      </c>
      <c r="BC21" s="17" t="str">
        <f t="shared" si="13"/>
        <v/>
      </c>
      <c r="BD21" s="20" t="str">
        <f t="shared" si="14"/>
        <v/>
      </c>
      <c r="BE21" s="35"/>
      <c r="BF21" s="36"/>
      <c r="BG21" s="17" t="str">
        <f t="shared" si="15"/>
        <v/>
      </c>
      <c r="BH21" s="17" t="str">
        <f t="shared" si="15"/>
        <v/>
      </c>
      <c r="BI21" s="20" t="str">
        <f t="shared" si="16"/>
        <v/>
      </c>
      <c r="BJ21" s="54">
        <v>2</v>
      </c>
      <c r="BK21" s="37">
        <f t="shared" si="17"/>
        <v>4</v>
      </c>
      <c r="BL21" s="54">
        <f t="shared" si="18"/>
        <v>0</v>
      </c>
      <c r="BM21" s="28"/>
      <c r="BN21" s="28"/>
      <c r="BO21" s="28"/>
      <c r="BP21" s="28" t="s">
        <v>476</v>
      </c>
      <c r="BQ21" s="28" t="s">
        <v>87</v>
      </c>
      <c r="BR21" s="25">
        <f t="shared" si="19"/>
        <v>1</v>
      </c>
      <c r="BS21" s="28" t="s">
        <v>87</v>
      </c>
      <c r="BT21" s="25">
        <f t="shared" si="20"/>
        <v>1</v>
      </c>
      <c r="BU21" s="28" t="s">
        <v>87</v>
      </c>
      <c r="BV21" s="25">
        <f t="shared" si="21"/>
        <v>1</v>
      </c>
      <c r="BW21" s="28" t="s">
        <v>87</v>
      </c>
      <c r="BX21" s="25">
        <f t="shared" si="22"/>
        <v>1</v>
      </c>
      <c r="BY21" s="25" t="str">
        <f t="shared" si="26"/>
        <v>low</v>
      </c>
      <c r="BZ21" s="28" t="s">
        <v>100</v>
      </c>
      <c r="CA21" s="25">
        <v>3</v>
      </c>
      <c r="CB21" s="28"/>
      <c r="CC21" s="28">
        <v>2854.38</v>
      </c>
      <c r="CD21" s="28">
        <v>162.87</v>
      </c>
      <c r="CE21" s="38">
        <v>91.26</v>
      </c>
      <c r="CF21" s="24">
        <v>2</v>
      </c>
      <c r="CG21" s="25">
        <f t="shared" si="23"/>
        <v>0</v>
      </c>
      <c r="CH21" s="26">
        <f t="shared" si="24"/>
        <v>0</v>
      </c>
      <c r="CI21" s="26">
        <f t="shared" si="27"/>
        <v>3.8005771474181862</v>
      </c>
      <c r="CJ21" s="26">
        <f t="shared" si="28"/>
        <v>6.7828183212798594</v>
      </c>
    </row>
    <row r="22" spans="1:88" ht="13.05" customHeight="1" x14ac:dyDescent="0.3">
      <c r="A22" s="27">
        <v>70</v>
      </c>
      <c r="B22" s="28" t="s">
        <v>65</v>
      </c>
      <c r="C22" s="25">
        <f t="shared" si="0"/>
        <v>3</v>
      </c>
      <c r="D22" s="28" t="s">
        <v>79</v>
      </c>
      <c r="E22" s="25">
        <f t="shared" si="1"/>
        <v>2</v>
      </c>
      <c r="F22" s="28" t="s">
        <v>80</v>
      </c>
      <c r="G22" s="25">
        <f t="shared" si="2"/>
        <v>4</v>
      </c>
      <c r="H22" s="28" t="str">
        <f t="shared" si="3"/>
        <v>medium</v>
      </c>
      <c r="I22" s="28" t="s">
        <v>79</v>
      </c>
      <c r="J22" s="25">
        <f t="shared" si="4"/>
        <v>2</v>
      </c>
      <c r="K22" s="28" t="s">
        <v>65</v>
      </c>
      <c r="L22" s="25">
        <f t="shared" si="5"/>
        <v>3</v>
      </c>
      <c r="M22" s="28" t="s">
        <v>79</v>
      </c>
      <c r="N22" s="25">
        <f t="shared" si="6"/>
        <v>2</v>
      </c>
      <c r="O22" s="25" t="str">
        <f t="shared" si="25"/>
        <v>high</v>
      </c>
      <c r="P22" s="25" t="s">
        <v>67</v>
      </c>
      <c r="Q22" s="25" t="s">
        <v>68</v>
      </c>
      <c r="R22" s="25">
        <v>2</v>
      </c>
      <c r="S22" s="29" t="s">
        <v>454</v>
      </c>
      <c r="T22" s="195">
        <f>VLOOKUP($S22,'Snippet measures'!$A$4:$V$33,11,FALSE)</f>
        <v>619</v>
      </c>
      <c r="U22" s="195">
        <f>VLOOKUP($S22,'Snippet measures'!$A$4:$V$33,18,FALSE)</f>
        <v>2.1145609045828002</v>
      </c>
      <c r="V22" s="195">
        <f>VLOOKUP($S22,'Snippet measures'!$A$4:$V$33,19,FALSE)</f>
        <v>241.5</v>
      </c>
      <c r="W22" s="195">
        <f>VLOOKUP($S22,'Snippet measures'!$A$4:$V$33,21,FALSE)</f>
        <v>3.003003003003003E-3</v>
      </c>
      <c r="X22" s="195">
        <f>VLOOKUP($S22,'Snippet measures'!$A$4:$V$33,22,FALSE)</f>
        <v>0.29129129129129128</v>
      </c>
      <c r="Y22" s="25">
        <v>4</v>
      </c>
      <c r="Z22" s="30" t="s">
        <v>477</v>
      </c>
      <c r="AA22" s="31" t="s">
        <v>478</v>
      </c>
      <c r="AB22" s="32" t="s">
        <v>72</v>
      </c>
      <c r="AC22" s="33" t="s">
        <v>479</v>
      </c>
      <c r="AD22" s="16"/>
      <c r="AE22" s="17">
        <v>2</v>
      </c>
      <c r="AF22" s="17">
        <v>2</v>
      </c>
      <c r="AG22" s="17">
        <f t="shared" si="7"/>
        <v>2</v>
      </c>
      <c r="AH22" s="34" t="s">
        <v>73</v>
      </c>
      <c r="AI22" s="33" t="s">
        <v>480</v>
      </c>
      <c r="AJ22" s="16"/>
      <c r="AK22" s="17">
        <v>0</v>
      </c>
      <c r="AL22" s="17">
        <v>0</v>
      </c>
      <c r="AM22" s="20">
        <f t="shared" si="8"/>
        <v>0</v>
      </c>
      <c r="AN22" s="35"/>
      <c r="AO22" s="33"/>
      <c r="AP22" s="16"/>
      <c r="AQ22" s="17" t="str">
        <f t="shared" ref="AQ22:AR41" si="29">IF(ISBLANK($AN22),"",IF($AN22=TRIM($AO22),3,""))</f>
        <v/>
      </c>
      <c r="AR22" s="17" t="str">
        <f t="shared" si="29"/>
        <v/>
      </c>
      <c r="AS22" s="20" t="str">
        <f t="shared" si="10"/>
        <v/>
      </c>
      <c r="AT22" s="35"/>
      <c r="AU22" s="33"/>
      <c r="AV22" s="16"/>
      <c r="AW22" s="17" t="str">
        <f t="shared" ref="AW22:AX41" si="30">IF(ISBLANK($AT22),"",IF($AT22=TRIM($AU22),3,""))</f>
        <v/>
      </c>
      <c r="AX22" s="17" t="str">
        <f t="shared" si="30"/>
        <v/>
      </c>
      <c r="AY22" s="20" t="str">
        <f t="shared" si="12"/>
        <v/>
      </c>
      <c r="AZ22" s="35"/>
      <c r="BA22" s="33"/>
      <c r="BB22" s="17" t="str">
        <f t="shared" ref="BB22:BC41" si="31">IF(ISBLANK($AZ22),"",IF($AZ22=TRIM($BA22),3,""))</f>
        <v/>
      </c>
      <c r="BC22" s="17" t="str">
        <f t="shared" si="31"/>
        <v/>
      </c>
      <c r="BD22" s="20" t="str">
        <f t="shared" si="14"/>
        <v/>
      </c>
      <c r="BE22" s="35"/>
      <c r="BF22" s="36"/>
      <c r="BG22" s="17" t="str">
        <f t="shared" ref="BG22:BH41" si="32">IF(ISBLANK($BE22),"",IF($BE22=TRIM($BF22),3,""))</f>
        <v/>
      </c>
      <c r="BH22" s="17" t="str">
        <f t="shared" si="32"/>
        <v/>
      </c>
      <c r="BI22" s="20" t="str">
        <f t="shared" si="16"/>
        <v/>
      </c>
      <c r="BJ22" s="54">
        <v>3</v>
      </c>
      <c r="BK22" s="37">
        <f t="shared" si="17"/>
        <v>7</v>
      </c>
      <c r="BL22" s="54">
        <f t="shared" si="18"/>
        <v>-1</v>
      </c>
      <c r="BM22" s="28"/>
      <c r="BN22" s="28"/>
      <c r="BO22" s="28" t="s">
        <v>183</v>
      </c>
      <c r="BP22" s="28" t="s">
        <v>481</v>
      </c>
      <c r="BQ22" s="28">
        <v>4</v>
      </c>
      <c r="BR22" s="25">
        <f t="shared" si="19"/>
        <v>4</v>
      </c>
      <c r="BS22" s="28">
        <v>3</v>
      </c>
      <c r="BT22" s="25">
        <f t="shared" si="20"/>
        <v>3</v>
      </c>
      <c r="BU22" s="28">
        <v>3</v>
      </c>
      <c r="BV22" s="25">
        <f t="shared" si="21"/>
        <v>3</v>
      </c>
      <c r="BW22" s="28">
        <v>2</v>
      </c>
      <c r="BX22" s="25">
        <f t="shared" si="22"/>
        <v>2</v>
      </c>
      <c r="BY22" s="25" t="str">
        <f t="shared" si="26"/>
        <v>high</v>
      </c>
      <c r="BZ22" s="28" t="s">
        <v>482</v>
      </c>
      <c r="CA22" s="25">
        <v>5</v>
      </c>
      <c r="CB22" s="28"/>
      <c r="CC22" s="28">
        <v>1129.51</v>
      </c>
      <c r="CD22" s="28">
        <v>54.74</v>
      </c>
      <c r="CE22" s="38">
        <v>50.58</v>
      </c>
      <c r="CF22" s="24">
        <v>2</v>
      </c>
      <c r="CG22" s="25">
        <f t="shared" si="23"/>
        <v>2</v>
      </c>
      <c r="CH22" s="26">
        <f t="shared" si="24"/>
        <v>0.33333333333333331</v>
      </c>
      <c r="CI22" s="26">
        <f t="shared" si="27"/>
        <v>11.308001461454147</v>
      </c>
      <c r="CJ22" s="26">
        <f t="shared" si="28"/>
        <v>12.238038750494267</v>
      </c>
    </row>
    <row r="23" spans="1:88" ht="13.05" customHeight="1" x14ac:dyDescent="0.3">
      <c r="A23" s="27">
        <v>88</v>
      </c>
      <c r="B23" s="28" t="s">
        <v>79</v>
      </c>
      <c r="C23" s="25">
        <f t="shared" si="0"/>
        <v>2</v>
      </c>
      <c r="D23" s="28" t="s">
        <v>65</v>
      </c>
      <c r="E23" s="25">
        <f t="shared" si="1"/>
        <v>3</v>
      </c>
      <c r="F23" s="28" t="s">
        <v>79</v>
      </c>
      <c r="G23" s="25">
        <f t="shared" si="2"/>
        <v>2</v>
      </c>
      <c r="H23" s="28" t="str">
        <f t="shared" si="3"/>
        <v>medium</v>
      </c>
      <c r="I23" s="28" t="s">
        <v>88</v>
      </c>
      <c r="J23" s="25">
        <f t="shared" si="4"/>
        <v>1</v>
      </c>
      <c r="K23" s="28" t="s">
        <v>65</v>
      </c>
      <c r="L23" s="25">
        <f t="shared" si="5"/>
        <v>3</v>
      </c>
      <c r="M23" s="28" t="s">
        <v>88</v>
      </c>
      <c r="N23" s="25">
        <f t="shared" si="6"/>
        <v>1</v>
      </c>
      <c r="O23" s="25" t="str">
        <f t="shared" si="25"/>
        <v>med</v>
      </c>
      <c r="P23" s="25" t="s">
        <v>95</v>
      </c>
      <c r="Q23" s="25" t="s">
        <v>68</v>
      </c>
      <c r="R23" s="25">
        <v>2</v>
      </c>
      <c r="S23" s="29" t="s">
        <v>454</v>
      </c>
      <c r="T23" s="195">
        <f>VLOOKUP($S23,'Snippet measures'!$A$4:$V$33,11,FALSE)</f>
        <v>619</v>
      </c>
      <c r="U23" s="195">
        <f>VLOOKUP($S23,'Snippet measures'!$A$4:$V$33,18,FALSE)</f>
        <v>2.1145609045828002</v>
      </c>
      <c r="V23" s="195">
        <f>VLOOKUP($S23,'Snippet measures'!$A$4:$V$33,19,FALSE)</f>
        <v>241.5</v>
      </c>
      <c r="W23" s="195">
        <f>VLOOKUP($S23,'Snippet measures'!$A$4:$V$33,21,FALSE)</f>
        <v>3.003003003003003E-3</v>
      </c>
      <c r="X23" s="195">
        <f>VLOOKUP($S23,'Snippet measures'!$A$4:$V$33,22,FALSE)</f>
        <v>0.29129129129129128</v>
      </c>
      <c r="Y23" s="25">
        <v>2</v>
      </c>
      <c r="Z23" s="30" t="s">
        <v>483</v>
      </c>
      <c r="AA23" s="31" t="s">
        <v>484</v>
      </c>
      <c r="AB23" s="32" t="s">
        <v>72</v>
      </c>
      <c r="AC23" s="33" t="s">
        <v>72</v>
      </c>
      <c r="AD23" s="16"/>
      <c r="AE23" s="17">
        <f>IF($AB23=TRIM($AC23),3,"")</f>
        <v>3</v>
      </c>
      <c r="AF23" s="17">
        <f>IF($AB23=TRIM($AC23),3,"")</f>
        <v>3</v>
      </c>
      <c r="AG23" s="17">
        <f t="shared" si="7"/>
        <v>3</v>
      </c>
      <c r="AH23" s="34" t="s">
        <v>73</v>
      </c>
      <c r="AI23" s="33" t="s">
        <v>485</v>
      </c>
      <c r="AJ23" s="16"/>
      <c r="AK23" s="17">
        <v>1</v>
      </c>
      <c r="AL23" s="17">
        <v>1</v>
      </c>
      <c r="AM23" s="20">
        <f t="shared" si="8"/>
        <v>1</v>
      </c>
      <c r="AN23" s="35"/>
      <c r="AO23" s="33"/>
      <c r="AP23" s="16"/>
      <c r="AQ23" s="17" t="str">
        <f t="shared" si="29"/>
        <v/>
      </c>
      <c r="AR23" s="17" t="str">
        <f t="shared" si="29"/>
        <v/>
      </c>
      <c r="AS23" s="20" t="str">
        <f t="shared" si="10"/>
        <v/>
      </c>
      <c r="AT23" s="35"/>
      <c r="AU23" s="33"/>
      <c r="AV23" s="16"/>
      <c r="AW23" s="17" t="str">
        <f t="shared" si="30"/>
        <v/>
      </c>
      <c r="AX23" s="17" t="str">
        <f t="shared" si="30"/>
        <v/>
      </c>
      <c r="AY23" s="20" t="str">
        <f t="shared" si="12"/>
        <v/>
      </c>
      <c r="AZ23" s="35"/>
      <c r="BA23" s="33"/>
      <c r="BB23" s="17" t="str">
        <f t="shared" si="31"/>
        <v/>
      </c>
      <c r="BC23" s="17" t="str">
        <f t="shared" si="31"/>
        <v/>
      </c>
      <c r="BD23" s="20" t="str">
        <f t="shared" si="14"/>
        <v/>
      </c>
      <c r="BE23" s="35"/>
      <c r="BF23" s="36"/>
      <c r="BG23" s="17" t="str">
        <f t="shared" si="32"/>
        <v/>
      </c>
      <c r="BH23" s="17" t="str">
        <f t="shared" si="32"/>
        <v/>
      </c>
      <c r="BI23" s="20" t="str">
        <f t="shared" si="16"/>
        <v/>
      </c>
      <c r="BJ23" s="54">
        <v>2</v>
      </c>
      <c r="BK23" s="37">
        <f t="shared" si="17"/>
        <v>4</v>
      </c>
      <c r="BL23" s="54">
        <f t="shared" si="18"/>
        <v>0</v>
      </c>
      <c r="BM23" s="28"/>
      <c r="BN23" s="28"/>
      <c r="BO23" s="28"/>
      <c r="BP23" s="28" t="s">
        <v>486</v>
      </c>
      <c r="BQ23" s="28">
        <v>3</v>
      </c>
      <c r="BR23" s="25">
        <f t="shared" si="19"/>
        <v>3</v>
      </c>
      <c r="BS23" s="28" t="s">
        <v>87</v>
      </c>
      <c r="BT23" s="25">
        <f t="shared" si="20"/>
        <v>1</v>
      </c>
      <c r="BU23" s="28" t="s">
        <v>87</v>
      </c>
      <c r="BV23" s="25">
        <f t="shared" si="21"/>
        <v>1</v>
      </c>
      <c r="BW23" s="28" t="s">
        <v>87</v>
      </c>
      <c r="BX23" s="25">
        <f t="shared" si="22"/>
        <v>1</v>
      </c>
      <c r="BY23" s="25" t="str">
        <f t="shared" si="26"/>
        <v>med</v>
      </c>
      <c r="BZ23" s="28" t="s">
        <v>78</v>
      </c>
      <c r="CA23" s="25">
        <v>1</v>
      </c>
      <c r="CB23" s="28"/>
      <c r="CC23" s="28">
        <v>4748.3900000000003</v>
      </c>
      <c r="CD23" s="28">
        <v>64.16</v>
      </c>
      <c r="CE23" s="38">
        <v>150.88</v>
      </c>
      <c r="CF23" s="24">
        <v>2</v>
      </c>
      <c r="CG23" s="25">
        <f t="shared" si="23"/>
        <v>4</v>
      </c>
      <c r="CH23" s="26">
        <f t="shared" si="24"/>
        <v>0.66666666666666663</v>
      </c>
      <c r="CI23" s="26">
        <f t="shared" si="27"/>
        <v>9.6477556109725686</v>
      </c>
      <c r="CJ23" s="26">
        <f t="shared" si="28"/>
        <v>4.1025980911983035</v>
      </c>
    </row>
    <row r="24" spans="1:88" ht="13.05" customHeight="1" x14ac:dyDescent="0.3">
      <c r="A24" s="27">
        <v>94</v>
      </c>
      <c r="B24" s="28" t="s">
        <v>79</v>
      </c>
      <c r="C24" s="25">
        <f t="shared" si="0"/>
        <v>2</v>
      </c>
      <c r="D24" s="28" t="s">
        <v>65</v>
      </c>
      <c r="E24" s="25">
        <f t="shared" si="1"/>
        <v>3</v>
      </c>
      <c r="F24" s="28" t="s">
        <v>88</v>
      </c>
      <c r="G24" s="25">
        <f t="shared" si="2"/>
        <v>1</v>
      </c>
      <c r="H24" s="28" t="str">
        <f t="shared" si="3"/>
        <v>medium</v>
      </c>
      <c r="I24" s="28" t="s">
        <v>88</v>
      </c>
      <c r="J24" s="25">
        <f t="shared" si="4"/>
        <v>1</v>
      </c>
      <c r="K24" s="28" t="s">
        <v>79</v>
      </c>
      <c r="L24" s="25">
        <f t="shared" si="5"/>
        <v>2</v>
      </c>
      <c r="M24" s="28" t="s">
        <v>88</v>
      </c>
      <c r="N24" s="25">
        <f t="shared" si="6"/>
        <v>1</v>
      </c>
      <c r="O24" s="25" t="str">
        <f t="shared" si="25"/>
        <v>med</v>
      </c>
      <c r="P24" s="25" t="s">
        <v>67</v>
      </c>
      <c r="Q24" s="25" t="s">
        <v>68</v>
      </c>
      <c r="R24" s="25">
        <v>2</v>
      </c>
      <c r="S24" s="29" t="s">
        <v>454</v>
      </c>
      <c r="T24" s="195">
        <f>VLOOKUP($S24,'Snippet measures'!$A$4:$V$33,11,FALSE)</f>
        <v>619</v>
      </c>
      <c r="U24" s="195">
        <f>VLOOKUP($S24,'Snippet measures'!$A$4:$V$33,18,FALSE)</f>
        <v>2.1145609045828002</v>
      </c>
      <c r="V24" s="195">
        <f>VLOOKUP($S24,'Snippet measures'!$A$4:$V$33,19,FALSE)</f>
        <v>241.5</v>
      </c>
      <c r="W24" s="195">
        <f>VLOOKUP($S24,'Snippet measures'!$A$4:$V$33,21,FALSE)</f>
        <v>3.003003003003003E-3</v>
      </c>
      <c r="X24" s="195">
        <f>VLOOKUP($S24,'Snippet measures'!$A$4:$V$33,22,FALSE)</f>
        <v>0.29129129129129128</v>
      </c>
      <c r="Y24" s="25">
        <v>2</v>
      </c>
      <c r="Z24" s="30" t="s">
        <v>487</v>
      </c>
      <c r="AA24" s="31" t="s">
        <v>488</v>
      </c>
      <c r="AB24" s="32" t="s">
        <v>72</v>
      </c>
      <c r="AC24" s="33" t="s">
        <v>489</v>
      </c>
      <c r="AD24" s="16" t="s">
        <v>490</v>
      </c>
      <c r="AE24" s="17">
        <v>1</v>
      </c>
      <c r="AF24" s="17">
        <v>2</v>
      </c>
      <c r="AG24" s="40">
        <v>1</v>
      </c>
      <c r="AH24" s="34" t="s">
        <v>73</v>
      </c>
      <c r="AI24" s="33" t="s">
        <v>491</v>
      </c>
      <c r="AJ24" s="16"/>
      <c r="AK24" s="17">
        <v>1</v>
      </c>
      <c r="AL24" s="17">
        <v>1</v>
      </c>
      <c r="AM24" s="20">
        <f t="shared" si="8"/>
        <v>1</v>
      </c>
      <c r="AN24" s="35"/>
      <c r="AO24" s="33"/>
      <c r="AP24" s="16"/>
      <c r="AQ24" s="17" t="str">
        <f t="shared" si="29"/>
        <v/>
      </c>
      <c r="AR24" s="17" t="str">
        <f t="shared" si="29"/>
        <v/>
      </c>
      <c r="AS24" s="20" t="str">
        <f t="shared" si="10"/>
        <v/>
      </c>
      <c r="AT24" s="35"/>
      <c r="AU24" s="33"/>
      <c r="AV24" s="16"/>
      <c r="AW24" s="17" t="str">
        <f t="shared" si="30"/>
        <v/>
      </c>
      <c r="AX24" s="17" t="str">
        <f t="shared" si="30"/>
        <v/>
      </c>
      <c r="AY24" s="20" t="str">
        <f t="shared" si="12"/>
        <v/>
      </c>
      <c r="AZ24" s="35"/>
      <c r="BA24" s="33"/>
      <c r="BB24" s="17" t="str">
        <f t="shared" si="31"/>
        <v/>
      </c>
      <c r="BC24" s="17" t="str">
        <f t="shared" si="31"/>
        <v/>
      </c>
      <c r="BD24" s="20" t="str">
        <f t="shared" si="14"/>
        <v/>
      </c>
      <c r="BE24" s="35"/>
      <c r="BF24" s="36"/>
      <c r="BG24" s="17" t="str">
        <f t="shared" si="32"/>
        <v/>
      </c>
      <c r="BH24" s="17" t="str">
        <f t="shared" si="32"/>
        <v/>
      </c>
      <c r="BI24" s="20" t="str">
        <f t="shared" si="16"/>
        <v/>
      </c>
      <c r="BJ24" s="54">
        <v>2</v>
      </c>
      <c r="BK24" s="37">
        <f t="shared" si="17"/>
        <v>4</v>
      </c>
      <c r="BL24" s="54">
        <f t="shared" si="18"/>
        <v>0</v>
      </c>
      <c r="BM24" s="28"/>
      <c r="BN24" s="28"/>
      <c r="BO24" s="28" t="s">
        <v>492</v>
      </c>
      <c r="BP24" s="28" t="s">
        <v>493</v>
      </c>
      <c r="BQ24" s="28" t="s">
        <v>87</v>
      </c>
      <c r="BR24" s="25">
        <f t="shared" si="19"/>
        <v>1</v>
      </c>
      <c r="BS24" s="28" t="s">
        <v>87</v>
      </c>
      <c r="BT24" s="25">
        <f t="shared" si="20"/>
        <v>1</v>
      </c>
      <c r="BU24" s="28" t="s">
        <v>87</v>
      </c>
      <c r="BV24" s="25">
        <f t="shared" si="21"/>
        <v>1</v>
      </c>
      <c r="BW24" s="28" t="s">
        <v>87</v>
      </c>
      <c r="BX24" s="25">
        <f t="shared" si="22"/>
        <v>1</v>
      </c>
      <c r="BY24" s="25" t="str">
        <f t="shared" si="26"/>
        <v>low</v>
      </c>
      <c r="BZ24" s="28" t="s">
        <v>78</v>
      </c>
      <c r="CA24" s="25">
        <v>1</v>
      </c>
      <c r="CB24" s="28" t="s">
        <v>494</v>
      </c>
      <c r="CC24" s="28">
        <v>2354.38</v>
      </c>
      <c r="CD24" s="28">
        <v>70.73</v>
      </c>
      <c r="CE24" s="38">
        <v>147.51</v>
      </c>
      <c r="CF24" s="24">
        <v>2</v>
      </c>
      <c r="CG24" s="25">
        <f t="shared" si="23"/>
        <v>2</v>
      </c>
      <c r="CH24" s="26">
        <f t="shared" si="24"/>
        <v>0.33333333333333331</v>
      </c>
      <c r="CI24" s="26">
        <f t="shared" si="27"/>
        <v>8.7515905556341007</v>
      </c>
      <c r="CJ24" s="26">
        <f t="shared" si="28"/>
        <v>4.1963256728357399</v>
      </c>
    </row>
    <row r="25" spans="1:88" ht="13.05" customHeight="1" x14ac:dyDescent="0.3">
      <c r="A25" s="27">
        <v>107</v>
      </c>
      <c r="B25" s="28" t="s">
        <v>88</v>
      </c>
      <c r="C25" s="25">
        <f t="shared" si="0"/>
        <v>1</v>
      </c>
      <c r="D25" s="28" t="s">
        <v>79</v>
      </c>
      <c r="E25" s="25">
        <f t="shared" si="1"/>
        <v>2</v>
      </c>
      <c r="F25" s="28" t="s">
        <v>88</v>
      </c>
      <c r="G25" s="25">
        <f t="shared" si="2"/>
        <v>1</v>
      </c>
      <c r="H25" s="28" t="str">
        <f t="shared" si="3"/>
        <v>low</v>
      </c>
      <c r="I25" s="28" t="s">
        <v>88</v>
      </c>
      <c r="J25" s="25">
        <f t="shared" si="4"/>
        <v>1</v>
      </c>
      <c r="K25" s="28" t="s">
        <v>88</v>
      </c>
      <c r="L25" s="25">
        <f t="shared" si="5"/>
        <v>1</v>
      </c>
      <c r="M25" s="28" t="s">
        <v>88</v>
      </c>
      <c r="N25" s="25">
        <f t="shared" si="6"/>
        <v>1</v>
      </c>
      <c r="O25" s="25" t="str">
        <f t="shared" si="25"/>
        <v>low</v>
      </c>
      <c r="P25" s="25" t="s">
        <v>67</v>
      </c>
      <c r="Q25" s="25" t="s">
        <v>68</v>
      </c>
      <c r="R25" s="25">
        <v>2</v>
      </c>
      <c r="S25" s="29" t="s">
        <v>454</v>
      </c>
      <c r="T25" s="195">
        <f>VLOOKUP($S25,'Snippet measures'!$A$4:$V$33,11,FALSE)</f>
        <v>619</v>
      </c>
      <c r="U25" s="195">
        <f>VLOOKUP($S25,'Snippet measures'!$A$4:$V$33,18,FALSE)</f>
        <v>2.1145609045828002</v>
      </c>
      <c r="V25" s="195">
        <f>VLOOKUP($S25,'Snippet measures'!$A$4:$V$33,19,FALSE)</f>
        <v>241.5</v>
      </c>
      <c r="W25" s="195">
        <f>VLOOKUP($S25,'Snippet measures'!$A$4:$V$33,21,FALSE)</f>
        <v>3.003003003003003E-3</v>
      </c>
      <c r="X25" s="195">
        <f>VLOOKUP($S25,'Snippet measures'!$A$4:$V$33,22,FALSE)</f>
        <v>0.29129129129129128</v>
      </c>
      <c r="Y25" s="25">
        <v>1</v>
      </c>
      <c r="Z25" s="30" t="s">
        <v>495</v>
      </c>
      <c r="AA25" s="31" t="s">
        <v>496</v>
      </c>
      <c r="AB25" s="32" t="s">
        <v>72</v>
      </c>
      <c r="AC25" s="33" t="s">
        <v>497</v>
      </c>
      <c r="AD25" s="16"/>
      <c r="AE25" s="17">
        <v>0</v>
      </c>
      <c r="AF25" s="17">
        <v>0</v>
      </c>
      <c r="AG25" s="17">
        <f t="shared" ref="AG25:AG56" si="33">IF(AE25=AF25,AE25,"")</f>
        <v>0</v>
      </c>
      <c r="AH25" s="34" t="s">
        <v>73</v>
      </c>
      <c r="AI25" s="33" t="s">
        <v>498</v>
      </c>
      <c r="AJ25" s="16"/>
      <c r="AK25" s="17">
        <v>0</v>
      </c>
      <c r="AL25" s="17">
        <v>0</v>
      </c>
      <c r="AM25" s="20">
        <f t="shared" si="8"/>
        <v>0</v>
      </c>
      <c r="AN25" s="35"/>
      <c r="AO25" s="33"/>
      <c r="AP25" s="16"/>
      <c r="AQ25" s="17" t="str">
        <f t="shared" si="29"/>
        <v/>
      </c>
      <c r="AR25" s="17" t="str">
        <f t="shared" si="29"/>
        <v/>
      </c>
      <c r="AS25" s="20" t="str">
        <f t="shared" si="10"/>
        <v/>
      </c>
      <c r="AT25" s="35"/>
      <c r="AU25" s="33"/>
      <c r="AV25" s="16"/>
      <c r="AW25" s="17" t="str">
        <f t="shared" si="30"/>
        <v/>
      </c>
      <c r="AX25" s="17" t="str">
        <f t="shared" si="30"/>
        <v/>
      </c>
      <c r="AY25" s="20" t="str">
        <f t="shared" si="12"/>
        <v/>
      </c>
      <c r="AZ25" s="35"/>
      <c r="BA25" s="33"/>
      <c r="BB25" s="17" t="str">
        <f t="shared" si="31"/>
        <v/>
      </c>
      <c r="BC25" s="17" t="str">
        <f t="shared" si="31"/>
        <v/>
      </c>
      <c r="BD25" s="20" t="str">
        <f t="shared" si="14"/>
        <v/>
      </c>
      <c r="BE25" s="35"/>
      <c r="BF25" s="36"/>
      <c r="BG25" s="17" t="str">
        <f t="shared" si="32"/>
        <v/>
      </c>
      <c r="BH25" s="17" t="str">
        <f t="shared" si="32"/>
        <v/>
      </c>
      <c r="BI25" s="20" t="str">
        <f t="shared" si="16"/>
        <v/>
      </c>
      <c r="BJ25" s="54">
        <v>1</v>
      </c>
      <c r="BK25" s="37">
        <f t="shared" si="17"/>
        <v>2</v>
      </c>
      <c r="BL25" s="54">
        <f t="shared" si="18"/>
        <v>0</v>
      </c>
      <c r="BM25" s="28" t="s">
        <v>499</v>
      </c>
      <c r="BN25" s="28" t="s">
        <v>500</v>
      </c>
      <c r="BO25" s="28"/>
      <c r="BP25" s="28" t="s">
        <v>501</v>
      </c>
      <c r="BQ25" s="28">
        <v>2</v>
      </c>
      <c r="BR25" s="25">
        <f t="shared" si="19"/>
        <v>2</v>
      </c>
      <c r="BS25" s="28" t="s">
        <v>87</v>
      </c>
      <c r="BT25" s="25">
        <f t="shared" si="20"/>
        <v>1</v>
      </c>
      <c r="BU25" s="28" t="s">
        <v>87</v>
      </c>
      <c r="BV25" s="25">
        <f t="shared" si="21"/>
        <v>1</v>
      </c>
      <c r="BW25" s="28" t="s">
        <v>87</v>
      </c>
      <c r="BX25" s="25">
        <f t="shared" si="22"/>
        <v>1</v>
      </c>
      <c r="BY25" s="25" t="str">
        <f t="shared" si="26"/>
        <v>low</v>
      </c>
      <c r="BZ25" s="28" t="s">
        <v>145</v>
      </c>
      <c r="CA25" s="25">
        <v>2</v>
      </c>
      <c r="CB25" s="28" t="s">
        <v>502</v>
      </c>
      <c r="CC25" s="28">
        <v>4869.88</v>
      </c>
      <c r="CD25" s="28">
        <v>87.06</v>
      </c>
      <c r="CE25" s="38">
        <v>104.56</v>
      </c>
      <c r="CF25" s="24">
        <v>2</v>
      </c>
      <c r="CG25" s="25">
        <f t="shared" si="23"/>
        <v>0</v>
      </c>
      <c r="CH25" s="26">
        <f t="shared" si="24"/>
        <v>0</v>
      </c>
      <c r="CI25" s="26">
        <f t="shared" si="27"/>
        <v>7.1100390535263038</v>
      </c>
      <c r="CJ25" s="26">
        <f t="shared" si="28"/>
        <v>5.9200459066564655</v>
      </c>
    </row>
    <row r="26" spans="1:88" ht="13.05" customHeight="1" x14ac:dyDescent="0.3">
      <c r="A26" s="27">
        <v>153</v>
      </c>
      <c r="B26" s="28" t="s">
        <v>79</v>
      </c>
      <c r="C26" s="25">
        <f t="shared" si="0"/>
        <v>2</v>
      </c>
      <c r="D26" s="28" t="s">
        <v>65</v>
      </c>
      <c r="E26" s="25">
        <f t="shared" si="1"/>
        <v>3</v>
      </c>
      <c r="F26" s="28" t="s">
        <v>79</v>
      </c>
      <c r="G26" s="25">
        <f t="shared" si="2"/>
        <v>2</v>
      </c>
      <c r="H26" s="28" t="str">
        <f t="shared" si="3"/>
        <v>medium</v>
      </c>
      <c r="I26" s="28" t="s">
        <v>79</v>
      </c>
      <c r="J26" s="25">
        <f t="shared" si="4"/>
        <v>2</v>
      </c>
      <c r="K26" s="28" t="s">
        <v>79</v>
      </c>
      <c r="L26" s="25">
        <f t="shared" si="5"/>
        <v>2</v>
      </c>
      <c r="M26" s="28" t="s">
        <v>88</v>
      </c>
      <c r="N26" s="25">
        <f t="shared" si="6"/>
        <v>1</v>
      </c>
      <c r="O26" s="25" t="str">
        <f t="shared" si="25"/>
        <v>med</v>
      </c>
      <c r="P26" s="25" t="s">
        <v>67</v>
      </c>
      <c r="Q26" s="25" t="s">
        <v>68</v>
      </c>
      <c r="R26" s="25">
        <v>2</v>
      </c>
      <c r="S26" s="29" t="s">
        <v>454</v>
      </c>
      <c r="T26" s="195">
        <f>VLOOKUP($S26,'Snippet measures'!$A$4:$V$33,11,FALSE)</f>
        <v>619</v>
      </c>
      <c r="U26" s="195">
        <f>VLOOKUP($S26,'Snippet measures'!$A$4:$V$33,18,FALSE)</f>
        <v>2.1145609045828002</v>
      </c>
      <c r="V26" s="195">
        <f>VLOOKUP($S26,'Snippet measures'!$A$4:$V$33,19,FALSE)</f>
        <v>241.5</v>
      </c>
      <c r="W26" s="195">
        <f>VLOOKUP($S26,'Snippet measures'!$A$4:$V$33,21,FALSE)</f>
        <v>3.003003003003003E-3</v>
      </c>
      <c r="X26" s="195">
        <f>VLOOKUP($S26,'Snippet measures'!$A$4:$V$33,22,FALSE)</f>
        <v>0.29129129129129128</v>
      </c>
      <c r="Y26" s="25">
        <v>2</v>
      </c>
      <c r="Z26" s="30" t="s">
        <v>503</v>
      </c>
      <c r="AA26" s="31" t="s">
        <v>91</v>
      </c>
      <c r="AB26" s="32" t="s">
        <v>72</v>
      </c>
      <c r="AC26" s="33" t="s">
        <v>265</v>
      </c>
      <c r="AD26" s="16"/>
      <c r="AE26" s="17">
        <v>0</v>
      </c>
      <c r="AF26" s="17">
        <v>0</v>
      </c>
      <c r="AG26" s="17">
        <f t="shared" si="33"/>
        <v>0</v>
      </c>
      <c r="AH26" s="34" t="s">
        <v>73</v>
      </c>
      <c r="AI26" s="33" t="s">
        <v>265</v>
      </c>
      <c r="AJ26" s="16"/>
      <c r="AK26" s="17">
        <v>0</v>
      </c>
      <c r="AL26" s="17">
        <v>0</v>
      </c>
      <c r="AM26" s="20">
        <f t="shared" si="8"/>
        <v>0</v>
      </c>
      <c r="AN26" s="35"/>
      <c r="AO26" s="33"/>
      <c r="AP26" s="16"/>
      <c r="AQ26" s="17" t="str">
        <f t="shared" si="29"/>
        <v/>
      </c>
      <c r="AR26" s="17" t="str">
        <f t="shared" si="29"/>
        <v/>
      </c>
      <c r="AS26" s="20" t="str">
        <f t="shared" si="10"/>
        <v/>
      </c>
      <c r="AT26" s="35"/>
      <c r="AU26" s="33"/>
      <c r="AV26" s="16"/>
      <c r="AW26" s="17" t="str">
        <f t="shared" si="30"/>
        <v/>
      </c>
      <c r="AX26" s="17" t="str">
        <f t="shared" si="30"/>
        <v/>
      </c>
      <c r="AY26" s="20" t="str">
        <f t="shared" si="12"/>
        <v/>
      </c>
      <c r="AZ26" s="35"/>
      <c r="BA26" s="33"/>
      <c r="BB26" s="17" t="str">
        <f t="shared" si="31"/>
        <v/>
      </c>
      <c r="BC26" s="17" t="str">
        <f t="shared" si="31"/>
        <v/>
      </c>
      <c r="BD26" s="20" t="str">
        <f t="shared" si="14"/>
        <v/>
      </c>
      <c r="BE26" s="35"/>
      <c r="BF26" s="36"/>
      <c r="BG26" s="17" t="str">
        <f t="shared" si="32"/>
        <v/>
      </c>
      <c r="BH26" s="17" t="str">
        <f t="shared" si="32"/>
        <v/>
      </c>
      <c r="BI26" s="20" t="str">
        <f t="shared" si="16"/>
        <v/>
      </c>
      <c r="BJ26" s="54">
        <v>2</v>
      </c>
      <c r="BK26" s="37">
        <f t="shared" si="17"/>
        <v>4</v>
      </c>
      <c r="BL26" s="54">
        <f t="shared" si="18"/>
        <v>0</v>
      </c>
      <c r="BM26" s="28" t="s">
        <v>504</v>
      </c>
      <c r="BN26" s="28" t="s">
        <v>91</v>
      </c>
      <c r="BO26" s="28" t="s">
        <v>505</v>
      </c>
      <c r="BP26" s="28" t="s">
        <v>506</v>
      </c>
      <c r="BQ26" s="28">
        <v>4</v>
      </c>
      <c r="BR26" s="25">
        <f t="shared" si="19"/>
        <v>4</v>
      </c>
      <c r="BS26" s="28">
        <v>4</v>
      </c>
      <c r="BT26" s="25">
        <f t="shared" si="20"/>
        <v>4</v>
      </c>
      <c r="BU26" s="28">
        <v>3</v>
      </c>
      <c r="BV26" s="25">
        <f t="shared" si="21"/>
        <v>3</v>
      </c>
      <c r="BW26" s="28">
        <v>4</v>
      </c>
      <c r="BX26" s="25">
        <f t="shared" si="22"/>
        <v>4</v>
      </c>
      <c r="BY26" s="25" t="str">
        <f t="shared" si="26"/>
        <v>high</v>
      </c>
      <c r="BZ26" s="28" t="s">
        <v>145</v>
      </c>
      <c r="CA26" s="25">
        <v>2</v>
      </c>
      <c r="CB26" s="28"/>
      <c r="CC26" s="28">
        <v>1034.22</v>
      </c>
      <c r="CD26" s="28">
        <v>47.71</v>
      </c>
      <c r="CE26" s="38">
        <v>30.07</v>
      </c>
      <c r="CF26" s="24">
        <v>2</v>
      </c>
      <c r="CG26" s="25">
        <f t="shared" si="23"/>
        <v>0</v>
      </c>
      <c r="CH26" s="26">
        <f t="shared" si="24"/>
        <v>0</v>
      </c>
      <c r="CI26" s="26">
        <f t="shared" si="27"/>
        <v>12.974219241249214</v>
      </c>
      <c r="CJ26" s="26">
        <f t="shared" si="28"/>
        <v>20.585300964416362</v>
      </c>
    </row>
    <row r="27" spans="1:88" ht="13.05" customHeight="1" x14ac:dyDescent="0.3">
      <c r="A27" s="27">
        <v>163</v>
      </c>
      <c r="B27" s="28" t="s">
        <v>88</v>
      </c>
      <c r="C27" s="25">
        <f t="shared" si="0"/>
        <v>1</v>
      </c>
      <c r="D27" s="28" t="s">
        <v>79</v>
      </c>
      <c r="E27" s="25">
        <f t="shared" si="1"/>
        <v>2</v>
      </c>
      <c r="F27" s="28" t="s">
        <v>80</v>
      </c>
      <c r="G27" s="25">
        <f t="shared" si="2"/>
        <v>4</v>
      </c>
      <c r="H27" s="28" t="str">
        <f t="shared" si="3"/>
        <v>medium</v>
      </c>
      <c r="I27" s="28" t="s">
        <v>88</v>
      </c>
      <c r="J27" s="25">
        <f t="shared" si="4"/>
        <v>1</v>
      </c>
      <c r="K27" s="28" t="s">
        <v>79</v>
      </c>
      <c r="L27" s="25">
        <f t="shared" si="5"/>
        <v>2</v>
      </c>
      <c r="M27" s="28" t="s">
        <v>88</v>
      </c>
      <c r="N27" s="25">
        <f t="shared" si="6"/>
        <v>1</v>
      </c>
      <c r="O27" s="25" t="str">
        <f t="shared" si="25"/>
        <v>high</v>
      </c>
      <c r="P27" s="25" t="s">
        <v>67</v>
      </c>
      <c r="Q27" s="25" t="s">
        <v>68</v>
      </c>
      <c r="R27" s="25">
        <v>2</v>
      </c>
      <c r="S27" s="29" t="s">
        <v>454</v>
      </c>
      <c r="T27" s="195">
        <f>VLOOKUP($S27,'Snippet measures'!$A$4:$V$33,11,FALSE)</f>
        <v>619</v>
      </c>
      <c r="U27" s="195">
        <f>VLOOKUP($S27,'Snippet measures'!$A$4:$V$33,18,FALSE)</f>
        <v>2.1145609045828002</v>
      </c>
      <c r="V27" s="195">
        <f>VLOOKUP($S27,'Snippet measures'!$A$4:$V$33,19,FALSE)</f>
        <v>241.5</v>
      </c>
      <c r="W27" s="195">
        <f>VLOOKUP($S27,'Snippet measures'!$A$4:$V$33,21,FALSE)</f>
        <v>3.003003003003003E-3</v>
      </c>
      <c r="X27" s="195">
        <f>VLOOKUP($S27,'Snippet measures'!$A$4:$V$33,22,FALSE)</f>
        <v>0.29129129129129128</v>
      </c>
      <c r="Y27" s="25">
        <v>2</v>
      </c>
      <c r="Z27" s="30" t="s">
        <v>507</v>
      </c>
      <c r="AA27" s="31" t="s">
        <v>508</v>
      </c>
      <c r="AB27" s="32" t="s">
        <v>72</v>
      </c>
      <c r="AC27" s="33" t="s">
        <v>509</v>
      </c>
      <c r="AD27" s="16"/>
      <c r="AE27" s="17">
        <v>1</v>
      </c>
      <c r="AF27" s="17">
        <v>1</v>
      </c>
      <c r="AG27" s="17">
        <f t="shared" si="33"/>
        <v>1</v>
      </c>
      <c r="AH27" s="34" t="s">
        <v>73</v>
      </c>
      <c r="AI27" s="33" t="s">
        <v>510</v>
      </c>
      <c r="AJ27" s="16"/>
      <c r="AK27" s="17">
        <v>0</v>
      </c>
      <c r="AL27" s="17">
        <v>0</v>
      </c>
      <c r="AM27" s="20">
        <f t="shared" si="8"/>
        <v>0</v>
      </c>
      <c r="AN27" s="35"/>
      <c r="AO27" s="33"/>
      <c r="AP27" s="16"/>
      <c r="AQ27" s="17" t="str">
        <f t="shared" si="29"/>
        <v/>
      </c>
      <c r="AR27" s="17" t="str">
        <f t="shared" si="29"/>
        <v/>
      </c>
      <c r="AS27" s="20" t="str">
        <f t="shared" si="10"/>
        <v/>
      </c>
      <c r="AT27" s="35"/>
      <c r="AU27" s="33"/>
      <c r="AV27" s="16"/>
      <c r="AW27" s="17" t="str">
        <f t="shared" si="30"/>
        <v/>
      </c>
      <c r="AX27" s="17" t="str">
        <f t="shared" si="30"/>
        <v/>
      </c>
      <c r="AY27" s="20" t="str">
        <f t="shared" si="12"/>
        <v/>
      </c>
      <c r="AZ27" s="35"/>
      <c r="BA27" s="33"/>
      <c r="BB27" s="17" t="str">
        <f t="shared" si="31"/>
        <v/>
      </c>
      <c r="BC27" s="17" t="str">
        <f t="shared" si="31"/>
        <v/>
      </c>
      <c r="BD27" s="20" t="str">
        <f t="shared" si="14"/>
        <v/>
      </c>
      <c r="BE27" s="35"/>
      <c r="BF27" s="36"/>
      <c r="BG27" s="17" t="str">
        <f t="shared" si="32"/>
        <v/>
      </c>
      <c r="BH27" s="17" t="str">
        <f t="shared" si="32"/>
        <v/>
      </c>
      <c r="BI27" s="20" t="str">
        <f t="shared" si="16"/>
        <v/>
      </c>
      <c r="BJ27" s="54">
        <v>2</v>
      </c>
      <c r="BK27" s="37">
        <f t="shared" si="17"/>
        <v>4</v>
      </c>
      <c r="BL27" s="54">
        <f t="shared" si="18"/>
        <v>0</v>
      </c>
      <c r="BM27" s="28"/>
      <c r="BN27" s="28"/>
      <c r="BO27" s="28"/>
      <c r="BP27" s="28" t="s">
        <v>511</v>
      </c>
      <c r="BQ27" s="28" t="s">
        <v>87</v>
      </c>
      <c r="BR27" s="25">
        <f t="shared" si="19"/>
        <v>1</v>
      </c>
      <c r="BS27" s="28" t="s">
        <v>87</v>
      </c>
      <c r="BT27" s="25">
        <f t="shared" si="20"/>
        <v>1</v>
      </c>
      <c r="BU27" s="28" t="s">
        <v>87</v>
      </c>
      <c r="BV27" s="25">
        <f t="shared" si="21"/>
        <v>1</v>
      </c>
      <c r="BW27" s="28" t="s">
        <v>87</v>
      </c>
      <c r="BX27" s="25">
        <f t="shared" si="22"/>
        <v>1</v>
      </c>
      <c r="BY27" s="25" t="str">
        <f t="shared" si="26"/>
        <v>low</v>
      </c>
      <c r="BZ27" s="28" t="s">
        <v>482</v>
      </c>
      <c r="CA27" s="25">
        <v>5</v>
      </c>
      <c r="CB27" s="28"/>
      <c r="CC27" s="28">
        <v>1193.52</v>
      </c>
      <c r="CD27" s="28">
        <v>92.27</v>
      </c>
      <c r="CE27" s="38">
        <v>29.72</v>
      </c>
      <c r="CF27" s="24">
        <v>2</v>
      </c>
      <c r="CG27" s="25">
        <f t="shared" si="23"/>
        <v>1</v>
      </c>
      <c r="CH27" s="26">
        <f t="shared" si="24"/>
        <v>0.16666666666666666</v>
      </c>
      <c r="CI27" s="26">
        <f t="shared" si="27"/>
        <v>6.7085726671724286</v>
      </c>
      <c r="CJ27" s="26">
        <f t="shared" si="28"/>
        <v>20.827725437415882</v>
      </c>
    </row>
    <row r="28" spans="1:88" ht="13.05" customHeight="1" x14ac:dyDescent="0.3">
      <c r="A28" s="27">
        <v>167</v>
      </c>
      <c r="B28" s="28" t="s">
        <v>79</v>
      </c>
      <c r="C28" s="25">
        <f t="shared" si="0"/>
        <v>2</v>
      </c>
      <c r="D28" s="28" t="s">
        <v>79</v>
      </c>
      <c r="E28" s="25">
        <f t="shared" si="1"/>
        <v>2</v>
      </c>
      <c r="F28" s="28" t="s">
        <v>88</v>
      </c>
      <c r="G28" s="25">
        <f t="shared" si="2"/>
        <v>1</v>
      </c>
      <c r="H28" s="28" t="str">
        <f t="shared" si="3"/>
        <v>low</v>
      </c>
      <c r="I28" s="28" t="s">
        <v>88</v>
      </c>
      <c r="J28" s="25">
        <f t="shared" si="4"/>
        <v>1</v>
      </c>
      <c r="K28" s="28" t="s">
        <v>88</v>
      </c>
      <c r="L28" s="25">
        <f t="shared" si="5"/>
        <v>1</v>
      </c>
      <c r="M28" s="28" t="s">
        <v>88</v>
      </c>
      <c r="N28" s="25">
        <f t="shared" si="6"/>
        <v>1</v>
      </c>
      <c r="O28" s="25" t="str">
        <f t="shared" si="25"/>
        <v>low</v>
      </c>
      <c r="P28" s="25" t="s">
        <v>95</v>
      </c>
      <c r="Q28" s="25" t="s">
        <v>68</v>
      </c>
      <c r="R28" s="25">
        <v>2</v>
      </c>
      <c r="S28" s="29" t="s">
        <v>454</v>
      </c>
      <c r="T28" s="195">
        <f>VLOOKUP($S28,'Snippet measures'!$A$4:$V$33,11,FALSE)</f>
        <v>619</v>
      </c>
      <c r="U28" s="195">
        <f>VLOOKUP($S28,'Snippet measures'!$A$4:$V$33,18,FALSE)</f>
        <v>2.1145609045828002</v>
      </c>
      <c r="V28" s="195">
        <f>VLOOKUP($S28,'Snippet measures'!$A$4:$V$33,19,FALSE)</f>
        <v>241.5</v>
      </c>
      <c r="W28" s="195">
        <f>VLOOKUP($S28,'Snippet measures'!$A$4:$V$33,21,FALSE)</f>
        <v>3.003003003003003E-3</v>
      </c>
      <c r="X28" s="195">
        <f>VLOOKUP($S28,'Snippet measures'!$A$4:$V$33,22,FALSE)</f>
        <v>0.29129129129129128</v>
      </c>
      <c r="Y28" s="25">
        <v>1</v>
      </c>
      <c r="Z28" s="30" t="s">
        <v>512</v>
      </c>
      <c r="AA28" s="31" t="s">
        <v>513</v>
      </c>
      <c r="AB28" s="32" t="s">
        <v>72</v>
      </c>
      <c r="AC28" s="33" t="s">
        <v>514</v>
      </c>
      <c r="AD28" s="16" t="s">
        <v>515</v>
      </c>
      <c r="AE28" s="17">
        <v>1</v>
      </c>
      <c r="AF28" s="17">
        <v>1</v>
      </c>
      <c r="AG28" s="17">
        <f t="shared" si="33"/>
        <v>1</v>
      </c>
      <c r="AH28" s="34" t="s">
        <v>73</v>
      </c>
      <c r="AI28" s="33" t="s">
        <v>230</v>
      </c>
      <c r="AJ28" s="16"/>
      <c r="AK28" s="17">
        <v>0</v>
      </c>
      <c r="AL28" s="17">
        <v>0</v>
      </c>
      <c r="AM28" s="20">
        <f t="shared" si="8"/>
        <v>0</v>
      </c>
      <c r="AN28" s="35"/>
      <c r="AO28" s="33"/>
      <c r="AP28" s="16"/>
      <c r="AQ28" s="17" t="str">
        <f t="shared" si="29"/>
        <v/>
      </c>
      <c r="AR28" s="17" t="str">
        <f t="shared" si="29"/>
        <v/>
      </c>
      <c r="AS28" s="20" t="str">
        <f t="shared" si="10"/>
        <v/>
      </c>
      <c r="AT28" s="35"/>
      <c r="AU28" s="33"/>
      <c r="AV28" s="16"/>
      <c r="AW28" s="17" t="str">
        <f t="shared" si="30"/>
        <v/>
      </c>
      <c r="AX28" s="17" t="str">
        <f t="shared" si="30"/>
        <v/>
      </c>
      <c r="AY28" s="20" t="str">
        <f t="shared" si="12"/>
        <v/>
      </c>
      <c r="AZ28" s="35"/>
      <c r="BA28" s="33"/>
      <c r="BB28" s="17" t="str">
        <f t="shared" si="31"/>
        <v/>
      </c>
      <c r="BC28" s="17" t="str">
        <f t="shared" si="31"/>
        <v/>
      </c>
      <c r="BD28" s="20" t="str">
        <f t="shared" si="14"/>
        <v/>
      </c>
      <c r="BE28" s="35"/>
      <c r="BF28" s="36"/>
      <c r="BG28" s="17" t="str">
        <f t="shared" si="32"/>
        <v/>
      </c>
      <c r="BH28" s="17" t="str">
        <f t="shared" si="32"/>
        <v/>
      </c>
      <c r="BI28" s="20" t="str">
        <f t="shared" si="16"/>
        <v/>
      </c>
      <c r="BJ28" s="54">
        <v>1</v>
      </c>
      <c r="BK28" s="37">
        <f t="shared" si="17"/>
        <v>2</v>
      </c>
      <c r="BL28" s="54">
        <f t="shared" si="18"/>
        <v>0</v>
      </c>
      <c r="BM28" s="28"/>
      <c r="BN28" s="28"/>
      <c r="BO28" s="28" t="s">
        <v>516</v>
      </c>
      <c r="BP28" s="28" t="s">
        <v>517</v>
      </c>
      <c r="BQ28" s="28">
        <v>2</v>
      </c>
      <c r="BR28" s="25">
        <f t="shared" si="19"/>
        <v>2</v>
      </c>
      <c r="BS28" s="28" t="s">
        <v>87</v>
      </c>
      <c r="BT28" s="25">
        <f t="shared" si="20"/>
        <v>1</v>
      </c>
      <c r="BU28" s="28" t="s">
        <v>87</v>
      </c>
      <c r="BV28" s="25">
        <f t="shared" si="21"/>
        <v>1</v>
      </c>
      <c r="BW28" s="28">
        <v>2</v>
      </c>
      <c r="BX28" s="25">
        <f t="shared" si="22"/>
        <v>2</v>
      </c>
      <c r="BY28" s="25" t="str">
        <f t="shared" si="26"/>
        <v>low</v>
      </c>
      <c r="BZ28" s="28" t="s">
        <v>119</v>
      </c>
      <c r="CA28" s="25">
        <v>4</v>
      </c>
      <c r="CB28" s="28" t="s">
        <v>518</v>
      </c>
      <c r="CC28" s="28">
        <v>6345.33</v>
      </c>
      <c r="CD28" s="28">
        <v>258.58999999999997</v>
      </c>
      <c r="CE28" s="38">
        <v>171.41</v>
      </c>
      <c r="CF28" s="24">
        <v>2</v>
      </c>
      <c r="CG28" s="25">
        <f t="shared" si="23"/>
        <v>1</v>
      </c>
      <c r="CH28" s="26">
        <f t="shared" si="24"/>
        <v>0.16666666666666666</v>
      </c>
      <c r="CI28" s="26">
        <f t="shared" si="27"/>
        <v>2.3937507250860439</v>
      </c>
      <c r="CJ28" s="26">
        <f t="shared" si="28"/>
        <v>3.611224549326177</v>
      </c>
    </row>
    <row r="29" spans="1:88" ht="13.05" customHeight="1" x14ac:dyDescent="0.3">
      <c r="A29" s="27">
        <v>173</v>
      </c>
      <c r="B29" s="28" t="s">
        <v>88</v>
      </c>
      <c r="C29" s="25">
        <f t="shared" si="0"/>
        <v>1</v>
      </c>
      <c r="D29" s="28" t="s">
        <v>88</v>
      </c>
      <c r="E29" s="25">
        <f t="shared" si="1"/>
        <v>1</v>
      </c>
      <c r="F29" s="28" t="s">
        <v>88</v>
      </c>
      <c r="G29" s="25">
        <f t="shared" si="2"/>
        <v>1</v>
      </c>
      <c r="H29" s="28" t="str">
        <f t="shared" si="3"/>
        <v>low</v>
      </c>
      <c r="I29" s="28" t="s">
        <v>88</v>
      </c>
      <c r="J29" s="25">
        <f t="shared" si="4"/>
        <v>1</v>
      </c>
      <c r="K29" s="28" t="s">
        <v>88</v>
      </c>
      <c r="L29" s="25">
        <f t="shared" si="5"/>
        <v>1</v>
      </c>
      <c r="M29" s="28" t="s">
        <v>88</v>
      </c>
      <c r="N29" s="25">
        <f t="shared" si="6"/>
        <v>1</v>
      </c>
      <c r="O29" s="25" t="str">
        <f t="shared" si="25"/>
        <v>low</v>
      </c>
      <c r="P29" s="25" t="s">
        <v>67</v>
      </c>
      <c r="Q29" s="25" t="s">
        <v>68</v>
      </c>
      <c r="R29" s="25">
        <v>2</v>
      </c>
      <c r="S29" s="29" t="s">
        <v>454</v>
      </c>
      <c r="T29" s="195">
        <f>VLOOKUP($S29,'Snippet measures'!$A$4:$V$33,11,FALSE)</f>
        <v>619</v>
      </c>
      <c r="U29" s="195">
        <f>VLOOKUP($S29,'Snippet measures'!$A$4:$V$33,18,FALSE)</f>
        <v>2.1145609045828002</v>
      </c>
      <c r="V29" s="195">
        <f>VLOOKUP($S29,'Snippet measures'!$A$4:$V$33,19,FALSE)</f>
        <v>241.5</v>
      </c>
      <c r="W29" s="195">
        <f>VLOOKUP($S29,'Snippet measures'!$A$4:$V$33,21,FALSE)</f>
        <v>3.003003003003003E-3</v>
      </c>
      <c r="X29" s="195">
        <f>VLOOKUP($S29,'Snippet measures'!$A$4:$V$33,22,FALSE)</f>
        <v>0.29129129129129128</v>
      </c>
      <c r="Y29" s="25">
        <v>2</v>
      </c>
      <c r="Z29" s="30" t="s">
        <v>519</v>
      </c>
      <c r="AA29" s="31" t="s">
        <v>520</v>
      </c>
      <c r="AB29" s="32" t="s">
        <v>72</v>
      </c>
      <c r="AC29" s="33" t="s">
        <v>72</v>
      </c>
      <c r="AD29" s="16"/>
      <c r="AE29" s="17">
        <f>IF($AB29=TRIM($AC29),3,"")</f>
        <v>3</v>
      </c>
      <c r="AF29" s="17">
        <f>IF($AB29=TRIM($AC29),3,"")</f>
        <v>3</v>
      </c>
      <c r="AG29" s="17">
        <f t="shared" si="33"/>
        <v>3</v>
      </c>
      <c r="AH29" s="34" t="s">
        <v>73</v>
      </c>
      <c r="AI29" s="33" t="s">
        <v>480</v>
      </c>
      <c r="AJ29" s="16"/>
      <c r="AK29" s="17">
        <v>0</v>
      </c>
      <c r="AL29" s="17">
        <v>0</v>
      </c>
      <c r="AM29" s="20">
        <f t="shared" si="8"/>
        <v>0</v>
      </c>
      <c r="AN29" s="35"/>
      <c r="AO29" s="33"/>
      <c r="AP29" s="16"/>
      <c r="AQ29" s="17" t="str">
        <f t="shared" si="29"/>
        <v/>
      </c>
      <c r="AR29" s="17" t="str">
        <f t="shared" si="29"/>
        <v/>
      </c>
      <c r="AS29" s="20" t="str">
        <f t="shared" si="10"/>
        <v/>
      </c>
      <c r="AT29" s="35"/>
      <c r="AU29" s="33"/>
      <c r="AV29" s="16"/>
      <c r="AW29" s="17" t="str">
        <f t="shared" si="30"/>
        <v/>
      </c>
      <c r="AX29" s="17" t="str">
        <f t="shared" si="30"/>
        <v/>
      </c>
      <c r="AY29" s="20" t="str">
        <f t="shared" si="12"/>
        <v/>
      </c>
      <c r="AZ29" s="35"/>
      <c r="BA29" s="33"/>
      <c r="BB29" s="17" t="str">
        <f t="shared" si="31"/>
        <v/>
      </c>
      <c r="BC29" s="17" t="str">
        <f t="shared" si="31"/>
        <v/>
      </c>
      <c r="BD29" s="20" t="str">
        <f t="shared" si="14"/>
        <v/>
      </c>
      <c r="BE29" s="35"/>
      <c r="BF29" s="36"/>
      <c r="BG29" s="17" t="str">
        <f t="shared" si="32"/>
        <v/>
      </c>
      <c r="BH29" s="17" t="str">
        <f t="shared" si="32"/>
        <v/>
      </c>
      <c r="BI29" s="20" t="str">
        <f t="shared" si="16"/>
        <v/>
      </c>
      <c r="BJ29" s="54">
        <v>2</v>
      </c>
      <c r="BK29" s="37">
        <f t="shared" si="17"/>
        <v>4</v>
      </c>
      <c r="BL29" s="54">
        <f t="shared" si="18"/>
        <v>0</v>
      </c>
      <c r="BM29" s="28" t="s">
        <v>521</v>
      </c>
      <c r="BN29" s="28" t="s">
        <v>522</v>
      </c>
      <c r="BO29" s="28" t="s">
        <v>523</v>
      </c>
      <c r="BP29" s="28" t="s">
        <v>524</v>
      </c>
      <c r="BQ29" s="28">
        <v>2</v>
      </c>
      <c r="BR29" s="25">
        <f t="shared" si="19"/>
        <v>2</v>
      </c>
      <c r="BS29" s="28" t="s">
        <v>87</v>
      </c>
      <c r="BT29" s="25">
        <f t="shared" si="20"/>
        <v>1</v>
      </c>
      <c r="BU29" s="28" t="s">
        <v>87</v>
      </c>
      <c r="BV29" s="25">
        <f t="shared" si="21"/>
        <v>1</v>
      </c>
      <c r="BW29" s="28" t="s">
        <v>87</v>
      </c>
      <c r="BX29" s="25">
        <f t="shared" si="22"/>
        <v>1</v>
      </c>
      <c r="BY29" s="25" t="str">
        <f t="shared" si="26"/>
        <v>low</v>
      </c>
      <c r="BZ29" s="28" t="s">
        <v>145</v>
      </c>
      <c r="CA29" s="25">
        <v>2</v>
      </c>
      <c r="CB29" s="28" t="s">
        <v>525</v>
      </c>
      <c r="CC29" s="28">
        <v>6242.5</v>
      </c>
      <c r="CD29" s="28">
        <v>159.25</v>
      </c>
      <c r="CE29" s="38">
        <v>118.76</v>
      </c>
      <c r="CF29" s="24">
        <v>2</v>
      </c>
      <c r="CG29" s="25">
        <f t="shared" si="23"/>
        <v>3</v>
      </c>
      <c r="CH29" s="26">
        <f t="shared" si="24"/>
        <v>0.5</v>
      </c>
      <c r="CI29" s="26">
        <f t="shared" si="27"/>
        <v>3.8869701726844585</v>
      </c>
      <c r="CJ29" s="26">
        <f t="shared" si="28"/>
        <v>5.2121926574604238</v>
      </c>
    </row>
    <row r="30" spans="1:88" ht="13.05" customHeight="1" x14ac:dyDescent="0.3">
      <c r="A30" s="27">
        <v>176</v>
      </c>
      <c r="B30" s="28" t="s">
        <v>88</v>
      </c>
      <c r="C30" s="25">
        <f t="shared" si="0"/>
        <v>1</v>
      </c>
      <c r="D30" s="28" t="s">
        <v>88</v>
      </c>
      <c r="E30" s="25">
        <f t="shared" si="1"/>
        <v>1</v>
      </c>
      <c r="F30" s="28" t="s">
        <v>80</v>
      </c>
      <c r="G30" s="25">
        <f t="shared" si="2"/>
        <v>4</v>
      </c>
      <c r="H30" s="28" t="str">
        <f t="shared" si="3"/>
        <v>medium</v>
      </c>
      <c r="I30" s="28" t="s">
        <v>88</v>
      </c>
      <c r="J30" s="25">
        <f t="shared" si="4"/>
        <v>1</v>
      </c>
      <c r="K30" s="28" t="s">
        <v>65</v>
      </c>
      <c r="L30" s="25">
        <f t="shared" si="5"/>
        <v>3</v>
      </c>
      <c r="M30" s="28" t="s">
        <v>88</v>
      </c>
      <c r="N30" s="25">
        <f t="shared" si="6"/>
        <v>1</v>
      </c>
      <c r="O30" s="25" t="str">
        <f t="shared" si="25"/>
        <v>high</v>
      </c>
      <c r="P30" s="25" t="s">
        <v>67</v>
      </c>
      <c r="Q30" s="25" t="s">
        <v>68</v>
      </c>
      <c r="R30" s="25">
        <v>2</v>
      </c>
      <c r="S30" s="29" t="s">
        <v>454</v>
      </c>
      <c r="T30" s="195">
        <f>VLOOKUP($S30,'Snippet measures'!$A$4:$V$33,11,FALSE)</f>
        <v>619</v>
      </c>
      <c r="U30" s="195">
        <f>VLOOKUP($S30,'Snippet measures'!$A$4:$V$33,18,FALSE)</f>
        <v>2.1145609045828002</v>
      </c>
      <c r="V30" s="195">
        <f>VLOOKUP($S30,'Snippet measures'!$A$4:$V$33,19,FALSE)</f>
        <v>241.5</v>
      </c>
      <c r="W30" s="195">
        <f>VLOOKUP($S30,'Snippet measures'!$A$4:$V$33,21,FALSE)</f>
        <v>3.003003003003003E-3</v>
      </c>
      <c r="X30" s="195">
        <f>VLOOKUP($S30,'Snippet measures'!$A$4:$V$33,22,FALSE)</f>
        <v>0.29129129129129128</v>
      </c>
      <c r="Y30" s="25">
        <v>3</v>
      </c>
      <c r="Z30" s="30" t="s">
        <v>526</v>
      </c>
      <c r="AA30" s="31" t="s">
        <v>527</v>
      </c>
      <c r="AB30" s="32" t="s">
        <v>72</v>
      </c>
      <c r="AC30" s="33" t="s">
        <v>528</v>
      </c>
      <c r="AD30" s="16"/>
      <c r="AE30" s="17">
        <v>2</v>
      </c>
      <c r="AF30" s="17">
        <v>2</v>
      </c>
      <c r="AG30" s="17">
        <f t="shared" si="33"/>
        <v>2</v>
      </c>
      <c r="AH30" s="34" t="s">
        <v>73</v>
      </c>
      <c r="AI30" s="33" t="s">
        <v>529</v>
      </c>
      <c r="AJ30" s="16"/>
      <c r="AK30" s="17">
        <v>2</v>
      </c>
      <c r="AL30" s="17">
        <v>2</v>
      </c>
      <c r="AM30" s="20">
        <f t="shared" si="8"/>
        <v>2</v>
      </c>
      <c r="AN30" s="35"/>
      <c r="AO30" s="33"/>
      <c r="AP30" s="16"/>
      <c r="AQ30" s="17" t="str">
        <f t="shared" si="29"/>
        <v/>
      </c>
      <c r="AR30" s="17" t="str">
        <f t="shared" si="29"/>
        <v/>
      </c>
      <c r="AS30" s="20" t="str">
        <f t="shared" si="10"/>
        <v/>
      </c>
      <c r="AT30" s="35"/>
      <c r="AU30" s="33"/>
      <c r="AV30" s="16"/>
      <c r="AW30" s="17" t="str">
        <f t="shared" si="30"/>
        <v/>
      </c>
      <c r="AX30" s="17" t="str">
        <f t="shared" si="30"/>
        <v/>
      </c>
      <c r="AY30" s="20" t="str">
        <f t="shared" si="12"/>
        <v/>
      </c>
      <c r="AZ30" s="35"/>
      <c r="BA30" s="33"/>
      <c r="BB30" s="17" t="str">
        <f t="shared" si="31"/>
        <v/>
      </c>
      <c r="BC30" s="17" t="str">
        <f t="shared" si="31"/>
        <v/>
      </c>
      <c r="BD30" s="20" t="str">
        <f t="shared" si="14"/>
        <v/>
      </c>
      <c r="BE30" s="35"/>
      <c r="BF30" s="36"/>
      <c r="BG30" s="17" t="str">
        <f t="shared" si="32"/>
        <v/>
      </c>
      <c r="BH30" s="17" t="str">
        <f t="shared" si="32"/>
        <v/>
      </c>
      <c r="BI30" s="20" t="str">
        <f t="shared" si="16"/>
        <v/>
      </c>
      <c r="BJ30" s="54">
        <v>2</v>
      </c>
      <c r="BK30" s="37">
        <f t="shared" si="17"/>
        <v>5</v>
      </c>
      <c r="BL30" s="54">
        <f t="shared" si="18"/>
        <v>-1</v>
      </c>
      <c r="BM30" s="28"/>
      <c r="BN30" s="28"/>
      <c r="BO30" s="28" t="s">
        <v>530</v>
      </c>
      <c r="BP30" s="28" t="s">
        <v>531</v>
      </c>
      <c r="BQ30" s="28">
        <v>2</v>
      </c>
      <c r="BR30" s="25">
        <f t="shared" si="19"/>
        <v>2</v>
      </c>
      <c r="BS30" s="28" t="s">
        <v>87</v>
      </c>
      <c r="BT30" s="25">
        <f t="shared" si="20"/>
        <v>1</v>
      </c>
      <c r="BU30" s="28" t="s">
        <v>87</v>
      </c>
      <c r="BV30" s="25">
        <f t="shared" si="21"/>
        <v>1</v>
      </c>
      <c r="BW30" s="28" t="s">
        <v>87</v>
      </c>
      <c r="BX30" s="25">
        <f t="shared" si="22"/>
        <v>1</v>
      </c>
      <c r="BY30" s="25" t="str">
        <f t="shared" si="26"/>
        <v>low</v>
      </c>
      <c r="BZ30" s="28" t="s">
        <v>78</v>
      </c>
      <c r="CA30" s="25">
        <v>1</v>
      </c>
      <c r="CB30" s="28" t="s">
        <v>532</v>
      </c>
      <c r="CC30" s="28">
        <v>2859.12</v>
      </c>
      <c r="CD30" s="28">
        <v>25.28</v>
      </c>
      <c r="CE30" s="38">
        <v>59.01</v>
      </c>
      <c r="CF30" s="24">
        <v>2</v>
      </c>
      <c r="CG30" s="25">
        <f t="shared" si="23"/>
        <v>4</v>
      </c>
      <c r="CH30" s="26">
        <f t="shared" si="24"/>
        <v>0.66666666666666663</v>
      </c>
      <c r="CI30" s="26">
        <f t="shared" si="27"/>
        <v>24.485759493670884</v>
      </c>
      <c r="CJ30" s="26">
        <f t="shared" si="28"/>
        <v>10.489747500423658</v>
      </c>
    </row>
    <row r="31" spans="1:88" ht="13.05" customHeight="1" x14ac:dyDescent="0.3">
      <c r="A31" s="27">
        <v>185</v>
      </c>
      <c r="B31" s="28" t="s">
        <v>79</v>
      </c>
      <c r="C31" s="25">
        <f t="shared" si="0"/>
        <v>2</v>
      </c>
      <c r="D31" s="28" t="s">
        <v>65</v>
      </c>
      <c r="E31" s="25">
        <f t="shared" si="1"/>
        <v>3</v>
      </c>
      <c r="F31" s="28" t="s">
        <v>80</v>
      </c>
      <c r="G31" s="25">
        <f t="shared" si="2"/>
        <v>4</v>
      </c>
      <c r="H31" s="28" t="str">
        <f t="shared" si="3"/>
        <v>medium</v>
      </c>
      <c r="I31" s="28" t="s">
        <v>88</v>
      </c>
      <c r="J31" s="25">
        <f t="shared" si="4"/>
        <v>1</v>
      </c>
      <c r="K31" s="28" t="s">
        <v>79</v>
      </c>
      <c r="L31" s="25">
        <f t="shared" si="5"/>
        <v>2</v>
      </c>
      <c r="M31" s="28" t="s">
        <v>88</v>
      </c>
      <c r="N31" s="25">
        <f t="shared" si="6"/>
        <v>1</v>
      </c>
      <c r="O31" s="25" t="str">
        <f t="shared" si="25"/>
        <v>high</v>
      </c>
      <c r="P31" s="25" t="s">
        <v>67</v>
      </c>
      <c r="Q31" s="25" t="s">
        <v>68</v>
      </c>
      <c r="R31" s="25">
        <v>2</v>
      </c>
      <c r="S31" s="29" t="s">
        <v>454</v>
      </c>
      <c r="T31" s="195">
        <f>VLOOKUP($S31,'Snippet measures'!$A$4:$V$33,11,FALSE)</f>
        <v>619</v>
      </c>
      <c r="U31" s="195">
        <f>VLOOKUP($S31,'Snippet measures'!$A$4:$V$33,18,FALSE)</f>
        <v>2.1145609045828002</v>
      </c>
      <c r="V31" s="195">
        <f>VLOOKUP($S31,'Snippet measures'!$A$4:$V$33,19,FALSE)</f>
        <v>241.5</v>
      </c>
      <c r="W31" s="195">
        <f>VLOOKUP($S31,'Snippet measures'!$A$4:$V$33,21,FALSE)</f>
        <v>3.003003003003003E-3</v>
      </c>
      <c r="X31" s="195">
        <f>VLOOKUP($S31,'Snippet measures'!$A$4:$V$33,22,FALSE)</f>
        <v>0.29129129129129128</v>
      </c>
      <c r="Y31" s="25">
        <v>3</v>
      </c>
      <c r="Z31" s="30" t="s">
        <v>533</v>
      </c>
      <c r="AA31" s="31" t="s">
        <v>534</v>
      </c>
      <c r="AB31" s="32" t="s">
        <v>72</v>
      </c>
      <c r="AC31" s="33" t="s">
        <v>535</v>
      </c>
      <c r="AD31" s="16"/>
      <c r="AE31" s="17">
        <v>3</v>
      </c>
      <c r="AF31" s="17">
        <v>3</v>
      </c>
      <c r="AG31" s="17">
        <f t="shared" si="33"/>
        <v>3</v>
      </c>
      <c r="AH31" s="34" t="s">
        <v>73</v>
      </c>
      <c r="AI31" s="33" t="s">
        <v>536</v>
      </c>
      <c r="AJ31" s="16"/>
      <c r="AK31" s="17">
        <v>2</v>
      </c>
      <c r="AL31" s="17">
        <v>2</v>
      </c>
      <c r="AM31" s="20">
        <f t="shared" si="8"/>
        <v>2</v>
      </c>
      <c r="AN31" s="35"/>
      <c r="AO31" s="33"/>
      <c r="AP31" s="16"/>
      <c r="AQ31" s="17" t="str">
        <f t="shared" si="29"/>
        <v/>
      </c>
      <c r="AR31" s="17" t="str">
        <f t="shared" si="29"/>
        <v/>
      </c>
      <c r="AS31" s="20" t="str">
        <f t="shared" si="10"/>
        <v/>
      </c>
      <c r="AT31" s="35"/>
      <c r="AU31" s="33"/>
      <c r="AV31" s="16"/>
      <c r="AW31" s="17" t="str">
        <f t="shared" si="30"/>
        <v/>
      </c>
      <c r="AX31" s="17" t="str">
        <f t="shared" si="30"/>
        <v/>
      </c>
      <c r="AY31" s="20" t="str">
        <f t="shared" si="12"/>
        <v/>
      </c>
      <c r="AZ31" s="35"/>
      <c r="BA31" s="33"/>
      <c r="BB31" s="17" t="str">
        <f t="shared" si="31"/>
        <v/>
      </c>
      <c r="BC31" s="17" t="str">
        <f t="shared" si="31"/>
        <v/>
      </c>
      <c r="BD31" s="20" t="str">
        <f t="shared" si="14"/>
        <v/>
      </c>
      <c r="BE31" s="35"/>
      <c r="BF31" s="36"/>
      <c r="BG31" s="17" t="str">
        <f t="shared" si="32"/>
        <v/>
      </c>
      <c r="BH31" s="17" t="str">
        <f t="shared" si="32"/>
        <v/>
      </c>
      <c r="BI31" s="20" t="str">
        <f t="shared" si="16"/>
        <v/>
      </c>
      <c r="BJ31" s="54">
        <v>3</v>
      </c>
      <c r="BK31" s="37">
        <f t="shared" si="17"/>
        <v>6</v>
      </c>
      <c r="BL31" s="54">
        <f t="shared" si="18"/>
        <v>0</v>
      </c>
      <c r="BM31" s="28" t="s">
        <v>537</v>
      </c>
      <c r="BN31" s="28"/>
      <c r="BO31" s="28"/>
      <c r="BP31" s="28" t="s">
        <v>538</v>
      </c>
      <c r="BQ31" s="28" t="s">
        <v>87</v>
      </c>
      <c r="BR31" s="25">
        <f t="shared" si="19"/>
        <v>1</v>
      </c>
      <c r="BS31" s="28" t="s">
        <v>87</v>
      </c>
      <c r="BT31" s="25">
        <f t="shared" si="20"/>
        <v>1</v>
      </c>
      <c r="BU31" s="28">
        <v>2</v>
      </c>
      <c r="BV31" s="25">
        <f t="shared" si="21"/>
        <v>2</v>
      </c>
      <c r="BW31" s="28" t="s">
        <v>87</v>
      </c>
      <c r="BX31" s="25">
        <f t="shared" si="22"/>
        <v>1</v>
      </c>
      <c r="BY31" s="25" t="str">
        <f t="shared" si="26"/>
        <v>low</v>
      </c>
      <c r="BZ31" s="28" t="s">
        <v>145</v>
      </c>
      <c r="CA31" s="25">
        <v>2</v>
      </c>
      <c r="CB31" s="28"/>
      <c r="CC31" s="28">
        <v>4329.6899999999996</v>
      </c>
      <c r="CD31" s="28">
        <v>90.54</v>
      </c>
      <c r="CE31" s="38">
        <v>79.28</v>
      </c>
      <c r="CF31" s="24">
        <v>2</v>
      </c>
      <c r="CG31" s="25">
        <f t="shared" si="23"/>
        <v>5</v>
      </c>
      <c r="CH31" s="26">
        <f t="shared" si="24"/>
        <v>0.83333333333333337</v>
      </c>
      <c r="CI31" s="26">
        <f t="shared" si="27"/>
        <v>6.8367572343715484</v>
      </c>
      <c r="CJ31" s="26">
        <f t="shared" si="28"/>
        <v>7.8077699293642784</v>
      </c>
    </row>
    <row r="32" spans="1:88" ht="13.05" customHeight="1" x14ac:dyDescent="0.3">
      <c r="A32" s="27">
        <v>198</v>
      </c>
      <c r="B32" s="28" t="s">
        <v>80</v>
      </c>
      <c r="C32" s="25">
        <f t="shared" si="0"/>
        <v>4</v>
      </c>
      <c r="D32" s="28" t="s">
        <v>65</v>
      </c>
      <c r="E32" s="25">
        <f t="shared" si="1"/>
        <v>3</v>
      </c>
      <c r="F32" s="28" t="s">
        <v>80</v>
      </c>
      <c r="G32" s="25">
        <f t="shared" si="2"/>
        <v>4</v>
      </c>
      <c r="H32" s="28" t="str">
        <f t="shared" si="3"/>
        <v>high</v>
      </c>
      <c r="I32" s="28" t="s">
        <v>88</v>
      </c>
      <c r="J32" s="25">
        <f t="shared" si="4"/>
        <v>1</v>
      </c>
      <c r="K32" s="28" t="s">
        <v>79</v>
      </c>
      <c r="L32" s="25">
        <f t="shared" si="5"/>
        <v>2</v>
      </c>
      <c r="M32" s="28" t="s">
        <v>65</v>
      </c>
      <c r="N32" s="25">
        <f t="shared" si="6"/>
        <v>3</v>
      </c>
      <c r="O32" s="25" t="str">
        <f t="shared" si="25"/>
        <v>high</v>
      </c>
      <c r="P32" s="25" t="s">
        <v>67</v>
      </c>
      <c r="Q32" s="25" t="s">
        <v>68</v>
      </c>
      <c r="R32" s="25">
        <v>2</v>
      </c>
      <c r="S32" s="29" t="s">
        <v>454</v>
      </c>
      <c r="T32" s="195">
        <f>VLOOKUP($S32,'Snippet measures'!$A$4:$V$33,11,FALSE)</f>
        <v>619</v>
      </c>
      <c r="U32" s="195">
        <f>VLOOKUP($S32,'Snippet measures'!$A$4:$V$33,18,FALSE)</f>
        <v>2.1145609045828002</v>
      </c>
      <c r="V32" s="195">
        <f>VLOOKUP($S32,'Snippet measures'!$A$4:$V$33,19,FALSE)</f>
        <v>241.5</v>
      </c>
      <c r="W32" s="195">
        <f>VLOOKUP($S32,'Snippet measures'!$A$4:$V$33,21,FALSE)</f>
        <v>3.003003003003003E-3</v>
      </c>
      <c r="X32" s="195">
        <f>VLOOKUP($S32,'Snippet measures'!$A$4:$V$33,22,FALSE)</f>
        <v>0.29129129129129128</v>
      </c>
      <c r="Y32" s="25">
        <v>3</v>
      </c>
      <c r="Z32" s="30" t="s">
        <v>539</v>
      </c>
      <c r="AA32" s="31" t="s">
        <v>540</v>
      </c>
      <c r="AB32" s="32" t="s">
        <v>72</v>
      </c>
      <c r="AC32" s="33" t="s">
        <v>72</v>
      </c>
      <c r="AD32" s="16"/>
      <c r="AE32" s="17">
        <f>IF($AB32=TRIM($AC32),3,"")</f>
        <v>3</v>
      </c>
      <c r="AF32" s="17">
        <f>IF($AB32=TRIM($AC32),3,"")</f>
        <v>3</v>
      </c>
      <c r="AG32" s="17">
        <f t="shared" si="33"/>
        <v>3</v>
      </c>
      <c r="AH32" s="34" t="s">
        <v>73</v>
      </c>
      <c r="AI32" s="33" t="s">
        <v>541</v>
      </c>
      <c r="AJ32" s="16"/>
      <c r="AK32" s="17">
        <v>1</v>
      </c>
      <c r="AL32" s="17">
        <v>1</v>
      </c>
      <c r="AM32" s="20">
        <f t="shared" si="8"/>
        <v>1</v>
      </c>
      <c r="AN32" s="35"/>
      <c r="AO32" s="33"/>
      <c r="AP32" s="16"/>
      <c r="AQ32" s="17" t="str">
        <f t="shared" si="29"/>
        <v/>
      </c>
      <c r="AR32" s="17" t="str">
        <f t="shared" si="29"/>
        <v/>
      </c>
      <c r="AS32" s="20" t="str">
        <f t="shared" si="10"/>
        <v/>
      </c>
      <c r="AT32" s="35"/>
      <c r="AU32" s="33"/>
      <c r="AV32" s="16"/>
      <c r="AW32" s="17" t="str">
        <f t="shared" si="30"/>
        <v/>
      </c>
      <c r="AX32" s="17" t="str">
        <f t="shared" si="30"/>
        <v/>
      </c>
      <c r="AY32" s="20" t="str">
        <f t="shared" si="12"/>
        <v/>
      </c>
      <c r="AZ32" s="35"/>
      <c r="BA32" s="33"/>
      <c r="BB32" s="17" t="str">
        <f t="shared" si="31"/>
        <v/>
      </c>
      <c r="BC32" s="17" t="str">
        <f t="shared" si="31"/>
        <v/>
      </c>
      <c r="BD32" s="20" t="str">
        <f t="shared" si="14"/>
        <v/>
      </c>
      <c r="BE32" s="35"/>
      <c r="BF32" s="36"/>
      <c r="BG32" s="17" t="str">
        <f t="shared" si="32"/>
        <v/>
      </c>
      <c r="BH32" s="17" t="str">
        <f t="shared" si="32"/>
        <v/>
      </c>
      <c r="BI32" s="20" t="str">
        <f t="shared" si="16"/>
        <v/>
      </c>
      <c r="BJ32" s="54">
        <v>3</v>
      </c>
      <c r="BK32" s="37">
        <f t="shared" si="17"/>
        <v>6</v>
      </c>
      <c r="BL32" s="54">
        <f t="shared" si="18"/>
        <v>0</v>
      </c>
      <c r="BM32" s="28" t="s">
        <v>542</v>
      </c>
      <c r="BN32" s="28"/>
      <c r="BO32" s="28" t="s">
        <v>543</v>
      </c>
      <c r="BP32" s="28" t="s">
        <v>544</v>
      </c>
      <c r="BQ32" s="28">
        <v>3</v>
      </c>
      <c r="BR32" s="25">
        <f t="shared" si="19"/>
        <v>3</v>
      </c>
      <c r="BS32" s="28">
        <v>3</v>
      </c>
      <c r="BT32" s="25">
        <f t="shared" si="20"/>
        <v>3</v>
      </c>
      <c r="BU32" s="28">
        <v>2</v>
      </c>
      <c r="BV32" s="25">
        <f t="shared" si="21"/>
        <v>2</v>
      </c>
      <c r="BW32" s="28" t="s">
        <v>87</v>
      </c>
      <c r="BX32" s="25">
        <f t="shared" si="22"/>
        <v>1</v>
      </c>
      <c r="BY32" s="25" t="str">
        <f t="shared" si="26"/>
        <v>med</v>
      </c>
      <c r="BZ32" s="28" t="s">
        <v>145</v>
      </c>
      <c r="CA32" s="25">
        <v>2</v>
      </c>
      <c r="CB32" s="28"/>
      <c r="CC32" s="28">
        <v>4709.1899999999996</v>
      </c>
      <c r="CD32" s="28">
        <v>228.22</v>
      </c>
      <c r="CE32" s="38">
        <v>322.7</v>
      </c>
      <c r="CF32" s="24">
        <v>2</v>
      </c>
      <c r="CG32" s="25">
        <f t="shared" si="23"/>
        <v>4</v>
      </c>
      <c r="CH32" s="26">
        <f t="shared" si="24"/>
        <v>0.66666666666666663</v>
      </c>
      <c r="CI32" s="26">
        <f t="shared" si="27"/>
        <v>2.7122951537989661</v>
      </c>
      <c r="CJ32" s="26">
        <f t="shared" si="28"/>
        <v>1.918190269600248</v>
      </c>
    </row>
    <row r="33" spans="1:88" ht="13.05" customHeight="1" x14ac:dyDescent="0.3">
      <c r="A33" s="27">
        <v>215</v>
      </c>
      <c r="B33" s="28" t="s">
        <v>88</v>
      </c>
      <c r="C33" s="25">
        <f t="shared" si="0"/>
        <v>1</v>
      </c>
      <c r="D33" s="28" t="s">
        <v>65</v>
      </c>
      <c r="E33" s="25">
        <f t="shared" si="1"/>
        <v>3</v>
      </c>
      <c r="F33" s="28" t="s">
        <v>79</v>
      </c>
      <c r="G33" s="25">
        <f t="shared" si="2"/>
        <v>2</v>
      </c>
      <c r="H33" s="28" t="str">
        <f t="shared" si="3"/>
        <v>medium</v>
      </c>
      <c r="I33" s="28" t="s">
        <v>88</v>
      </c>
      <c r="J33" s="25">
        <f t="shared" si="4"/>
        <v>1</v>
      </c>
      <c r="K33" s="28" t="s">
        <v>88</v>
      </c>
      <c r="L33" s="25">
        <f t="shared" si="5"/>
        <v>1</v>
      </c>
      <c r="M33" s="28" t="s">
        <v>88</v>
      </c>
      <c r="N33" s="25">
        <f t="shared" si="6"/>
        <v>1</v>
      </c>
      <c r="O33" s="25" t="str">
        <f t="shared" si="25"/>
        <v>med</v>
      </c>
      <c r="P33" s="25" t="s">
        <v>95</v>
      </c>
      <c r="Q33" s="25" t="s">
        <v>68</v>
      </c>
      <c r="R33" s="25">
        <v>2</v>
      </c>
      <c r="S33" s="29" t="s">
        <v>454</v>
      </c>
      <c r="T33" s="195">
        <f>VLOOKUP($S33,'Snippet measures'!$A$4:$V$33,11,FALSE)</f>
        <v>619</v>
      </c>
      <c r="U33" s="195">
        <f>VLOOKUP($S33,'Snippet measures'!$A$4:$V$33,18,FALSE)</f>
        <v>2.1145609045828002</v>
      </c>
      <c r="V33" s="195">
        <f>VLOOKUP($S33,'Snippet measures'!$A$4:$V$33,19,FALSE)</f>
        <v>241.5</v>
      </c>
      <c r="W33" s="195">
        <f>VLOOKUP($S33,'Snippet measures'!$A$4:$V$33,21,FALSE)</f>
        <v>3.003003003003003E-3</v>
      </c>
      <c r="X33" s="195">
        <f>VLOOKUP($S33,'Snippet measures'!$A$4:$V$33,22,FALSE)</f>
        <v>0.29129129129129128</v>
      </c>
      <c r="Y33" s="25">
        <v>3</v>
      </c>
      <c r="Z33" s="30" t="s">
        <v>545</v>
      </c>
      <c r="AA33" s="31" t="s">
        <v>546</v>
      </c>
      <c r="AB33" s="32" t="s">
        <v>72</v>
      </c>
      <c r="AC33" s="33" t="s">
        <v>547</v>
      </c>
      <c r="AD33" s="16"/>
      <c r="AE33" s="17">
        <v>1</v>
      </c>
      <c r="AF33" s="17">
        <v>1</v>
      </c>
      <c r="AG33" s="17">
        <f t="shared" si="33"/>
        <v>1</v>
      </c>
      <c r="AH33" s="34" t="s">
        <v>73</v>
      </c>
      <c r="AI33" s="33" t="s">
        <v>548</v>
      </c>
      <c r="AJ33" s="16"/>
      <c r="AK33" s="17">
        <v>0</v>
      </c>
      <c r="AL33" s="17">
        <v>0</v>
      </c>
      <c r="AM33" s="20">
        <f t="shared" si="8"/>
        <v>0</v>
      </c>
      <c r="AN33" s="35"/>
      <c r="AO33" s="33"/>
      <c r="AP33" s="16"/>
      <c r="AQ33" s="17" t="str">
        <f t="shared" si="29"/>
        <v/>
      </c>
      <c r="AR33" s="17" t="str">
        <f t="shared" si="29"/>
        <v/>
      </c>
      <c r="AS33" s="20" t="str">
        <f t="shared" si="10"/>
        <v/>
      </c>
      <c r="AT33" s="35"/>
      <c r="AU33" s="33"/>
      <c r="AV33" s="16"/>
      <c r="AW33" s="17" t="str">
        <f t="shared" si="30"/>
        <v/>
      </c>
      <c r="AX33" s="17" t="str">
        <f t="shared" si="30"/>
        <v/>
      </c>
      <c r="AY33" s="20" t="str">
        <f t="shared" si="12"/>
        <v/>
      </c>
      <c r="AZ33" s="35"/>
      <c r="BA33" s="33"/>
      <c r="BB33" s="17" t="str">
        <f t="shared" si="31"/>
        <v/>
      </c>
      <c r="BC33" s="17" t="str">
        <f t="shared" si="31"/>
        <v/>
      </c>
      <c r="BD33" s="20" t="str">
        <f t="shared" si="14"/>
        <v/>
      </c>
      <c r="BE33" s="35"/>
      <c r="BF33" s="36"/>
      <c r="BG33" s="17" t="str">
        <f t="shared" si="32"/>
        <v/>
      </c>
      <c r="BH33" s="17" t="str">
        <f t="shared" si="32"/>
        <v/>
      </c>
      <c r="BI33" s="20" t="str">
        <f t="shared" si="16"/>
        <v/>
      </c>
      <c r="BJ33" s="54">
        <v>2</v>
      </c>
      <c r="BK33" s="37">
        <f t="shared" si="17"/>
        <v>5</v>
      </c>
      <c r="BL33" s="54">
        <f t="shared" si="18"/>
        <v>-1</v>
      </c>
      <c r="BM33" s="28" t="s">
        <v>549</v>
      </c>
      <c r="BN33" s="28"/>
      <c r="BO33" s="28" t="s">
        <v>550</v>
      </c>
      <c r="BP33" s="28" t="s">
        <v>551</v>
      </c>
      <c r="BQ33" s="28">
        <v>2</v>
      </c>
      <c r="BR33" s="25">
        <f t="shared" si="19"/>
        <v>2</v>
      </c>
      <c r="BS33" s="28" t="s">
        <v>87</v>
      </c>
      <c r="BT33" s="25">
        <f t="shared" si="20"/>
        <v>1</v>
      </c>
      <c r="BU33" s="28" t="s">
        <v>87</v>
      </c>
      <c r="BV33" s="25">
        <f t="shared" si="21"/>
        <v>1</v>
      </c>
      <c r="BW33" s="28" t="s">
        <v>87</v>
      </c>
      <c r="BX33" s="25">
        <f t="shared" si="22"/>
        <v>1</v>
      </c>
      <c r="BY33" s="25" t="str">
        <f t="shared" si="26"/>
        <v>low</v>
      </c>
      <c r="BZ33" s="28" t="s">
        <v>145</v>
      </c>
      <c r="CA33" s="25">
        <v>2</v>
      </c>
      <c r="CB33" s="28" t="s">
        <v>552</v>
      </c>
      <c r="CC33" s="28">
        <v>13241.7</v>
      </c>
      <c r="CD33" s="28">
        <v>101.49</v>
      </c>
      <c r="CE33" s="38">
        <v>126.65</v>
      </c>
      <c r="CF33" s="24">
        <v>2</v>
      </c>
      <c r="CG33" s="25">
        <f t="shared" si="23"/>
        <v>1</v>
      </c>
      <c r="CH33" s="26">
        <f t="shared" si="24"/>
        <v>0.16666666666666666</v>
      </c>
      <c r="CI33" s="26">
        <f t="shared" si="27"/>
        <v>6.099123066311952</v>
      </c>
      <c r="CJ33" s="26">
        <f t="shared" si="28"/>
        <v>4.8874851954204495</v>
      </c>
    </row>
    <row r="34" spans="1:88" ht="13.05" customHeight="1" x14ac:dyDescent="0.3">
      <c r="A34" s="27">
        <v>220</v>
      </c>
      <c r="B34" s="28" t="s">
        <v>88</v>
      </c>
      <c r="C34" s="25">
        <f t="shared" si="0"/>
        <v>1</v>
      </c>
      <c r="D34" s="28" t="s">
        <v>65</v>
      </c>
      <c r="E34" s="25">
        <f t="shared" si="1"/>
        <v>3</v>
      </c>
      <c r="F34" s="28" t="s">
        <v>65</v>
      </c>
      <c r="G34" s="25">
        <f t="shared" si="2"/>
        <v>3</v>
      </c>
      <c r="H34" s="28" t="str">
        <f t="shared" si="3"/>
        <v>medium</v>
      </c>
      <c r="I34" s="28" t="s">
        <v>88</v>
      </c>
      <c r="J34" s="25">
        <f t="shared" si="4"/>
        <v>1</v>
      </c>
      <c r="K34" s="28" t="s">
        <v>79</v>
      </c>
      <c r="L34" s="25">
        <f t="shared" si="5"/>
        <v>2</v>
      </c>
      <c r="M34" s="28" t="s">
        <v>88</v>
      </c>
      <c r="N34" s="25">
        <f t="shared" si="6"/>
        <v>1</v>
      </c>
      <c r="O34" s="25" t="str">
        <f t="shared" si="25"/>
        <v>med</v>
      </c>
      <c r="P34" s="25" t="s">
        <v>67</v>
      </c>
      <c r="Q34" s="25" t="s">
        <v>68</v>
      </c>
      <c r="R34" s="25">
        <v>2</v>
      </c>
      <c r="S34" s="29" t="s">
        <v>454</v>
      </c>
      <c r="T34" s="195">
        <f>VLOOKUP($S34,'Snippet measures'!$A$4:$V$33,11,FALSE)</f>
        <v>619</v>
      </c>
      <c r="U34" s="195">
        <f>VLOOKUP($S34,'Snippet measures'!$A$4:$V$33,18,FALSE)</f>
        <v>2.1145609045828002</v>
      </c>
      <c r="V34" s="195">
        <f>VLOOKUP($S34,'Snippet measures'!$A$4:$V$33,19,FALSE)</f>
        <v>241.5</v>
      </c>
      <c r="W34" s="195">
        <f>VLOOKUP($S34,'Snippet measures'!$A$4:$V$33,21,FALSE)</f>
        <v>3.003003003003003E-3</v>
      </c>
      <c r="X34" s="195">
        <f>VLOOKUP($S34,'Snippet measures'!$A$4:$V$33,22,FALSE)</f>
        <v>0.29129129129129128</v>
      </c>
      <c r="Y34" s="25">
        <v>2</v>
      </c>
      <c r="Z34" s="30" t="s">
        <v>553</v>
      </c>
      <c r="AA34" s="31" t="s">
        <v>554</v>
      </c>
      <c r="AB34" s="32" t="s">
        <v>72</v>
      </c>
      <c r="AC34" s="33" t="s">
        <v>128</v>
      </c>
      <c r="AD34" s="16"/>
      <c r="AE34" s="17">
        <v>3</v>
      </c>
      <c r="AF34" s="17">
        <v>3</v>
      </c>
      <c r="AG34" s="17">
        <f t="shared" si="33"/>
        <v>3</v>
      </c>
      <c r="AH34" s="34" t="s">
        <v>73</v>
      </c>
      <c r="AI34" s="33" t="s">
        <v>230</v>
      </c>
      <c r="AJ34" s="16"/>
      <c r="AK34" s="17">
        <v>0</v>
      </c>
      <c r="AL34" s="17">
        <v>0</v>
      </c>
      <c r="AM34" s="20">
        <f t="shared" ref="AM34:AM65" si="34">IF(AK34=AL34,AK34,"")</f>
        <v>0</v>
      </c>
      <c r="AN34" s="35"/>
      <c r="AO34" s="33"/>
      <c r="AP34" s="16"/>
      <c r="AQ34" s="17" t="str">
        <f t="shared" si="29"/>
        <v/>
      </c>
      <c r="AR34" s="17" t="str">
        <f t="shared" si="29"/>
        <v/>
      </c>
      <c r="AS34" s="20" t="str">
        <f t="shared" ref="AS34:AS56" si="35">IF(AQ34=AR34,AQ34,"")</f>
        <v/>
      </c>
      <c r="AT34" s="35"/>
      <c r="AU34" s="33"/>
      <c r="AV34" s="16"/>
      <c r="AW34" s="17" t="str">
        <f t="shared" si="30"/>
        <v/>
      </c>
      <c r="AX34" s="17" t="str">
        <f t="shared" si="30"/>
        <v/>
      </c>
      <c r="AY34" s="20" t="str">
        <f t="shared" ref="AY34:AY65" si="36">IF(AW34=AX34,AW34,"")</f>
        <v/>
      </c>
      <c r="AZ34" s="35"/>
      <c r="BA34" s="33"/>
      <c r="BB34" s="17" t="str">
        <f t="shared" si="31"/>
        <v/>
      </c>
      <c r="BC34" s="17" t="str">
        <f t="shared" si="31"/>
        <v/>
      </c>
      <c r="BD34" s="20" t="str">
        <f t="shared" si="14"/>
        <v/>
      </c>
      <c r="BE34" s="35"/>
      <c r="BF34" s="36"/>
      <c r="BG34" s="17" t="str">
        <f t="shared" si="32"/>
        <v/>
      </c>
      <c r="BH34" s="17" t="str">
        <f t="shared" si="32"/>
        <v/>
      </c>
      <c r="BI34" s="20" t="str">
        <f t="shared" si="16"/>
        <v/>
      </c>
      <c r="BJ34" s="54">
        <v>1</v>
      </c>
      <c r="BK34" s="37">
        <f t="shared" si="17"/>
        <v>3</v>
      </c>
      <c r="BL34" s="54">
        <f t="shared" si="18"/>
        <v>-1</v>
      </c>
      <c r="BM34" s="28" t="s">
        <v>555</v>
      </c>
      <c r="BN34" s="28" t="s">
        <v>556</v>
      </c>
      <c r="BO34" s="28" t="s">
        <v>557</v>
      </c>
      <c r="BP34" s="28" t="s">
        <v>558</v>
      </c>
      <c r="BQ34" s="28">
        <v>3</v>
      </c>
      <c r="BR34" s="25">
        <f t="shared" si="19"/>
        <v>3</v>
      </c>
      <c r="BS34" s="28" t="s">
        <v>87</v>
      </c>
      <c r="BT34" s="25">
        <f t="shared" si="20"/>
        <v>1</v>
      </c>
      <c r="BU34" s="28" t="s">
        <v>87</v>
      </c>
      <c r="BV34" s="25">
        <f t="shared" si="21"/>
        <v>1</v>
      </c>
      <c r="BW34" s="28" t="s">
        <v>87</v>
      </c>
      <c r="BX34" s="25">
        <f t="shared" si="22"/>
        <v>1</v>
      </c>
      <c r="BY34" s="25" t="str">
        <f t="shared" si="26"/>
        <v>med</v>
      </c>
      <c r="BZ34" s="28" t="s">
        <v>78</v>
      </c>
      <c r="CA34" s="25">
        <v>1</v>
      </c>
      <c r="CB34" s="28" t="s">
        <v>559</v>
      </c>
      <c r="CC34" s="28">
        <v>5143.0600000000004</v>
      </c>
      <c r="CD34" s="28">
        <v>183.18</v>
      </c>
      <c r="CE34" s="38">
        <v>91.93</v>
      </c>
      <c r="CF34" s="24">
        <v>2</v>
      </c>
      <c r="CG34" s="25">
        <f t="shared" si="23"/>
        <v>3</v>
      </c>
      <c r="CH34" s="26">
        <f t="shared" si="24"/>
        <v>0.5</v>
      </c>
      <c r="CI34" s="26">
        <f t="shared" si="27"/>
        <v>3.3791898678895076</v>
      </c>
      <c r="CJ34" s="26">
        <f t="shared" si="28"/>
        <v>6.733384096595235</v>
      </c>
    </row>
    <row r="35" spans="1:88" ht="13.05" customHeight="1" x14ac:dyDescent="0.3">
      <c r="A35" s="27">
        <v>223</v>
      </c>
      <c r="B35" s="28" t="s">
        <v>88</v>
      </c>
      <c r="C35" s="25">
        <f t="shared" si="0"/>
        <v>1</v>
      </c>
      <c r="D35" s="28" t="s">
        <v>79</v>
      </c>
      <c r="E35" s="25">
        <f t="shared" si="1"/>
        <v>2</v>
      </c>
      <c r="F35" s="28" t="s">
        <v>80</v>
      </c>
      <c r="G35" s="25">
        <f t="shared" si="2"/>
        <v>4</v>
      </c>
      <c r="H35" s="28" t="str">
        <f t="shared" si="3"/>
        <v>medium</v>
      </c>
      <c r="I35" s="28" t="s">
        <v>88</v>
      </c>
      <c r="J35" s="25">
        <f t="shared" si="4"/>
        <v>1</v>
      </c>
      <c r="K35" s="28" t="s">
        <v>79</v>
      </c>
      <c r="L35" s="25">
        <f t="shared" si="5"/>
        <v>2</v>
      </c>
      <c r="M35" s="28" t="s">
        <v>88</v>
      </c>
      <c r="N35" s="25">
        <f t="shared" si="6"/>
        <v>1</v>
      </c>
      <c r="O35" s="25" t="str">
        <f t="shared" si="25"/>
        <v>high</v>
      </c>
      <c r="P35" s="25" t="s">
        <v>67</v>
      </c>
      <c r="Q35" s="25" t="s">
        <v>68</v>
      </c>
      <c r="R35" s="25">
        <v>2</v>
      </c>
      <c r="S35" s="29" t="s">
        <v>454</v>
      </c>
      <c r="T35" s="195">
        <f>VLOOKUP($S35,'Snippet measures'!$A$4:$V$33,11,FALSE)</f>
        <v>619</v>
      </c>
      <c r="U35" s="195">
        <f>VLOOKUP($S35,'Snippet measures'!$A$4:$V$33,18,FALSE)</f>
        <v>2.1145609045828002</v>
      </c>
      <c r="V35" s="195">
        <f>VLOOKUP($S35,'Snippet measures'!$A$4:$V$33,19,FALSE)</f>
        <v>241.5</v>
      </c>
      <c r="W35" s="195">
        <f>VLOOKUP($S35,'Snippet measures'!$A$4:$V$33,21,FALSE)</f>
        <v>3.003003003003003E-3</v>
      </c>
      <c r="X35" s="195">
        <f>VLOOKUP($S35,'Snippet measures'!$A$4:$V$33,22,FALSE)</f>
        <v>0.29129129129129128</v>
      </c>
      <c r="Y35" s="25">
        <v>3</v>
      </c>
      <c r="Z35" s="30" t="s">
        <v>560</v>
      </c>
      <c r="AA35" s="31" t="s">
        <v>561</v>
      </c>
      <c r="AB35" s="32" t="s">
        <v>72</v>
      </c>
      <c r="AC35" s="33" t="s">
        <v>128</v>
      </c>
      <c r="AD35" s="16"/>
      <c r="AE35" s="17">
        <v>3</v>
      </c>
      <c r="AF35" s="17">
        <v>3</v>
      </c>
      <c r="AG35" s="17">
        <f t="shared" si="33"/>
        <v>3</v>
      </c>
      <c r="AH35" s="34" t="s">
        <v>73</v>
      </c>
      <c r="AI35" s="33" t="s">
        <v>562</v>
      </c>
      <c r="AJ35" s="16"/>
      <c r="AK35" s="17">
        <v>0</v>
      </c>
      <c r="AL35" s="17">
        <v>0</v>
      </c>
      <c r="AM35" s="20">
        <f t="shared" si="34"/>
        <v>0</v>
      </c>
      <c r="AN35" s="35"/>
      <c r="AO35" s="33"/>
      <c r="AP35" s="16"/>
      <c r="AQ35" s="17" t="str">
        <f t="shared" si="29"/>
        <v/>
      </c>
      <c r="AR35" s="17" t="str">
        <f t="shared" si="29"/>
        <v/>
      </c>
      <c r="AS35" s="20" t="str">
        <f t="shared" si="35"/>
        <v/>
      </c>
      <c r="AT35" s="35"/>
      <c r="AU35" s="33"/>
      <c r="AV35" s="16"/>
      <c r="AW35" s="17" t="str">
        <f t="shared" si="30"/>
        <v/>
      </c>
      <c r="AX35" s="17" t="str">
        <f t="shared" si="30"/>
        <v/>
      </c>
      <c r="AY35" s="20" t="str">
        <f t="shared" si="36"/>
        <v/>
      </c>
      <c r="AZ35" s="35"/>
      <c r="BA35" s="33"/>
      <c r="BB35" s="17" t="str">
        <f t="shared" si="31"/>
        <v/>
      </c>
      <c r="BC35" s="17" t="str">
        <f t="shared" si="31"/>
        <v/>
      </c>
      <c r="BD35" s="20" t="str">
        <f t="shared" si="14"/>
        <v/>
      </c>
      <c r="BE35" s="35"/>
      <c r="BF35" s="36"/>
      <c r="BG35" s="17" t="str">
        <f t="shared" si="32"/>
        <v/>
      </c>
      <c r="BH35" s="17" t="str">
        <f t="shared" si="32"/>
        <v/>
      </c>
      <c r="BI35" s="20" t="str">
        <f t="shared" si="16"/>
        <v/>
      </c>
      <c r="BJ35" s="54">
        <v>3</v>
      </c>
      <c r="BK35" s="37">
        <f t="shared" si="17"/>
        <v>6</v>
      </c>
      <c r="BL35" s="54">
        <f t="shared" si="18"/>
        <v>0</v>
      </c>
      <c r="BM35" s="28"/>
      <c r="BN35" s="28" t="s">
        <v>563</v>
      </c>
      <c r="BO35" s="28" t="s">
        <v>564</v>
      </c>
      <c r="BP35" s="28" t="s">
        <v>565</v>
      </c>
      <c r="BQ35" s="28">
        <v>2</v>
      </c>
      <c r="BR35" s="25">
        <f t="shared" si="19"/>
        <v>2</v>
      </c>
      <c r="BS35" s="28" t="s">
        <v>87</v>
      </c>
      <c r="BT35" s="25">
        <f t="shared" si="20"/>
        <v>1</v>
      </c>
      <c r="BU35" s="28" t="s">
        <v>87</v>
      </c>
      <c r="BV35" s="25">
        <f t="shared" si="21"/>
        <v>1</v>
      </c>
      <c r="BW35" s="28" t="s">
        <v>87</v>
      </c>
      <c r="BX35" s="25">
        <f t="shared" si="22"/>
        <v>1</v>
      </c>
      <c r="BY35" s="25" t="str">
        <f t="shared" si="26"/>
        <v>low</v>
      </c>
      <c r="BZ35" s="28" t="s">
        <v>78</v>
      </c>
      <c r="CA35" s="25">
        <v>1</v>
      </c>
      <c r="CB35" s="28" t="s">
        <v>566</v>
      </c>
      <c r="CC35" s="28">
        <v>2647.55</v>
      </c>
      <c r="CD35" s="28">
        <v>60.42</v>
      </c>
      <c r="CE35" s="38">
        <v>164.42</v>
      </c>
      <c r="CF35" s="24">
        <v>2</v>
      </c>
      <c r="CG35" s="25">
        <f t="shared" si="23"/>
        <v>3</v>
      </c>
      <c r="CH35" s="26">
        <f t="shared" si="24"/>
        <v>0.5</v>
      </c>
      <c r="CI35" s="26">
        <f t="shared" si="27"/>
        <v>10.24495200264813</v>
      </c>
      <c r="CJ35" s="26">
        <f t="shared" si="28"/>
        <v>3.764748814012894</v>
      </c>
    </row>
    <row r="36" spans="1:88" ht="13.05" customHeight="1" x14ac:dyDescent="0.3">
      <c r="A36" s="27">
        <v>235</v>
      </c>
      <c r="B36" s="28" t="s">
        <v>88</v>
      </c>
      <c r="C36" s="25">
        <f t="shared" si="0"/>
        <v>1</v>
      </c>
      <c r="D36" s="28" t="s">
        <v>79</v>
      </c>
      <c r="E36" s="25">
        <f t="shared" si="1"/>
        <v>2</v>
      </c>
      <c r="F36" s="28" t="s">
        <v>88</v>
      </c>
      <c r="G36" s="25">
        <f t="shared" si="2"/>
        <v>1</v>
      </c>
      <c r="H36" s="28" t="str">
        <f t="shared" si="3"/>
        <v>low</v>
      </c>
      <c r="I36" s="28" t="s">
        <v>88</v>
      </c>
      <c r="J36" s="25">
        <f t="shared" si="4"/>
        <v>1</v>
      </c>
      <c r="K36" s="28" t="s">
        <v>88</v>
      </c>
      <c r="L36" s="25">
        <f t="shared" si="5"/>
        <v>1</v>
      </c>
      <c r="M36" s="28" t="s">
        <v>88</v>
      </c>
      <c r="N36" s="25">
        <f t="shared" si="6"/>
        <v>1</v>
      </c>
      <c r="O36" s="25" t="str">
        <f t="shared" si="25"/>
        <v>low</v>
      </c>
      <c r="P36" s="25" t="s">
        <v>67</v>
      </c>
      <c r="Q36" s="25" t="s">
        <v>68</v>
      </c>
      <c r="R36" s="25">
        <v>2</v>
      </c>
      <c r="S36" s="29" t="s">
        <v>454</v>
      </c>
      <c r="T36" s="195">
        <f>VLOOKUP($S36,'Snippet measures'!$A$4:$V$33,11,FALSE)</f>
        <v>619</v>
      </c>
      <c r="U36" s="195">
        <f>VLOOKUP($S36,'Snippet measures'!$A$4:$V$33,18,FALSE)</f>
        <v>2.1145609045828002</v>
      </c>
      <c r="V36" s="195">
        <f>VLOOKUP($S36,'Snippet measures'!$A$4:$V$33,19,FALSE)</f>
        <v>241.5</v>
      </c>
      <c r="W36" s="195">
        <f>VLOOKUP($S36,'Snippet measures'!$A$4:$V$33,21,FALSE)</f>
        <v>3.003003003003003E-3</v>
      </c>
      <c r="X36" s="195">
        <f>VLOOKUP($S36,'Snippet measures'!$A$4:$V$33,22,FALSE)</f>
        <v>0.29129129129129128</v>
      </c>
      <c r="Y36" s="25">
        <v>3</v>
      </c>
      <c r="Z36" s="30" t="s">
        <v>567</v>
      </c>
      <c r="AA36" s="31" t="s">
        <v>568</v>
      </c>
      <c r="AB36" s="32" t="s">
        <v>72</v>
      </c>
      <c r="AC36" s="33" t="s">
        <v>569</v>
      </c>
      <c r="AD36" s="16"/>
      <c r="AE36" s="17">
        <v>1</v>
      </c>
      <c r="AF36" s="17">
        <v>1</v>
      </c>
      <c r="AG36" s="17">
        <f t="shared" si="33"/>
        <v>1</v>
      </c>
      <c r="AH36" s="34" t="s">
        <v>73</v>
      </c>
      <c r="AI36" s="33" t="s">
        <v>570</v>
      </c>
      <c r="AJ36" s="16"/>
      <c r="AK36" s="17">
        <v>1</v>
      </c>
      <c r="AL36" s="17">
        <v>1</v>
      </c>
      <c r="AM36" s="20">
        <f t="shared" si="34"/>
        <v>1</v>
      </c>
      <c r="AN36" s="35"/>
      <c r="AO36" s="33"/>
      <c r="AP36" s="16"/>
      <c r="AQ36" s="17" t="str">
        <f t="shared" si="29"/>
        <v/>
      </c>
      <c r="AR36" s="17" t="str">
        <f t="shared" si="29"/>
        <v/>
      </c>
      <c r="AS36" s="20" t="str">
        <f t="shared" si="35"/>
        <v/>
      </c>
      <c r="AT36" s="35"/>
      <c r="AU36" s="33"/>
      <c r="AV36" s="16"/>
      <c r="AW36" s="17" t="str">
        <f t="shared" si="30"/>
        <v/>
      </c>
      <c r="AX36" s="17" t="str">
        <f t="shared" si="30"/>
        <v/>
      </c>
      <c r="AY36" s="20" t="str">
        <f t="shared" si="36"/>
        <v/>
      </c>
      <c r="AZ36" s="35"/>
      <c r="BA36" s="33"/>
      <c r="BB36" s="17" t="str">
        <f t="shared" si="31"/>
        <v/>
      </c>
      <c r="BC36" s="17" t="str">
        <f t="shared" si="31"/>
        <v/>
      </c>
      <c r="BD36" s="20" t="str">
        <f t="shared" si="14"/>
        <v/>
      </c>
      <c r="BE36" s="35"/>
      <c r="BF36" s="36"/>
      <c r="BG36" s="17" t="str">
        <f t="shared" si="32"/>
        <v/>
      </c>
      <c r="BH36" s="17" t="str">
        <f t="shared" si="32"/>
        <v/>
      </c>
      <c r="BI36" s="20" t="str">
        <f t="shared" si="16"/>
        <v/>
      </c>
      <c r="BJ36" s="54">
        <v>4</v>
      </c>
      <c r="BK36" s="37">
        <f t="shared" si="17"/>
        <v>7</v>
      </c>
      <c r="BL36" s="54">
        <f t="shared" si="18"/>
        <v>1</v>
      </c>
      <c r="BM36" s="28"/>
      <c r="BN36" s="28"/>
      <c r="BO36" s="28"/>
      <c r="BP36" s="28" t="s">
        <v>571</v>
      </c>
      <c r="BQ36" s="28">
        <v>3</v>
      </c>
      <c r="BR36" s="25">
        <f t="shared" si="19"/>
        <v>3</v>
      </c>
      <c r="BS36" s="28">
        <v>2</v>
      </c>
      <c r="BT36" s="25">
        <f t="shared" si="20"/>
        <v>2</v>
      </c>
      <c r="BU36" s="28">
        <v>2</v>
      </c>
      <c r="BV36" s="25">
        <f t="shared" si="21"/>
        <v>2</v>
      </c>
      <c r="BW36" s="28" t="s">
        <v>87</v>
      </c>
      <c r="BX36" s="25">
        <f t="shared" si="22"/>
        <v>1</v>
      </c>
      <c r="BY36" s="25" t="str">
        <f t="shared" si="26"/>
        <v>med</v>
      </c>
      <c r="BZ36" s="28" t="s">
        <v>100</v>
      </c>
      <c r="CA36" s="25">
        <v>3</v>
      </c>
      <c r="CB36" s="28" t="s">
        <v>572</v>
      </c>
      <c r="CC36" s="28">
        <v>9583.69</v>
      </c>
      <c r="CD36" s="28">
        <v>17.350000000000001</v>
      </c>
      <c r="CE36" s="38">
        <v>615.33000000000004</v>
      </c>
      <c r="CF36" s="24">
        <v>2</v>
      </c>
      <c r="CG36" s="25">
        <f t="shared" si="23"/>
        <v>2</v>
      </c>
      <c r="CH36" s="26">
        <f t="shared" si="24"/>
        <v>0.33333333333333331</v>
      </c>
      <c r="CI36" s="26">
        <f t="shared" si="27"/>
        <v>35.677233429394811</v>
      </c>
      <c r="CJ36" s="26">
        <f t="shared" si="28"/>
        <v>1.0059642793297905</v>
      </c>
    </row>
    <row r="37" spans="1:88" ht="13.05" customHeight="1" x14ac:dyDescent="0.3">
      <c r="A37" s="27">
        <v>239</v>
      </c>
      <c r="B37" s="28" t="s">
        <v>79</v>
      </c>
      <c r="C37" s="25">
        <f t="shared" si="0"/>
        <v>2</v>
      </c>
      <c r="D37" s="28" t="s">
        <v>80</v>
      </c>
      <c r="E37" s="25">
        <f t="shared" si="1"/>
        <v>4</v>
      </c>
      <c r="F37" s="28" t="s">
        <v>79</v>
      </c>
      <c r="G37" s="25">
        <f t="shared" si="2"/>
        <v>2</v>
      </c>
      <c r="H37" s="28" t="str">
        <f t="shared" si="3"/>
        <v>medium</v>
      </c>
      <c r="I37" s="28" t="s">
        <v>79</v>
      </c>
      <c r="J37" s="25">
        <f t="shared" si="4"/>
        <v>2</v>
      </c>
      <c r="K37" s="28" t="s">
        <v>80</v>
      </c>
      <c r="L37" s="25">
        <f t="shared" si="5"/>
        <v>4</v>
      </c>
      <c r="M37" s="28" t="s">
        <v>79</v>
      </c>
      <c r="N37" s="25">
        <f t="shared" si="6"/>
        <v>2</v>
      </c>
      <c r="O37" s="25" t="str">
        <f t="shared" si="25"/>
        <v>high</v>
      </c>
      <c r="P37" s="25" t="s">
        <v>95</v>
      </c>
      <c r="Q37" s="25" t="s">
        <v>68</v>
      </c>
      <c r="R37" s="25">
        <v>2</v>
      </c>
      <c r="S37" s="29" t="s">
        <v>454</v>
      </c>
      <c r="T37" s="195">
        <f>VLOOKUP($S37,'Snippet measures'!$A$4:$V$33,11,FALSE)</f>
        <v>619</v>
      </c>
      <c r="U37" s="195">
        <f>VLOOKUP($S37,'Snippet measures'!$A$4:$V$33,18,FALSE)</f>
        <v>2.1145609045828002</v>
      </c>
      <c r="V37" s="195">
        <f>VLOOKUP($S37,'Snippet measures'!$A$4:$V$33,19,FALSE)</f>
        <v>241.5</v>
      </c>
      <c r="W37" s="195">
        <f>VLOOKUP($S37,'Snippet measures'!$A$4:$V$33,21,FALSE)</f>
        <v>3.003003003003003E-3</v>
      </c>
      <c r="X37" s="195">
        <f>VLOOKUP($S37,'Snippet measures'!$A$4:$V$33,22,FALSE)</f>
        <v>0.29129129129129128</v>
      </c>
      <c r="Y37" s="25">
        <v>2</v>
      </c>
      <c r="Z37" s="30" t="s">
        <v>573</v>
      </c>
      <c r="AA37" s="31" t="s">
        <v>574</v>
      </c>
      <c r="AB37" s="32" t="s">
        <v>72</v>
      </c>
      <c r="AC37" s="33" t="s">
        <v>575</v>
      </c>
      <c r="AD37" s="16"/>
      <c r="AE37" s="17">
        <v>1</v>
      </c>
      <c r="AF37" s="17">
        <v>1</v>
      </c>
      <c r="AG37" s="17">
        <f t="shared" si="33"/>
        <v>1</v>
      </c>
      <c r="AH37" s="34" t="s">
        <v>73</v>
      </c>
      <c r="AI37" s="33" t="s">
        <v>576</v>
      </c>
      <c r="AJ37" s="16"/>
      <c r="AK37" s="17">
        <v>0</v>
      </c>
      <c r="AL37" s="17">
        <v>0</v>
      </c>
      <c r="AM37" s="20">
        <f t="shared" si="34"/>
        <v>0</v>
      </c>
      <c r="AN37" s="35"/>
      <c r="AO37" s="33"/>
      <c r="AP37" s="16"/>
      <c r="AQ37" s="17" t="str">
        <f t="shared" si="29"/>
        <v/>
      </c>
      <c r="AR37" s="17" t="str">
        <f t="shared" si="29"/>
        <v/>
      </c>
      <c r="AS37" s="20" t="str">
        <f t="shared" si="35"/>
        <v/>
      </c>
      <c r="AT37" s="35"/>
      <c r="AU37" s="33"/>
      <c r="AV37" s="16"/>
      <c r="AW37" s="17" t="str">
        <f t="shared" si="30"/>
        <v/>
      </c>
      <c r="AX37" s="17" t="str">
        <f t="shared" si="30"/>
        <v/>
      </c>
      <c r="AY37" s="20" t="str">
        <f t="shared" si="36"/>
        <v/>
      </c>
      <c r="AZ37" s="35"/>
      <c r="BA37" s="33"/>
      <c r="BB37" s="17" t="str">
        <f t="shared" si="31"/>
        <v/>
      </c>
      <c r="BC37" s="17" t="str">
        <f t="shared" si="31"/>
        <v/>
      </c>
      <c r="BD37" s="20" t="str">
        <f t="shared" si="14"/>
        <v/>
      </c>
      <c r="BE37" s="35"/>
      <c r="BF37" s="36"/>
      <c r="BG37" s="17" t="str">
        <f t="shared" si="32"/>
        <v/>
      </c>
      <c r="BH37" s="17" t="str">
        <f t="shared" si="32"/>
        <v/>
      </c>
      <c r="BI37" s="20" t="str">
        <f t="shared" si="16"/>
        <v/>
      </c>
      <c r="BJ37" s="54">
        <v>3</v>
      </c>
      <c r="BK37" s="37">
        <f t="shared" si="17"/>
        <v>5</v>
      </c>
      <c r="BL37" s="54">
        <f t="shared" si="18"/>
        <v>1</v>
      </c>
      <c r="BM37" s="28" t="s">
        <v>577</v>
      </c>
      <c r="BN37" s="28" t="s">
        <v>578</v>
      </c>
      <c r="BO37" s="28" t="s">
        <v>579</v>
      </c>
      <c r="BP37" s="28" t="s">
        <v>580</v>
      </c>
      <c r="BQ37" s="28">
        <v>3</v>
      </c>
      <c r="BR37" s="25">
        <f t="shared" si="19"/>
        <v>3</v>
      </c>
      <c r="BS37" s="28" t="s">
        <v>87</v>
      </c>
      <c r="BT37" s="25">
        <f t="shared" si="20"/>
        <v>1</v>
      </c>
      <c r="BU37" s="28" t="s">
        <v>87</v>
      </c>
      <c r="BV37" s="25">
        <f t="shared" si="21"/>
        <v>1</v>
      </c>
      <c r="BW37" s="28" t="s">
        <v>87</v>
      </c>
      <c r="BX37" s="25">
        <f t="shared" si="22"/>
        <v>1</v>
      </c>
      <c r="BY37" s="25" t="str">
        <f t="shared" si="26"/>
        <v>med</v>
      </c>
      <c r="BZ37" s="28" t="s">
        <v>78</v>
      </c>
      <c r="CA37" s="25">
        <v>1</v>
      </c>
      <c r="CB37" s="28"/>
      <c r="CC37" s="28">
        <v>3760.45</v>
      </c>
      <c r="CD37" s="28">
        <v>1428.81</v>
      </c>
      <c r="CE37" s="38">
        <v>101.92</v>
      </c>
      <c r="CF37" s="24">
        <v>2</v>
      </c>
      <c r="CG37" s="25">
        <f t="shared" si="23"/>
        <v>1</v>
      </c>
      <c r="CH37" s="26">
        <f t="shared" si="24"/>
        <v>0.16666666666666666</v>
      </c>
      <c r="CI37" s="26">
        <f t="shared" si="27"/>
        <v>0.43322765098228599</v>
      </c>
      <c r="CJ37" s="26">
        <f t="shared" si="28"/>
        <v>6.0733908948194664</v>
      </c>
    </row>
    <row r="38" spans="1:88" ht="13.05" customHeight="1" x14ac:dyDescent="0.3">
      <c r="A38" s="27">
        <v>243</v>
      </c>
      <c r="B38" s="28" t="s">
        <v>88</v>
      </c>
      <c r="C38" s="25">
        <f t="shared" si="0"/>
        <v>1</v>
      </c>
      <c r="D38" s="28" t="s">
        <v>79</v>
      </c>
      <c r="E38" s="25">
        <f t="shared" si="1"/>
        <v>2</v>
      </c>
      <c r="F38" s="28" t="s">
        <v>65</v>
      </c>
      <c r="G38" s="25">
        <f t="shared" si="2"/>
        <v>3</v>
      </c>
      <c r="H38" s="28" t="str">
        <f t="shared" si="3"/>
        <v>medium</v>
      </c>
      <c r="I38" s="28" t="s">
        <v>88</v>
      </c>
      <c r="J38" s="25">
        <f t="shared" si="4"/>
        <v>1</v>
      </c>
      <c r="K38" s="28" t="s">
        <v>88</v>
      </c>
      <c r="L38" s="25">
        <f t="shared" si="5"/>
        <v>1</v>
      </c>
      <c r="M38" s="28" t="s">
        <v>88</v>
      </c>
      <c r="N38" s="25">
        <f t="shared" si="6"/>
        <v>1</v>
      </c>
      <c r="O38" s="25" t="str">
        <f t="shared" si="25"/>
        <v>med</v>
      </c>
      <c r="P38" s="25" t="s">
        <v>67</v>
      </c>
      <c r="Q38" s="25" t="s">
        <v>68</v>
      </c>
      <c r="R38" s="25">
        <v>2</v>
      </c>
      <c r="S38" s="29" t="s">
        <v>454</v>
      </c>
      <c r="T38" s="195">
        <f>VLOOKUP($S38,'Snippet measures'!$A$4:$V$33,11,FALSE)</f>
        <v>619</v>
      </c>
      <c r="U38" s="195">
        <f>VLOOKUP($S38,'Snippet measures'!$A$4:$V$33,18,FALSE)</f>
        <v>2.1145609045828002</v>
      </c>
      <c r="V38" s="195">
        <f>VLOOKUP($S38,'Snippet measures'!$A$4:$V$33,19,FALSE)</f>
        <v>241.5</v>
      </c>
      <c r="W38" s="195">
        <f>VLOOKUP($S38,'Snippet measures'!$A$4:$V$33,21,FALSE)</f>
        <v>3.003003003003003E-3</v>
      </c>
      <c r="X38" s="195">
        <f>VLOOKUP($S38,'Snippet measures'!$A$4:$V$33,22,FALSE)</f>
        <v>0.29129129129129128</v>
      </c>
      <c r="Y38" s="25">
        <v>3</v>
      </c>
      <c r="Z38" s="30" t="s">
        <v>581</v>
      </c>
      <c r="AA38" s="31" t="s">
        <v>582</v>
      </c>
      <c r="AB38" s="32" t="s">
        <v>72</v>
      </c>
      <c r="AC38" s="33" t="s">
        <v>583</v>
      </c>
      <c r="AD38" s="16"/>
      <c r="AE38" s="17">
        <v>2</v>
      </c>
      <c r="AF38" s="17">
        <v>2</v>
      </c>
      <c r="AG38" s="17">
        <f t="shared" si="33"/>
        <v>2</v>
      </c>
      <c r="AH38" s="34" t="s">
        <v>73</v>
      </c>
      <c r="AI38" s="33" t="s">
        <v>73</v>
      </c>
      <c r="AJ38" s="16"/>
      <c r="AK38" s="17">
        <f>IF($AH38=TRIM($AI38),3,"")</f>
        <v>3</v>
      </c>
      <c r="AL38" s="17">
        <f>IF($AH38=TRIM($AI38),3,"")</f>
        <v>3</v>
      </c>
      <c r="AM38" s="20">
        <f t="shared" si="34"/>
        <v>3</v>
      </c>
      <c r="AN38" s="35"/>
      <c r="AO38" s="33"/>
      <c r="AP38" s="16"/>
      <c r="AQ38" s="17" t="str">
        <f t="shared" si="29"/>
        <v/>
      </c>
      <c r="AR38" s="17" t="str">
        <f t="shared" si="29"/>
        <v/>
      </c>
      <c r="AS38" s="20" t="str">
        <f t="shared" si="35"/>
        <v/>
      </c>
      <c r="AT38" s="35"/>
      <c r="AU38" s="33"/>
      <c r="AV38" s="16"/>
      <c r="AW38" s="17" t="str">
        <f t="shared" si="30"/>
        <v/>
      </c>
      <c r="AX38" s="17" t="str">
        <f t="shared" si="30"/>
        <v/>
      </c>
      <c r="AY38" s="20" t="str">
        <f t="shared" si="36"/>
        <v/>
      </c>
      <c r="AZ38" s="35"/>
      <c r="BA38" s="33"/>
      <c r="BB38" s="17" t="str">
        <f t="shared" si="31"/>
        <v/>
      </c>
      <c r="BC38" s="17" t="str">
        <f t="shared" si="31"/>
        <v/>
      </c>
      <c r="BD38" s="20" t="str">
        <f t="shared" si="14"/>
        <v/>
      </c>
      <c r="BE38" s="35"/>
      <c r="BF38" s="36"/>
      <c r="BG38" s="17" t="str">
        <f t="shared" si="32"/>
        <v/>
      </c>
      <c r="BH38" s="17" t="str">
        <f t="shared" si="32"/>
        <v/>
      </c>
      <c r="BI38" s="20" t="str">
        <f t="shared" si="16"/>
        <v/>
      </c>
      <c r="BJ38" s="54">
        <v>4</v>
      </c>
      <c r="BK38" s="37">
        <f t="shared" si="17"/>
        <v>7</v>
      </c>
      <c r="BL38" s="54">
        <f t="shared" si="18"/>
        <v>1</v>
      </c>
      <c r="BM38" s="28" t="s">
        <v>584</v>
      </c>
      <c r="BN38" s="28"/>
      <c r="BO38" s="28"/>
      <c r="BP38" s="28" t="s">
        <v>585</v>
      </c>
      <c r="BQ38" s="28" t="s">
        <v>87</v>
      </c>
      <c r="BR38" s="25">
        <f t="shared" si="19"/>
        <v>1</v>
      </c>
      <c r="BS38" s="28" t="s">
        <v>87</v>
      </c>
      <c r="BT38" s="25">
        <f t="shared" si="20"/>
        <v>1</v>
      </c>
      <c r="BU38" s="28" t="s">
        <v>87</v>
      </c>
      <c r="BV38" s="25">
        <f t="shared" si="21"/>
        <v>1</v>
      </c>
      <c r="BW38" s="28" t="s">
        <v>87</v>
      </c>
      <c r="BX38" s="25">
        <f t="shared" si="22"/>
        <v>1</v>
      </c>
      <c r="BY38" s="25" t="str">
        <f t="shared" si="26"/>
        <v>low</v>
      </c>
      <c r="BZ38" s="28" t="s">
        <v>145</v>
      </c>
      <c r="CA38" s="25">
        <v>2</v>
      </c>
      <c r="CB38" s="28"/>
      <c r="CC38" s="28">
        <v>2766.92</v>
      </c>
      <c r="CD38" s="28">
        <v>60.56</v>
      </c>
      <c r="CE38" s="38">
        <v>208.42</v>
      </c>
      <c r="CF38" s="24">
        <v>2</v>
      </c>
      <c r="CG38" s="25">
        <f t="shared" si="23"/>
        <v>5</v>
      </c>
      <c r="CH38" s="26">
        <f t="shared" si="24"/>
        <v>0.83333333333333337</v>
      </c>
      <c r="CI38" s="26">
        <f t="shared" si="27"/>
        <v>10.22126816380449</v>
      </c>
      <c r="CJ38" s="26">
        <f t="shared" si="28"/>
        <v>2.969964494770176</v>
      </c>
    </row>
    <row r="39" spans="1:88" ht="13.05" customHeight="1" x14ac:dyDescent="0.3">
      <c r="A39" s="27">
        <v>244</v>
      </c>
      <c r="B39" s="28" t="s">
        <v>80</v>
      </c>
      <c r="C39" s="25">
        <f t="shared" si="0"/>
        <v>4</v>
      </c>
      <c r="D39" s="28" t="s">
        <v>79</v>
      </c>
      <c r="E39" s="25">
        <f t="shared" si="1"/>
        <v>2</v>
      </c>
      <c r="F39" s="28" t="s">
        <v>80</v>
      </c>
      <c r="G39" s="25">
        <f t="shared" si="2"/>
        <v>4</v>
      </c>
      <c r="H39" s="28" t="str">
        <f t="shared" si="3"/>
        <v>high</v>
      </c>
      <c r="I39" s="28" t="s">
        <v>79</v>
      </c>
      <c r="J39" s="25">
        <f t="shared" si="4"/>
        <v>2</v>
      </c>
      <c r="K39" s="28" t="s">
        <v>65</v>
      </c>
      <c r="L39" s="25">
        <f t="shared" si="5"/>
        <v>3</v>
      </c>
      <c r="M39" s="28" t="s">
        <v>88</v>
      </c>
      <c r="N39" s="25">
        <f t="shared" si="6"/>
        <v>1</v>
      </c>
      <c r="O39" s="25" t="str">
        <f t="shared" si="25"/>
        <v>high</v>
      </c>
      <c r="P39" s="25" t="s">
        <v>67</v>
      </c>
      <c r="Q39" s="25" t="s">
        <v>68</v>
      </c>
      <c r="R39" s="25">
        <v>2</v>
      </c>
      <c r="S39" s="29" t="s">
        <v>454</v>
      </c>
      <c r="T39" s="195">
        <f>VLOOKUP($S39,'Snippet measures'!$A$4:$V$33,11,FALSE)</f>
        <v>619</v>
      </c>
      <c r="U39" s="195">
        <f>VLOOKUP($S39,'Snippet measures'!$A$4:$V$33,18,FALSE)</f>
        <v>2.1145609045828002</v>
      </c>
      <c r="V39" s="195">
        <f>VLOOKUP($S39,'Snippet measures'!$A$4:$V$33,19,FALSE)</f>
        <v>241.5</v>
      </c>
      <c r="W39" s="195">
        <f>VLOOKUP($S39,'Snippet measures'!$A$4:$V$33,21,FALSE)</f>
        <v>3.003003003003003E-3</v>
      </c>
      <c r="X39" s="195">
        <f>VLOOKUP($S39,'Snippet measures'!$A$4:$V$33,22,FALSE)</f>
        <v>0.29129129129129128</v>
      </c>
      <c r="Y39" s="25">
        <v>3</v>
      </c>
      <c r="Z39" s="30" t="s">
        <v>586</v>
      </c>
      <c r="AA39" s="31" t="s">
        <v>587</v>
      </c>
      <c r="AB39" s="32" t="s">
        <v>72</v>
      </c>
      <c r="AC39" s="33" t="s">
        <v>588</v>
      </c>
      <c r="AD39" s="16"/>
      <c r="AE39" s="17">
        <v>2</v>
      </c>
      <c r="AF39" s="17">
        <v>2</v>
      </c>
      <c r="AG39" s="17">
        <f t="shared" si="33"/>
        <v>2</v>
      </c>
      <c r="AH39" s="34" t="s">
        <v>73</v>
      </c>
      <c r="AI39" s="33" t="s">
        <v>230</v>
      </c>
      <c r="AJ39" s="16"/>
      <c r="AK39" s="17">
        <v>0</v>
      </c>
      <c r="AL39" s="17">
        <v>0</v>
      </c>
      <c r="AM39" s="20">
        <f t="shared" si="34"/>
        <v>0</v>
      </c>
      <c r="AN39" s="35"/>
      <c r="AO39" s="33"/>
      <c r="AP39" s="16"/>
      <c r="AQ39" s="17" t="str">
        <f t="shared" si="29"/>
        <v/>
      </c>
      <c r="AR39" s="17" t="str">
        <f t="shared" si="29"/>
        <v/>
      </c>
      <c r="AS39" s="20" t="str">
        <f t="shared" si="35"/>
        <v/>
      </c>
      <c r="AT39" s="35"/>
      <c r="AU39" s="33"/>
      <c r="AV39" s="16"/>
      <c r="AW39" s="17" t="str">
        <f t="shared" si="30"/>
        <v/>
      </c>
      <c r="AX39" s="17" t="str">
        <f t="shared" si="30"/>
        <v/>
      </c>
      <c r="AY39" s="20" t="str">
        <f t="shared" si="36"/>
        <v/>
      </c>
      <c r="AZ39" s="35"/>
      <c r="BA39" s="33"/>
      <c r="BB39" s="17" t="str">
        <f t="shared" si="31"/>
        <v/>
      </c>
      <c r="BC39" s="17" t="str">
        <f t="shared" si="31"/>
        <v/>
      </c>
      <c r="BD39" s="20" t="str">
        <f t="shared" si="14"/>
        <v/>
      </c>
      <c r="BE39" s="35"/>
      <c r="BF39" s="36"/>
      <c r="BG39" s="17" t="str">
        <f t="shared" si="32"/>
        <v/>
      </c>
      <c r="BH39" s="17" t="str">
        <f t="shared" si="32"/>
        <v/>
      </c>
      <c r="BI39" s="20" t="str">
        <f t="shared" si="16"/>
        <v/>
      </c>
      <c r="BJ39" s="54">
        <v>3</v>
      </c>
      <c r="BK39" s="37">
        <f t="shared" si="17"/>
        <v>6</v>
      </c>
      <c r="BL39" s="54">
        <f t="shared" si="18"/>
        <v>0</v>
      </c>
      <c r="BM39" s="28"/>
      <c r="BN39" s="28" t="s">
        <v>589</v>
      </c>
      <c r="BO39" s="28" t="s">
        <v>590</v>
      </c>
      <c r="BP39" s="28" t="s">
        <v>591</v>
      </c>
      <c r="BQ39" s="28">
        <v>3</v>
      </c>
      <c r="BR39" s="25">
        <f t="shared" si="19"/>
        <v>3</v>
      </c>
      <c r="BS39" s="28" t="s">
        <v>87</v>
      </c>
      <c r="BT39" s="25">
        <f t="shared" si="20"/>
        <v>1</v>
      </c>
      <c r="BU39" s="28">
        <v>2</v>
      </c>
      <c r="BV39" s="25">
        <f t="shared" si="21"/>
        <v>2</v>
      </c>
      <c r="BW39" s="28" t="s">
        <v>87</v>
      </c>
      <c r="BX39" s="25">
        <f t="shared" si="22"/>
        <v>1</v>
      </c>
      <c r="BY39" s="25" t="str">
        <f t="shared" si="26"/>
        <v>med</v>
      </c>
      <c r="BZ39" s="28" t="s">
        <v>78</v>
      </c>
      <c r="CA39" s="25">
        <v>1</v>
      </c>
      <c r="CB39" s="28"/>
      <c r="CC39" s="28">
        <v>1960.48</v>
      </c>
      <c r="CD39" s="28">
        <v>64.19</v>
      </c>
      <c r="CE39" s="38">
        <v>95.5</v>
      </c>
      <c r="CF39" s="24">
        <v>2</v>
      </c>
      <c r="CG39" s="25">
        <f t="shared" si="23"/>
        <v>2</v>
      </c>
      <c r="CH39" s="26">
        <f t="shared" si="24"/>
        <v>0.33333333333333331</v>
      </c>
      <c r="CI39" s="26">
        <f t="shared" si="27"/>
        <v>9.6432466116217483</v>
      </c>
      <c r="CJ39" s="26">
        <f t="shared" si="28"/>
        <v>6.4816753926701569</v>
      </c>
    </row>
    <row r="40" spans="1:88" ht="13.05" customHeight="1" x14ac:dyDescent="0.3">
      <c r="A40" s="27">
        <v>256</v>
      </c>
      <c r="B40" s="28" t="s">
        <v>66</v>
      </c>
      <c r="C40" s="25">
        <f t="shared" si="0"/>
        <v>5</v>
      </c>
      <c r="D40" s="28" t="s">
        <v>66</v>
      </c>
      <c r="E40" s="25">
        <f t="shared" si="1"/>
        <v>5</v>
      </c>
      <c r="F40" s="28" t="s">
        <v>66</v>
      </c>
      <c r="G40" s="25">
        <f t="shared" si="2"/>
        <v>5</v>
      </c>
      <c r="H40" s="28" t="str">
        <f t="shared" si="3"/>
        <v>high</v>
      </c>
      <c r="I40" s="28" t="s">
        <v>66</v>
      </c>
      <c r="J40" s="25">
        <f t="shared" si="4"/>
        <v>5</v>
      </c>
      <c r="K40" s="28" t="s">
        <v>88</v>
      </c>
      <c r="L40" s="25">
        <f t="shared" si="5"/>
        <v>1</v>
      </c>
      <c r="M40" s="28" t="s">
        <v>66</v>
      </c>
      <c r="N40" s="25">
        <f t="shared" si="6"/>
        <v>5</v>
      </c>
      <c r="O40" s="25" t="str">
        <f t="shared" si="25"/>
        <v>high</v>
      </c>
      <c r="P40" s="25" t="s">
        <v>67</v>
      </c>
      <c r="Q40" s="25" t="s">
        <v>68</v>
      </c>
      <c r="R40" s="25">
        <v>2</v>
      </c>
      <c r="S40" s="29" t="s">
        <v>454</v>
      </c>
      <c r="T40" s="195">
        <f>VLOOKUP($S40,'Snippet measures'!$A$4:$V$33,11,FALSE)</f>
        <v>619</v>
      </c>
      <c r="U40" s="195">
        <f>VLOOKUP($S40,'Snippet measures'!$A$4:$V$33,18,FALSE)</f>
        <v>2.1145609045828002</v>
      </c>
      <c r="V40" s="195">
        <f>VLOOKUP($S40,'Snippet measures'!$A$4:$V$33,19,FALSE)</f>
        <v>241.5</v>
      </c>
      <c r="W40" s="195">
        <f>VLOOKUP($S40,'Snippet measures'!$A$4:$V$33,21,FALSE)</f>
        <v>3.003003003003003E-3</v>
      </c>
      <c r="X40" s="195">
        <f>VLOOKUP($S40,'Snippet measures'!$A$4:$V$33,22,FALSE)</f>
        <v>0.29129129129129128</v>
      </c>
      <c r="Y40" s="25">
        <v>4</v>
      </c>
      <c r="Z40" s="30" t="s">
        <v>592</v>
      </c>
      <c r="AA40" s="31" t="s">
        <v>593</v>
      </c>
      <c r="AB40" s="32" t="s">
        <v>72</v>
      </c>
      <c r="AC40" s="33" t="s">
        <v>72</v>
      </c>
      <c r="AD40" s="16"/>
      <c r="AE40" s="17">
        <f>IF($AB40=TRIM($AC40),3,"")</f>
        <v>3</v>
      </c>
      <c r="AF40" s="17">
        <f>IF($AB40=TRIM($AC40),3,"")</f>
        <v>3</v>
      </c>
      <c r="AG40" s="17">
        <f t="shared" si="33"/>
        <v>3</v>
      </c>
      <c r="AH40" s="34" t="s">
        <v>73</v>
      </c>
      <c r="AI40" s="33" t="s">
        <v>73</v>
      </c>
      <c r="AJ40" s="16"/>
      <c r="AK40" s="17">
        <f>IF($AH40=TRIM($AI40),3,"")</f>
        <v>3</v>
      </c>
      <c r="AL40" s="17">
        <f>IF($AH40=TRIM($AI40),3,"")</f>
        <v>3</v>
      </c>
      <c r="AM40" s="20">
        <f t="shared" si="34"/>
        <v>3</v>
      </c>
      <c r="AN40" s="35"/>
      <c r="AO40" s="33"/>
      <c r="AP40" s="16"/>
      <c r="AQ40" s="17" t="str">
        <f t="shared" si="29"/>
        <v/>
      </c>
      <c r="AR40" s="17" t="str">
        <f t="shared" si="29"/>
        <v/>
      </c>
      <c r="AS40" s="20" t="str">
        <f t="shared" si="35"/>
        <v/>
      </c>
      <c r="AT40" s="35"/>
      <c r="AU40" s="33"/>
      <c r="AV40" s="16"/>
      <c r="AW40" s="17" t="str">
        <f t="shared" si="30"/>
        <v/>
      </c>
      <c r="AX40" s="17" t="str">
        <f t="shared" si="30"/>
        <v/>
      </c>
      <c r="AY40" s="20" t="str">
        <f t="shared" si="36"/>
        <v/>
      </c>
      <c r="AZ40" s="35"/>
      <c r="BA40" s="33"/>
      <c r="BB40" s="17" t="str">
        <f t="shared" si="31"/>
        <v/>
      </c>
      <c r="BC40" s="17" t="str">
        <f t="shared" si="31"/>
        <v/>
      </c>
      <c r="BD40" s="20" t="str">
        <f t="shared" si="14"/>
        <v/>
      </c>
      <c r="BE40" s="35"/>
      <c r="BF40" s="36"/>
      <c r="BG40" s="17" t="str">
        <f t="shared" si="32"/>
        <v/>
      </c>
      <c r="BH40" s="17" t="str">
        <f t="shared" si="32"/>
        <v/>
      </c>
      <c r="BI40" s="20" t="str">
        <f t="shared" si="16"/>
        <v/>
      </c>
      <c r="BJ40" s="54">
        <v>4</v>
      </c>
      <c r="BK40" s="37">
        <f t="shared" si="17"/>
        <v>8</v>
      </c>
      <c r="BL40" s="54">
        <f t="shared" si="18"/>
        <v>0</v>
      </c>
      <c r="BM40" s="28"/>
      <c r="BN40" s="28"/>
      <c r="BO40" s="28"/>
      <c r="BP40" s="28" t="s">
        <v>594</v>
      </c>
      <c r="BQ40" s="28">
        <v>4</v>
      </c>
      <c r="BR40" s="25">
        <f t="shared" si="19"/>
        <v>4</v>
      </c>
      <c r="BS40" s="28">
        <v>4</v>
      </c>
      <c r="BT40" s="25">
        <f t="shared" si="20"/>
        <v>4</v>
      </c>
      <c r="BU40" s="28">
        <v>3</v>
      </c>
      <c r="BV40" s="25">
        <f t="shared" si="21"/>
        <v>3</v>
      </c>
      <c r="BW40" s="28" t="s">
        <v>87</v>
      </c>
      <c r="BX40" s="25">
        <f t="shared" si="22"/>
        <v>1</v>
      </c>
      <c r="BY40" s="25" t="str">
        <f t="shared" si="26"/>
        <v>high</v>
      </c>
      <c r="BZ40" s="28" t="s">
        <v>119</v>
      </c>
      <c r="CA40" s="25">
        <v>4</v>
      </c>
      <c r="CB40" s="28"/>
      <c r="CC40" s="28">
        <v>1857.48</v>
      </c>
      <c r="CD40" s="28">
        <v>64.459999999999994</v>
      </c>
      <c r="CE40" s="38">
        <v>49.31</v>
      </c>
      <c r="CF40" s="24">
        <v>2</v>
      </c>
      <c r="CG40" s="25">
        <f t="shared" si="23"/>
        <v>6</v>
      </c>
      <c r="CH40" s="26">
        <f t="shared" si="24"/>
        <v>1</v>
      </c>
      <c r="CI40" s="26">
        <f t="shared" si="27"/>
        <v>9.6028544834005594</v>
      </c>
      <c r="CJ40" s="26">
        <f t="shared" si="28"/>
        <v>12.553234638004461</v>
      </c>
    </row>
    <row r="41" spans="1:88" ht="13.05" customHeight="1" x14ac:dyDescent="0.3">
      <c r="A41" s="27">
        <v>10</v>
      </c>
      <c r="B41" s="28" t="s">
        <v>79</v>
      </c>
      <c r="C41" s="25">
        <f t="shared" si="0"/>
        <v>2</v>
      </c>
      <c r="D41" s="28" t="s">
        <v>80</v>
      </c>
      <c r="E41" s="25">
        <f t="shared" si="1"/>
        <v>4</v>
      </c>
      <c r="F41" s="28" t="s">
        <v>80</v>
      </c>
      <c r="G41" s="25">
        <f t="shared" si="2"/>
        <v>4</v>
      </c>
      <c r="H41" s="28" t="str">
        <f t="shared" si="3"/>
        <v>high</v>
      </c>
      <c r="I41" s="28" t="s">
        <v>79</v>
      </c>
      <c r="J41" s="25">
        <f t="shared" si="4"/>
        <v>2</v>
      </c>
      <c r="K41" s="28" t="s">
        <v>79</v>
      </c>
      <c r="L41" s="25">
        <f t="shared" si="5"/>
        <v>2</v>
      </c>
      <c r="M41" s="28" t="s">
        <v>79</v>
      </c>
      <c r="N41" s="25">
        <f t="shared" si="6"/>
        <v>2</v>
      </c>
      <c r="O41" s="25" t="str">
        <f t="shared" si="25"/>
        <v>high</v>
      </c>
      <c r="P41" s="25" t="s">
        <v>95</v>
      </c>
      <c r="Q41" s="25" t="s">
        <v>68</v>
      </c>
      <c r="R41" s="25">
        <v>3</v>
      </c>
      <c r="S41" s="29" t="s">
        <v>950</v>
      </c>
      <c r="T41" s="195">
        <f>VLOOKUP($S41,'Snippet measures'!$A$4:$V$33,11,FALSE)</f>
        <v>522</v>
      </c>
      <c r="U41" s="195">
        <f>VLOOKUP($S41,'Snippet measures'!$A$4:$V$33,18,FALSE)</f>
        <v>0.436467635754064</v>
      </c>
      <c r="V41" s="195">
        <f>VLOOKUP($S41,'Snippet measures'!$A$4:$V$33,19,FALSE)</f>
        <v>241.5</v>
      </c>
      <c r="W41" s="195">
        <f>VLOOKUP($S41,'Snippet measures'!$A$4:$V$33,21,FALSE)</f>
        <v>3.003003003003003E-3</v>
      </c>
      <c r="X41" s="195">
        <f>VLOOKUP($S41,'Snippet measures'!$A$4:$V$33,22,FALSE)</f>
        <v>0</v>
      </c>
      <c r="Y41" s="25">
        <v>2</v>
      </c>
      <c r="Z41" s="30" t="s">
        <v>951</v>
      </c>
      <c r="AA41" s="31" t="s">
        <v>952</v>
      </c>
      <c r="AB41" s="32" t="s">
        <v>72</v>
      </c>
      <c r="AC41" s="33" t="s">
        <v>953</v>
      </c>
      <c r="AD41" s="16"/>
      <c r="AE41" s="17">
        <v>1</v>
      </c>
      <c r="AF41" s="17">
        <v>1</v>
      </c>
      <c r="AG41" s="17">
        <f t="shared" si="33"/>
        <v>1</v>
      </c>
      <c r="AH41" s="34" t="s">
        <v>73</v>
      </c>
      <c r="AI41" s="33" t="s">
        <v>954</v>
      </c>
      <c r="AJ41" s="16"/>
      <c r="AK41" s="17">
        <v>1</v>
      </c>
      <c r="AL41" s="17">
        <v>1</v>
      </c>
      <c r="AM41" s="20">
        <f t="shared" si="34"/>
        <v>1</v>
      </c>
      <c r="AN41" s="35"/>
      <c r="AO41" s="33"/>
      <c r="AP41" s="16"/>
      <c r="AQ41" s="17" t="str">
        <f t="shared" si="29"/>
        <v/>
      </c>
      <c r="AR41" s="17" t="str">
        <f t="shared" si="29"/>
        <v/>
      </c>
      <c r="AS41" s="20" t="str">
        <f t="shared" si="35"/>
        <v/>
      </c>
      <c r="AT41" s="35"/>
      <c r="AU41" s="33"/>
      <c r="AV41" s="16"/>
      <c r="AW41" s="17" t="str">
        <f t="shared" si="30"/>
        <v/>
      </c>
      <c r="AX41" s="17" t="str">
        <f t="shared" si="30"/>
        <v/>
      </c>
      <c r="AY41" s="20" t="str">
        <f t="shared" si="36"/>
        <v/>
      </c>
      <c r="AZ41" s="35"/>
      <c r="BA41" s="33"/>
      <c r="BB41" s="17" t="str">
        <f t="shared" si="31"/>
        <v/>
      </c>
      <c r="BC41" s="17" t="str">
        <f t="shared" si="31"/>
        <v/>
      </c>
      <c r="BD41" s="20" t="str">
        <f t="shared" si="14"/>
        <v/>
      </c>
      <c r="BE41" s="35"/>
      <c r="BF41" s="36"/>
      <c r="BG41" s="17" t="str">
        <f t="shared" si="32"/>
        <v/>
      </c>
      <c r="BH41" s="17" t="str">
        <f t="shared" si="32"/>
        <v/>
      </c>
      <c r="BI41" s="20" t="str">
        <f t="shared" si="16"/>
        <v/>
      </c>
      <c r="BJ41" s="54">
        <v>2</v>
      </c>
      <c r="BK41" s="37">
        <f t="shared" si="17"/>
        <v>4</v>
      </c>
      <c r="BL41" s="54">
        <f t="shared" si="18"/>
        <v>0</v>
      </c>
      <c r="BM41" s="28"/>
      <c r="BN41" s="28"/>
      <c r="BO41" s="28" t="s">
        <v>955</v>
      </c>
      <c r="BP41" s="28" t="s">
        <v>956</v>
      </c>
      <c r="BQ41" s="28">
        <v>3</v>
      </c>
      <c r="BR41" s="25">
        <f t="shared" si="19"/>
        <v>3</v>
      </c>
      <c r="BS41" s="28">
        <v>3</v>
      </c>
      <c r="BT41" s="25">
        <f t="shared" si="20"/>
        <v>3</v>
      </c>
      <c r="BU41" s="28">
        <v>2</v>
      </c>
      <c r="BV41" s="25">
        <f t="shared" si="21"/>
        <v>2</v>
      </c>
      <c r="BW41" s="28">
        <v>4</v>
      </c>
      <c r="BX41" s="25">
        <f t="shared" si="22"/>
        <v>4</v>
      </c>
      <c r="BY41" s="25" t="str">
        <f t="shared" si="26"/>
        <v>high</v>
      </c>
      <c r="BZ41" s="28" t="s">
        <v>78</v>
      </c>
      <c r="CA41" s="25">
        <v>1</v>
      </c>
      <c r="CB41" s="28"/>
      <c r="CC41" s="28">
        <v>1818.58</v>
      </c>
      <c r="CD41" s="28">
        <v>77.31</v>
      </c>
      <c r="CE41" s="38">
        <v>26.54</v>
      </c>
      <c r="CF41" s="24">
        <v>2</v>
      </c>
      <c r="CG41" s="25">
        <f t="shared" si="23"/>
        <v>2</v>
      </c>
      <c r="CH41" s="26">
        <f t="shared" si="24"/>
        <v>0.33333333333333331</v>
      </c>
      <c r="CI41" s="26">
        <f t="shared" si="27"/>
        <v>6.7520372526193242</v>
      </c>
      <c r="CJ41" s="26">
        <f t="shared" si="28"/>
        <v>19.668425018839489</v>
      </c>
    </row>
    <row r="42" spans="1:88" ht="13.05" customHeight="1" x14ac:dyDescent="0.3">
      <c r="A42" s="27">
        <v>63</v>
      </c>
      <c r="B42" s="28" t="s">
        <v>88</v>
      </c>
      <c r="C42" s="25">
        <f t="shared" si="0"/>
        <v>1</v>
      </c>
      <c r="D42" s="28" t="s">
        <v>66</v>
      </c>
      <c r="E42" s="25">
        <f t="shared" si="1"/>
        <v>5</v>
      </c>
      <c r="F42" s="28" t="s">
        <v>66</v>
      </c>
      <c r="G42" s="25">
        <f t="shared" si="2"/>
        <v>5</v>
      </c>
      <c r="H42" s="28" t="str">
        <f t="shared" si="3"/>
        <v>high</v>
      </c>
      <c r="I42" s="28" t="s">
        <v>66</v>
      </c>
      <c r="J42" s="25">
        <f t="shared" si="4"/>
        <v>5</v>
      </c>
      <c r="K42" s="28" t="s">
        <v>66</v>
      </c>
      <c r="L42" s="25">
        <f t="shared" si="5"/>
        <v>5</v>
      </c>
      <c r="M42" s="28" t="s">
        <v>66</v>
      </c>
      <c r="N42" s="25">
        <f t="shared" si="6"/>
        <v>5</v>
      </c>
      <c r="O42" s="25" t="str">
        <f t="shared" si="25"/>
        <v>high</v>
      </c>
      <c r="P42" s="25" t="s">
        <v>67</v>
      </c>
      <c r="Q42" s="25" t="s">
        <v>68</v>
      </c>
      <c r="R42" s="25">
        <v>3</v>
      </c>
      <c r="S42" s="29" t="s">
        <v>950</v>
      </c>
      <c r="T42" s="195">
        <f>VLOOKUP($S42,'Snippet measures'!$A$4:$V$33,11,FALSE)</f>
        <v>522</v>
      </c>
      <c r="U42" s="195">
        <f>VLOOKUP($S42,'Snippet measures'!$A$4:$V$33,18,FALSE)</f>
        <v>0.436467635754064</v>
      </c>
      <c r="V42" s="195">
        <f>VLOOKUP($S42,'Snippet measures'!$A$4:$V$33,19,FALSE)</f>
        <v>241.5</v>
      </c>
      <c r="W42" s="195">
        <f>VLOOKUP($S42,'Snippet measures'!$A$4:$V$33,21,FALSE)</f>
        <v>3.003003003003003E-3</v>
      </c>
      <c r="X42" s="195">
        <f>VLOOKUP($S42,'Snippet measures'!$A$4:$V$33,22,FALSE)</f>
        <v>0</v>
      </c>
      <c r="Y42" s="25">
        <v>3</v>
      </c>
      <c r="Z42" s="30" t="s">
        <v>957</v>
      </c>
      <c r="AA42" s="31" t="s">
        <v>958</v>
      </c>
      <c r="AB42" s="32" t="s">
        <v>72</v>
      </c>
      <c r="AC42" s="33" t="s">
        <v>72</v>
      </c>
      <c r="AD42" s="16"/>
      <c r="AE42" s="17">
        <f>IF($AB42=TRIM($AC42),3,"")</f>
        <v>3</v>
      </c>
      <c r="AF42" s="17">
        <f>IF($AB42=TRIM($AC42),3,"")</f>
        <v>3</v>
      </c>
      <c r="AG42" s="17">
        <f t="shared" si="33"/>
        <v>3</v>
      </c>
      <c r="AH42" s="34" t="s">
        <v>73</v>
      </c>
      <c r="AI42" s="33" t="s">
        <v>959</v>
      </c>
      <c r="AJ42" s="16"/>
      <c r="AK42" s="17">
        <v>0</v>
      </c>
      <c r="AL42" s="17">
        <v>0</v>
      </c>
      <c r="AM42" s="20">
        <f t="shared" si="34"/>
        <v>0</v>
      </c>
      <c r="AN42" s="35"/>
      <c r="AO42" s="33"/>
      <c r="AP42" s="16"/>
      <c r="AQ42" s="17" t="str">
        <f t="shared" ref="AQ42:AR54" si="37">IF(ISBLANK($AN42),"",IF($AN42=TRIM($AO42),3,""))</f>
        <v/>
      </c>
      <c r="AR42" s="17" t="str">
        <f t="shared" si="37"/>
        <v/>
      </c>
      <c r="AS42" s="20" t="str">
        <f t="shared" si="35"/>
        <v/>
      </c>
      <c r="AT42" s="35"/>
      <c r="AU42" s="33"/>
      <c r="AV42" s="16"/>
      <c r="AW42" s="17" t="str">
        <f t="shared" ref="AW42:AX61" si="38">IF(ISBLANK($AT42),"",IF($AT42=TRIM($AU42),3,""))</f>
        <v/>
      </c>
      <c r="AX42" s="17" t="str">
        <f t="shared" si="38"/>
        <v/>
      </c>
      <c r="AY42" s="20" t="str">
        <f t="shared" si="36"/>
        <v/>
      </c>
      <c r="AZ42" s="35"/>
      <c r="BA42" s="33"/>
      <c r="BB42" s="17" t="str">
        <f t="shared" ref="BB42:BC61" si="39">IF(ISBLANK($AZ42),"",IF($AZ42=TRIM($BA42),3,""))</f>
        <v/>
      </c>
      <c r="BC42" s="17" t="str">
        <f t="shared" si="39"/>
        <v/>
      </c>
      <c r="BD42" s="20" t="str">
        <f t="shared" si="14"/>
        <v/>
      </c>
      <c r="BE42" s="35"/>
      <c r="BF42" s="36"/>
      <c r="BG42" s="17" t="str">
        <f t="shared" ref="BG42:BH61" si="40">IF(ISBLANK($BE42),"",IF($BE42=TRIM($BF42),3,""))</f>
        <v/>
      </c>
      <c r="BH42" s="17" t="str">
        <f t="shared" si="40"/>
        <v/>
      </c>
      <c r="BI42" s="20" t="str">
        <f t="shared" si="16"/>
        <v/>
      </c>
      <c r="BJ42" s="54">
        <v>3</v>
      </c>
      <c r="BK42" s="37">
        <f t="shared" si="17"/>
        <v>6</v>
      </c>
      <c r="BL42" s="54">
        <f t="shared" si="18"/>
        <v>0</v>
      </c>
      <c r="BM42" s="28"/>
      <c r="BN42" s="28"/>
      <c r="BO42" s="28" t="s">
        <v>960</v>
      </c>
      <c r="BP42" s="28" t="s">
        <v>961</v>
      </c>
      <c r="BQ42" s="28">
        <v>3</v>
      </c>
      <c r="BR42" s="25">
        <f t="shared" si="19"/>
        <v>3</v>
      </c>
      <c r="BS42" s="28">
        <v>3</v>
      </c>
      <c r="BT42" s="25">
        <f t="shared" si="20"/>
        <v>3</v>
      </c>
      <c r="BU42" s="28" t="s">
        <v>77</v>
      </c>
      <c r="BV42" s="25">
        <f t="shared" si="21"/>
        <v>5</v>
      </c>
      <c r="BW42" s="28" t="s">
        <v>87</v>
      </c>
      <c r="BX42" s="25">
        <f t="shared" si="22"/>
        <v>1</v>
      </c>
      <c r="BY42" s="25" t="str">
        <f t="shared" si="26"/>
        <v>high</v>
      </c>
      <c r="BZ42" s="28" t="s">
        <v>100</v>
      </c>
      <c r="CA42" s="25">
        <v>3</v>
      </c>
      <c r="CB42" s="28" t="s">
        <v>962</v>
      </c>
      <c r="CC42" s="28">
        <v>3420.55</v>
      </c>
      <c r="CD42" s="28">
        <v>103.83</v>
      </c>
      <c r="CE42" s="38">
        <v>38.54</v>
      </c>
      <c r="CF42" s="24">
        <v>2</v>
      </c>
      <c r="CG42" s="25">
        <f t="shared" si="23"/>
        <v>3</v>
      </c>
      <c r="CH42" s="26">
        <f t="shared" si="24"/>
        <v>0.5</v>
      </c>
      <c r="CI42" s="26">
        <f t="shared" si="27"/>
        <v>5.0274487142444384</v>
      </c>
      <c r="CJ42" s="26">
        <f t="shared" si="28"/>
        <v>13.544369486248055</v>
      </c>
    </row>
    <row r="43" spans="1:88" ht="13.05" customHeight="1" x14ac:dyDescent="0.3">
      <c r="A43" s="27">
        <v>71</v>
      </c>
      <c r="B43" s="28" t="s">
        <v>66</v>
      </c>
      <c r="C43" s="25">
        <f t="shared" si="0"/>
        <v>5</v>
      </c>
      <c r="D43" s="28" t="s">
        <v>79</v>
      </c>
      <c r="E43" s="25">
        <f t="shared" si="1"/>
        <v>2</v>
      </c>
      <c r="F43" s="28" t="s">
        <v>65</v>
      </c>
      <c r="G43" s="25">
        <f t="shared" si="2"/>
        <v>3</v>
      </c>
      <c r="H43" s="28" t="str">
        <f t="shared" si="3"/>
        <v>high</v>
      </c>
      <c r="I43" s="28" t="s">
        <v>80</v>
      </c>
      <c r="J43" s="25">
        <f t="shared" si="4"/>
        <v>4</v>
      </c>
      <c r="K43" s="28" t="s">
        <v>65</v>
      </c>
      <c r="L43" s="25">
        <f t="shared" si="5"/>
        <v>3</v>
      </c>
      <c r="M43" s="28" t="s">
        <v>66</v>
      </c>
      <c r="N43" s="25">
        <f t="shared" si="6"/>
        <v>5</v>
      </c>
      <c r="O43" s="25" t="str">
        <f t="shared" si="25"/>
        <v>high</v>
      </c>
      <c r="P43" s="25" t="s">
        <v>67</v>
      </c>
      <c r="Q43" s="25" t="s">
        <v>68</v>
      </c>
      <c r="R43" s="25">
        <v>3</v>
      </c>
      <c r="S43" s="29" t="s">
        <v>950</v>
      </c>
      <c r="T43" s="195">
        <f>VLOOKUP($S43,'Snippet measures'!$A$4:$V$33,11,FALSE)</f>
        <v>522</v>
      </c>
      <c r="U43" s="195">
        <f>VLOOKUP($S43,'Snippet measures'!$A$4:$V$33,18,FALSE)</f>
        <v>0.436467635754064</v>
      </c>
      <c r="V43" s="195">
        <f>VLOOKUP($S43,'Snippet measures'!$A$4:$V$33,19,FALSE)</f>
        <v>241.5</v>
      </c>
      <c r="W43" s="195">
        <f>VLOOKUP($S43,'Snippet measures'!$A$4:$V$33,21,FALSE)</f>
        <v>3.003003003003003E-3</v>
      </c>
      <c r="X43" s="195">
        <f>VLOOKUP($S43,'Snippet measures'!$A$4:$V$33,22,FALSE)</f>
        <v>0</v>
      </c>
      <c r="Y43" s="25">
        <v>3</v>
      </c>
      <c r="Z43" s="30" t="s">
        <v>963</v>
      </c>
      <c r="AA43" s="31" t="s">
        <v>964</v>
      </c>
      <c r="AB43" s="32" t="s">
        <v>72</v>
      </c>
      <c r="AC43" s="33" t="s">
        <v>965</v>
      </c>
      <c r="AD43" s="16"/>
      <c r="AE43" s="17">
        <v>1</v>
      </c>
      <c r="AF43" s="17">
        <v>1</v>
      </c>
      <c r="AG43" s="17">
        <f t="shared" si="33"/>
        <v>1</v>
      </c>
      <c r="AH43" s="34" t="s">
        <v>73</v>
      </c>
      <c r="AI43" s="33" t="s">
        <v>598</v>
      </c>
      <c r="AJ43" s="16"/>
      <c r="AK43" s="17">
        <v>0</v>
      </c>
      <c r="AL43" s="17">
        <v>0</v>
      </c>
      <c r="AM43" s="20">
        <f t="shared" si="34"/>
        <v>0</v>
      </c>
      <c r="AN43" s="35"/>
      <c r="AO43" s="33"/>
      <c r="AP43" s="16"/>
      <c r="AQ43" s="17" t="str">
        <f t="shared" si="37"/>
        <v/>
      </c>
      <c r="AR43" s="17" t="str">
        <f t="shared" si="37"/>
        <v/>
      </c>
      <c r="AS43" s="20" t="str">
        <f t="shared" si="35"/>
        <v/>
      </c>
      <c r="AT43" s="35"/>
      <c r="AU43" s="33"/>
      <c r="AV43" s="16"/>
      <c r="AW43" s="17" t="str">
        <f t="shared" si="38"/>
        <v/>
      </c>
      <c r="AX43" s="17" t="str">
        <f t="shared" si="38"/>
        <v/>
      </c>
      <c r="AY43" s="20" t="str">
        <f t="shared" si="36"/>
        <v/>
      </c>
      <c r="AZ43" s="35"/>
      <c r="BA43" s="33"/>
      <c r="BB43" s="17" t="str">
        <f t="shared" si="39"/>
        <v/>
      </c>
      <c r="BC43" s="17" t="str">
        <f t="shared" si="39"/>
        <v/>
      </c>
      <c r="BD43" s="20" t="str">
        <f t="shared" si="14"/>
        <v/>
      </c>
      <c r="BE43" s="35"/>
      <c r="BF43" s="36"/>
      <c r="BG43" s="17" t="str">
        <f t="shared" si="40"/>
        <v/>
      </c>
      <c r="BH43" s="17" t="str">
        <f t="shared" si="40"/>
        <v/>
      </c>
      <c r="BI43" s="20" t="str">
        <f t="shared" si="16"/>
        <v/>
      </c>
      <c r="BJ43" s="54">
        <v>2</v>
      </c>
      <c r="BK43" s="37">
        <f t="shared" si="17"/>
        <v>5</v>
      </c>
      <c r="BL43" s="54">
        <f t="shared" si="18"/>
        <v>-1</v>
      </c>
      <c r="BM43" s="28" t="s">
        <v>966</v>
      </c>
      <c r="BN43" s="28"/>
      <c r="BO43" s="28"/>
      <c r="BP43" s="28" t="s">
        <v>967</v>
      </c>
      <c r="BQ43" s="28">
        <v>4</v>
      </c>
      <c r="BR43" s="25">
        <f t="shared" si="19"/>
        <v>4</v>
      </c>
      <c r="BS43" s="28">
        <v>3</v>
      </c>
      <c r="BT43" s="25">
        <f t="shared" si="20"/>
        <v>3</v>
      </c>
      <c r="BU43" s="28">
        <v>3</v>
      </c>
      <c r="BV43" s="25">
        <f t="shared" si="21"/>
        <v>3</v>
      </c>
      <c r="BW43" s="28">
        <v>2</v>
      </c>
      <c r="BX43" s="25">
        <f t="shared" si="22"/>
        <v>2</v>
      </c>
      <c r="BY43" s="25" t="str">
        <f t="shared" si="26"/>
        <v>high</v>
      </c>
      <c r="BZ43" s="28" t="s">
        <v>100</v>
      </c>
      <c r="CA43" s="25">
        <v>3</v>
      </c>
      <c r="CB43" s="28"/>
      <c r="CC43" s="28">
        <v>4145.96</v>
      </c>
      <c r="CD43" s="28">
        <v>119.91</v>
      </c>
      <c r="CE43" s="38">
        <v>156.25</v>
      </c>
      <c r="CF43" s="24">
        <v>2</v>
      </c>
      <c r="CG43" s="25">
        <f t="shared" si="23"/>
        <v>1</v>
      </c>
      <c r="CH43" s="26">
        <f t="shared" si="24"/>
        <v>0.16666666666666666</v>
      </c>
      <c r="CI43" s="26">
        <f t="shared" si="27"/>
        <v>4.3532649487115336</v>
      </c>
      <c r="CJ43" s="26">
        <f t="shared" si="28"/>
        <v>3.3408000000000002</v>
      </c>
    </row>
    <row r="44" spans="1:88" ht="13.05" customHeight="1" x14ac:dyDescent="0.3">
      <c r="A44" s="27">
        <v>91</v>
      </c>
      <c r="B44" s="28" t="s">
        <v>88</v>
      </c>
      <c r="C44" s="25">
        <f t="shared" si="0"/>
        <v>1</v>
      </c>
      <c r="D44" s="28" t="s">
        <v>79</v>
      </c>
      <c r="E44" s="25">
        <f t="shared" si="1"/>
        <v>2</v>
      </c>
      <c r="F44" s="28" t="s">
        <v>88</v>
      </c>
      <c r="G44" s="25">
        <f t="shared" si="2"/>
        <v>1</v>
      </c>
      <c r="H44" s="28" t="str">
        <f t="shared" si="3"/>
        <v>low</v>
      </c>
      <c r="I44" s="28" t="s">
        <v>88</v>
      </c>
      <c r="J44" s="25">
        <f t="shared" si="4"/>
        <v>1</v>
      </c>
      <c r="K44" s="28" t="s">
        <v>88</v>
      </c>
      <c r="L44" s="25">
        <f t="shared" si="5"/>
        <v>1</v>
      </c>
      <c r="M44" s="28" t="s">
        <v>88</v>
      </c>
      <c r="N44" s="25">
        <f t="shared" si="6"/>
        <v>1</v>
      </c>
      <c r="O44" s="25" t="str">
        <f t="shared" si="25"/>
        <v>low</v>
      </c>
      <c r="P44" s="25" t="s">
        <v>67</v>
      </c>
      <c r="Q44" s="25" t="s">
        <v>68</v>
      </c>
      <c r="R44" s="25">
        <v>3</v>
      </c>
      <c r="S44" s="29" t="s">
        <v>950</v>
      </c>
      <c r="T44" s="195">
        <f>VLOOKUP($S44,'Snippet measures'!$A$4:$V$33,11,FALSE)</f>
        <v>522</v>
      </c>
      <c r="U44" s="195">
        <f>VLOOKUP($S44,'Snippet measures'!$A$4:$V$33,18,FALSE)</f>
        <v>0.436467635754064</v>
      </c>
      <c r="V44" s="195">
        <f>VLOOKUP($S44,'Snippet measures'!$A$4:$V$33,19,FALSE)</f>
        <v>241.5</v>
      </c>
      <c r="W44" s="195">
        <f>VLOOKUP($S44,'Snippet measures'!$A$4:$V$33,21,FALSE)</f>
        <v>3.003003003003003E-3</v>
      </c>
      <c r="X44" s="195">
        <f>VLOOKUP($S44,'Snippet measures'!$A$4:$V$33,22,FALSE)</f>
        <v>0</v>
      </c>
      <c r="Y44" s="25">
        <v>2</v>
      </c>
      <c r="Z44" s="30" t="s">
        <v>972</v>
      </c>
      <c r="AA44" s="31" t="s">
        <v>973</v>
      </c>
      <c r="AB44" s="32" t="s">
        <v>72</v>
      </c>
      <c r="AC44" s="33" t="s">
        <v>116</v>
      </c>
      <c r="AD44" s="16"/>
      <c r="AE44" s="17">
        <v>2</v>
      </c>
      <c r="AF44" s="17">
        <v>2</v>
      </c>
      <c r="AG44" s="17">
        <f t="shared" si="33"/>
        <v>2</v>
      </c>
      <c r="AH44" s="34" t="s">
        <v>73</v>
      </c>
      <c r="AI44" s="33" t="s">
        <v>974</v>
      </c>
      <c r="AJ44" s="16"/>
      <c r="AK44" s="17">
        <v>1</v>
      </c>
      <c r="AL44" s="17">
        <v>1</v>
      </c>
      <c r="AM44" s="20">
        <f t="shared" si="34"/>
        <v>1</v>
      </c>
      <c r="AN44" s="35"/>
      <c r="AO44" s="33"/>
      <c r="AP44" s="16"/>
      <c r="AQ44" s="17" t="str">
        <f t="shared" si="37"/>
        <v/>
      </c>
      <c r="AR44" s="17" t="str">
        <f t="shared" si="37"/>
        <v/>
      </c>
      <c r="AS44" s="20" t="str">
        <f t="shared" si="35"/>
        <v/>
      </c>
      <c r="AT44" s="35"/>
      <c r="AU44" s="33"/>
      <c r="AV44" s="16"/>
      <c r="AW44" s="17" t="str">
        <f t="shared" si="38"/>
        <v/>
      </c>
      <c r="AX44" s="17" t="str">
        <f t="shared" si="38"/>
        <v/>
      </c>
      <c r="AY44" s="20" t="str">
        <f t="shared" si="36"/>
        <v/>
      </c>
      <c r="AZ44" s="35"/>
      <c r="BA44" s="33"/>
      <c r="BB44" s="17" t="str">
        <f t="shared" si="39"/>
        <v/>
      </c>
      <c r="BC44" s="17" t="str">
        <f t="shared" si="39"/>
        <v/>
      </c>
      <c r="BD44" s="20" t="str">
        <f t="shared" si="14"/>
        <v/>
      </c>
      <c r="BE44" s="35"/>
      <c r="BF44" s="36"/>
      <c r="BG44" s="17" t="str">
        <f t="shared" si="40"/>
        <v/>
      </c>
      <c r="BH44" s="17" t="str">
        <f t="shared" si="40"/>
        <v/>
      </c>
      <c r="BI44" s="20" t="str">
        <f t="shared" si="16"/>
        <v/>
      </c>
      <c r="BJ44" s="54">
        <v>2</v>
      </c>
      <c r="BK44" s="37">
        <f t="shared" si="17"/>
        <v>4</v>
      </c>
      <c r="BL44" s="54">
        <f t="shared" si="18"/>
        <v>0</v>
      </c>
      <c r="BM44" s="28"/>
      <c r="BN44" s="28"/>
      <c r="BO44" s="28"/>
      <c r="BP44" s="28" t="s">
        <v>975</v>
      </c>
      <c r="BQ44" s="28" t="s">
        <v>87</v>
      </c>
      <c r="BR44" s="25">
        <f t="shared" si="19"/>
        <v>1</v>
      </c>
      <c r="BS44" s="28" t="s">
        <v>87</v>
      </c>
      <c r="BT44" s="25">
        <f t="shared" si="20"/>
        <v>1</v>
      </c>
      <c r="BU44" s="28" t="s">
        <v>87</v>
      </c>
      <c r="BV44" s="25">
        <f t="shared" si="21"/>
        <v>1</v>
      </c>
      <c r="BW44" s="28" t="s">
        <v>87</v>
      </c>
      <c r="BX44" s="25">
        <f t="shared" si="22"/>
        <v>1</v>
      </c>
      <c r="BY44" s="25" t="str">
        <f t="shared" si="26"/>
        <v>low</v>
      </c>
      <c r="BZ44" s="28" t="s">
        <v>78</v>
      </c>
      <c r="CA44" s="25">
        <v>1</v>
      </c>
      <c r="CB44" s="28"/>
      <c r="CC44" s="28">
        <v>1833</v>
      </c>
      <c r="CD44" s="28">
        <v>9.01</v>
      </c>
      <c r="CE44" s="38">
        <v>98.53</v>
      </c>
      <c r="CF44" s="24">
        <v>2</v>
      </c>
      <c r="CG44" s="25">
        <f t="shared" si="23"/>
        <v>3</v>
      </c>
      <c r="CH44" s="26">
        <f t="shared" si="24"/>
        <v>0.5</v>
      </c>
      <c r="CI44" s="26">
        <f t="shared" si="27"/>
        <v>57.935627081021089</v>
      </c>
      <c r="CJ44" s="26">
        <f t="shared" si="28"/>
        <v>5.2978788186339187</v>
      </c>
    </row>
    <row r="45" spans="1:88" ht="13.05" customHeight="1" x14ac:dyDescent="0.3">
      <c r="A45" s="27">
        <v>98</v>
      </c>
      <c r="B45" s="28" t="s">
        <v>88</v>
      </c>
      <c r="C45" s="25">
        <f t="shared" si="0"/>
        <v>1</v>
      </c>
      <c r="D45" s="28" t="s">
        <v>88</v>
      </c>
      <c r="E45" s="25">
        <f t="shared" si="1"/>
        <v>1</v>
      </c>
      <c r="F45" s="28" t="s">
        <v>88</v>
      </c>
      <c r="G45" s="25">
        <f t="shared" si="2"/>
        <v>1</v>
      </c>
      <c r="H45" s="28" t="str">
        <f t="shared" si="3"/>
        <v>low</v>
      </c>
      <c r="I45" s="28" t="s">
        <v>88</v>
      </c>
      <c r="J45" s="25">
        <f t="shared" si="4"/>
        <v>1</v>
      </c>
      <c r="K45" s="28" t="s">
        <v>88</v>
      </c>
      <c r="L45" s="25">
        <f t="shared" si="5"/>
        <v>1</v>
      </c>
      <c r="M45" s="28" t="s">
        <v>88</v>
      </c>
      <c r="N45" s="25">
        <f t="shared" si="6"/>
        <v>1</v>
      </c>
      <c r="O45" s="25" t="str">
        <f t="shared" si="25"/>
        <v>low</v>
      </c>
      <c r="P45" s="25" t="s">
        <v>67</v>
      </c>
      <c r="Q45" s="25" t="s">
        <v>68</v>
      </c>
      <c r="R45" s="25">
        <v>3</v>
      </c>
      <c r="S45" s="29" t="s">
        <v>950</v>
      </c>
      <c r="T45" s="195">
        <f>VLOOKUP($S45,'Snippet measures'!$A$4:$V$33,11,FALSE)</f>
        <v>522</v>
      </c>
      <c r="U45" s="195">
        <f>VLOOKUP($S45,'Snippet measures'!$A$4:$V$33,18,FALSE)</f>
        <v>0.436467635754064</v>
      </c>
      <c r="V45" s="195">
        <f>VLOOKUP($S45,'Snippet measures'!$A$4:$V$33,19,FALSE)</f>
        <v>241.5</v>
      </c>
      <c r="W45" s="195">
        <f>VLOOKUP($S45,'Snippet measures'!$A$4:$V$33,21,FALSE)</f>
        <v>3.003003003003003E-3</v>
      </c>
      <c r="X45" s="195">
        <f>VLOOKUP($S45,'Snippet measures'!$A$4:$V$33,22,FALSE)</f>
        <v>0</v>
      </c>
      <c r="Y45" s="25">
        <v>2</v>
      </c>
      <c r="Z45" s="30" t="s">
        <v>976</v>
      </c>
      <c r="AA45" s="31" t="s">
        <v>91</v>
      </c>
      <c r="AB45" s="32" t="s">
        <v>72</v>
      </c>
      <c r="AC45" s="33" t="s">
        <v>72</v>
      </c>
      <c r="AD45" s="16"/>
      <c r="AE45" s="17">
        <f>IF($AB45=TRIM($AC45),3,"")</f>
        <v>3</v>
      </c>
      <c r="AF45" s="17">
        <f>IF($AB45=TRIM($AC45),3,"")</f>
        <v>3</v>
      </c>
      <c r="AG45" s="17">
        <f t="shared" si="33"/>
        <v>3</v>
      </c>
      <c r="AH45" s="34" t="s">
        <v>73</v>
      </c>
      <c r="AI45" s="33" t="s">
        <v>91</v>
      </c>
      <c r="AJ45" s="16"/>
      <c r="AK45" s="17">
        <v>0</v>
      </c>
      <c r="AL45" s="17">
        <v>0</v>
      </c>
      <c r="AM45" s="20">
        <f t="shared" si="34"/>
        <v>0</v>
      </c>
      <c r="AN45" s="35"/>
      <c r="AO45" s="33"/>
      <c r="AP45" s="16"/>
      <c r="AQ45" s="17" t="str">
        <f t="shared" si="37"/>
        <v/>
      </c>
      <c r="AR45" s="17" t="str">
        <f t="shared" si="37"/>
        <v/>
      </c>
      <c r="AS45" s="20" t="str">
        <f t="shared" si="35"/>
        <v/>
      </c>
      <c r="AT45" s="35"/>
      <c r="AU45" s="33"/>
      <c r="AV45" s="16"/>
      <c r="AW45" s="17" t="str">
        <f t="shared" si="38"/>
        <v/>
      </c>
      <c r="AX45" s="17" t="str">
        <f t="shared" si="38"/>
        <v/>
      </c>
      <c r="AY45" s="20" t="str">
        <f t="shared" si="36"/>
        <v/>
      </c>
      <c r="AZ45" s="35"/>
      <c r="BA45" s="33"/>
      <c r="BB45" s="17" t="str">
        <f t="shared" si="39"/>
        <v/>
      </c>
      <c r="BC45" s="17" t="str">
        <f t="shared" si="39"/>
        <v/>
      </c>
      <c r="BD45" s="20" t="str">
        <f t="shared" si="14"/>
        <v/>
      </c>
      <c r="BE45" s="35"/>
      <c r="BF45" s="36"/>
      <c r="BG45" s="17" t="str">
        <f t="shared" si="40"/>
        <v/>
      </c>
      <c r="BH45" s="17" t="str">
        <f t="shared" si="40"/>
        <v/>
      </c>
      <c r="BI45" s="20" t="str">
        <f t="shared" si="16"/>
        <v/>
      </c>
      <c r="BJ45" s="54">
        <v>2</v>
      </c>
      <c r="BK45" s="37">
        <f t="shared" si="17"/>
        <v>4</v>
      </c>
      <c r="BL45" s="54">
        <f t="shared" si="18"/>
        <v>0</v>
      </c>
      <c r="BM45" s="28" t="s">
        <v>977</v>
      </c>
      <c r="BN45" s="28"/>
      <c r="BO45" s="28"/>
      <c r="BP45" s="28" t="s">
        <v>91</v>
      </c>
      <c r="BQ45" s="28">
        <v>2</v>
      </c>
      <c r="BR45" s="25">
        <f t="shared" si="19"/>
        <v>2</v>
      </c>
      <c r="BS45" s="28" t="s">
        <v>87</v>
      </c>
      <c r="BT45" s="25">
        <f t="shared" si="20"/>
        <v>1</v>
      </c>
      <c r="BU45" s="28" t="s">
        <v>87</v>
      </c>
      <c r="BV45" s="25">
        <f t="shared" si="21"/>
        <v>1</v>
      </c>
      <c r="BW45" s="28" t="s">
        <v>87</v>
      </c>
      <c r="BX45" s="25">
        <f t="shared" si="22"/>
        <v>1</v>
      </c>
      <c r="BY45" s="25" t="str">
        <f t="shared" si="26"/>
        <v>low</v>
      </c>
      <c r="BZ45" s="28" t="s">
        <v>100</v>
      </c>
      <c r="CA45" s="25">
        <v>3</v>
      </c>
      <c r="CB45" s="28" t="s">
        <v>978</v>
      </c>
      <c r="CC45" s="28">
        <v>2279.69</v>
      </c>
      <c r="CD45" s="28">
        <v>204.97</v>
      </c>
      <c r="CE45" s="38">
        <v>79.209999999999994</v>
      </c>
      <c r="CF45" s="24">
        <v>2</v>
      </c>
      <c r="CG45" s="25">
        <f t="shared" si="23"/>
        <v>3</v>
      </c>
      <c r="CH45" s="26">
        <f t="shared" si="24"/>
        <v>0.5</v>
      </c>
      <c r="CI45" s="26">
        <f t="shared" si="27"/>
        <v>2.5467141532907256</v>
      </c>
      <c r="CJ45" s="26">
        <f t="shared" si="28"/>
        <v>6.5900770104784758</v>
      </c>
    </row>
    <row r="46" spans="1:88" ht="13.05" customHeight="1" x14ac:dyDescent="0.3">
      <c r="A46" s="27">
        <v>101</v>
      </c>
      <c r="B46" s="28" t="s">
        <v>80</v>
      </c>
      <c r="C46" s="25">
        <f t="shared" si="0"/>
        <v>4</v>
      </c>
      <c r="D46" s="28" t="s">
        <v>65</v>
      </c>
      <c r="E46" s="25">
        <f t="shared" si="1"/>
        <v>3</v>
      </c>
      <c r="F46" s="28" t="s">
        <v>80</v>
      </c>
      <c r="G46" s="25">
        <f t="shared" si="2"/>
        <v>4</v>
      </c>
      <c r="H46" s="28" t="str">
        <f t="shared" si="3"/>
        <v>high</v>
      </c>
      <c r="I46" s="28" t="s">
        <v>79</v>
      </c>
      <c r="J46" s="25">
        <f t="shared" si="4"/>
        <v>2</v>
      </c>
      <c r="K46" s="28" t="s">
        <v>65</v>
      </c>
      <c r="L46" s="25">
        <f t="shared" si="5"/>
        <v>3</v>
      </c>
      <c r="M46" s="28" t="s">
        <v>79</v>
      </c>
      <c r="N46" s="25">
        <f t="shared" si="6"/>
        <v>2</v>
      </c>
      <c r="O46" s="25" t="str">
        <f t="shared" si="25"/>
        <v>high</v>
      </c>
      <c r="P46" s="25" t="s">
        <v>67</v>
      </c>
      <c r="Q46" s="25" t="s">
        <v>68</v>
      </c>
      <c r="R46" s="25">
        <v>3</v>
      </c>
      <c r="S46" s="29" t="s">
        <v>950</v>
      </c>
      <c r="T46" s="195">
        <f>VLOOKUP($S46,'Snippet measures'!$A$4:$V$33,11,FALSE)</f>
        <v>522</v>
      </c>
      <c r="U46" s="195">
        <f>VLOOKUP($S46,'Snippet measures'!$A$4:$V$33,18,FALSE)</f>
        <v>0.436467635754064</v>
      </c>
      <c r="V46" s="195">
        <f>VLOOKUP($S46,'Snippet measures'!$A$4:$V$33,19,FALSE)</f>
        <v>241.5</v>
      </c>
      <c r="W46" s="195">
        <f>VLOOKUP($S46,'Snippet measures'!$A$4:$V$33,21,FALSE)</f>
        <v>3.003003003003003E-3</v>
      </c>
      <c r="X46" s="195">
        <f>VLOOKUP($S46,'Snippet measures'!$A$4:$V$33,22,FALSE)</f>
        <v>0</v>
      </c>
      <c r="Y46" s="25">
        <v>3</v>
      </c>
      <c r="Z46" s="30" t="s">
        <v>979</v>
      </c>
      <c r="AA46" s="31" t="s">
        <v>980</v>
      </c>
      <c r="AB46" s="32" t="s">
        <v>72</v>
      </c>
      <c r="AC46" s="33" t="s">
        <v>72</v>
      </c>
      <c r="AD46" s="16"/>
      <c r="AE46" s="17">
        <f>IF($AB46=TRIM($AC46),3,"")</f>
        <v>3</v>
      </c>
      <c r="AF46" s="17">
        <f>IF($AB46=TRIM($AC46),3,"")</f>
        <v>3</v>
      </c>
      <c r="AG46" s="17">
        <f t="shared" si="33"/>
        <v>3</v>
      </c>
      <c r="AH46" s="34" t="s">
        <v>73</v>
      </c>
      <c r="AI46" s="33" t="s">
        <v>981</v>
      </c>
      <c r="AJ46" s="16"/>
      <c r="AK46" s="17">
        <v>0</v>
      </c>
      <c r="AL46" s="17">
        <v>0</v>
      </c>
      <c r="AM46" s="20">
        <f t="shared" si="34"/>
        <v>0</v>
      </c>
      <c r="AN46" s="35"/>
      <c r="AO46" s="33"/>
      <c r="AP46" s="16"/>
      <c r="AQ46" s="17" t="str">
        <f t="shared" si="37"/>
        <v/>
      </c>
      <c r="AR46" s="17" t="str">
        <f t="shared" si="37"/>
        <v/>
      </c>
      <c r="AS46" s="20" t="str">
        <f t="shared" si="35"/>
        <v/>
      </c>
      <c r="AT46" s="35"/>
      <c r="AU46" s="33"/>
      <c r="AV46" s="16"/>
      <c r="AW46" s="17" t="str">
        <f t="shared" si="38"/>
        <v/>
      </c>
      <c r="AX46" s="17" t="str">
        <f t="shared" si="38"/>
        <v/>
      </c>
      <c r="AY46" s="20" t="str">
        <f t="shared" si="36"/>
        <v/>
      </c>
      <c r="AZ46" s="35"/>
      <c r="BA46" s="33"/>
      <c r="BB46" s="17" t="str">
        <f t="shared" si="39"/>
        <v/>
      </c>
      <c r="BC46" s="17" t="str">
        <f t="shared" si="39"/>
        <v/>
      </c>
      <c r="BD46" s="20" t="str">
        <f t="shared" si="14"/>
        <v/>
      </c>
      <c r="BE46" s="35"/>
      <c r="BF46" s="36"/>
      <c r="BG46" s="17" t="str">
        <f t="shared" si="40"/>
        <v/>
      </c>
      <c r="BH46" s="17" t="str">
        <f t="shared" si="40"/>
        <v/>
      </c>
      <c r="BI46" s="20" t="str">
        <f t="shared" si="16"/>
        <v/>
      </c>
      <c r="BJ46" s="54">
        <v>3</v>
      </c>
      <c r="BK46" s="37">
        <f t="shared" si="17"/>
        <v>6</v>
      </c>
      <c r="BL46" s="54">
        <f t="shared" si="18"/>
        <v>0</v>
      </c>
      <c r="BM46" s="28" t="s">
        <v>982</v>
      </c>
      <c r="BN46" s="28"/>
      <c r="BO46" s="28" t="s">
        <v>983</v>
      </c>
      <c r="BP46" s="28" t="s">
        <v>984</v>
      </c>
      <c r="BQ46" s="28">
        <v>3</v>
      </c>
      <c r="BR46" s="25">
        <f t="shared" si="19"/>
        <v>3</v>
      </c>
      <c r="BS46" s="28">
        <v>3</v>
      </c>
      <c r="BT46" s="25">
        <f t="shared" si="20"/>
        <v>3</v>
      </c>
      <c r="BU46" s="28">
        <v>3</v>
      </c>
      <c r="BV46" s="25">
        <f t="shared" si="21"/>
        <v>3</v>
      </c>
      <c r="BW46" s="28">
        <v>2</v>
      </c>
      <c r="BX46" s="25">
        <f t="shared" si="22"/>
        <v>2</v>
      </c>
      <c r="BY46" s="25" t="str">
        <f t="shared" si="26"/>
        <v>med</v>
      </c>
      <c r="BZ46" s="28" t="s">
        <v>78</v>
      </c>
      <c r="CA46" s="25">
        <v>1</v>
      </c>
      <c r="CB46" s="28" t="s">
        <v>985</v>
      </c>
      <c r="CC46" s="28">
        <v>3222.43</v>
      </c>
      <c r="CD46" s="28">
        <v>86.64</v>
      </c>
      <c r="CE46" s="38">
        <v>82.83</v>
      </c>
      <c r="CF46" s="24">
        <v>2</v>
      </c>
      <c r="CG46" s="25">
        <f t="shared" si="23"/>
        <v>3</v>
      </c>
      <c r="CH46" s="26">
        <f t="shared" si="24"/>
        <v>0.5</v>
      </c>
      <c r="CI46" s="26">
        <f t="shared" si="27"/>
        <v>6.0249307479224372</v>
      </c>
      <c r="CJ46" s="26">
        <f t="shared" si="28"/>
        <v>6.3020644693951464</v>
      </c>
    </row>
    <row r="47" spans="1:88" ht="13.05" customHeight="1" x14ac:dyDescent="0.3">
      <c r="A47" s="27">
        <v>115</v>
      </c>
      <c r="B47" s="28" t="s">
        <v>88</v>
      </c>
      <c r="C47" s="25">
        <f t="shared" si="0"/>
        <v>1</v>
      </c>
      <c r="D47" s="28" t="s">
        <v>79</v>
      </c>
      <c r="E47" s="25">
        <f t="shared" si="1"/>
        <v>2</v>
      </c>
      <c r="F47" s="28" t="s">
        <v>80</v>
      </c>
      <c r="G47" s="25">
        <f t="shared" si="2"/>
        <v>4</v>
      </c>
      <c r="H47" s="28" t="str">
        <f t="shared" si="3"/>
        <v>medium</v>
      </c>
      <c r="I47" s="28" t="s">
        <v>88</v>
      </c>
      <c r="J47" s="25">
        <f t="shared" si="4"/>
        <v>1</v>
      </c>
      <c r="K47" s="28" t="s">
        <v>65</v>
      </c>
      <c r="L47" s="25">
        <f t="shared" si="5"/>
        <v>3</v>
      </c>
      <c r="M47" s="28" t="s">
        <v>88</v>
      </c>
      <c r="N47" s="25">
        <f t="shared" si="6"/>
        <v>1</v>
      </c>
      <c r="O47" s="25" t="str">
        <f t="shared" si="25"/>
        <v>high</v>
      </c>
      <c r="P47" s="25" t="s">
        <v>67</v>
      </c>
      <c r="Q47" s="25" t="s">
        <v>68</v>
      </c>
      <c r="R47" s="25">
        <v>3</v>
      </c>
      <c r="S47" s="29" t="s">
        <v>950</v>
      </c>
      <c r="T47" s="195">
        <f>VLOOKUP($S47,'Snippet measures'!$A$4:$V$33,11,FALSE)</f>
        <v>522</v>
      </c>
      <c r="U47" s="195">
        <f>VLOOKUP($S47,'Snippet measures'!$A$4:$V$33,18,FALSE)</f>
        <v>0.436467635754064</v>
      </c>
      <c r="V47" s="195">
        <f>VLOOKUP($S47,'Snippet measures'!$A$4:$V$33,19,FALSE)</f>
        <v>241.5</v>
      </c>
      <c r="W47" s="195">
        <f>VLOOKUP($S47,'Snippet measures'!$A$4:$V$33,21,FALSE)</f>
        <v>3.003003003003003E-3</v>
      </c>
      <c r="X47" s="195">
        <f>VLOOKUP($S47,'Snippet measures'!$A$4:$V$33,22,FALSE)</f>
        <v>0</v>
      </c>
      <c r="Y47" s="25">
        <v>3</v>
      </c>
      <c r="Z47" s="30" t="s">
        <v>986</v>
      </c>
      <c r="AA47" s="31" t="s">
        <v>987</v>
      </c>
      <c r="AB47" s="32" t="s">
        <v>72</v>
      </c>
      <c r="AC47" s="33" t="s">
        <v>988</v>
      </c>
      <c r="AD47" s="16"/>
      <c r="AE47" s="17">
        <v>1</v>
      </c>
      <c r="AF47" s="17">
        <v>1</v>
      </c>
      <c r="AG47" s="17">
        <f t="shared" si="33"/>
        <v>1</v>
      </c>
      <c r="AH47" s="34" t="s">
        <v>73</v>
      </c>
      <c r="AI47" s="33" t="s">
        <v>989</v>
      </c>
      <c r="AJ47" s="16"/>
      <c r="AK47" s="17">
        <v>2</v>
      </c>
      <c r="AL47" s="17">
        <v>2</v>
      </c>
      <c r="AM47" s="20">
        <f t="shared" si="34"/>
        <v>2</v>
      </c>
      <c r="AN47" s="35"/>
      <c r="AO47" s="33"/>
      <c r="AP47" s="16"/>
      <c r="AQ47" s="17" t="str">
        <f t="shared" si="37"/>
        <v/>
      </c>
      <c r="AR47" s="17" t="str">
        <f t="shared" si="37"/>
        <v/>
      </c>
      <c r="AS47" s="20" t="str">
        <f t="shared" si="35"/>
        <v/>
      </c>
      <c r="AT47" s="35"/>
      <c r="AU47" s="33"/>
      <c r="AV47" s="16"/>
      <c r="AW47" s="17" t="str">
        <f t="shared" si="38"/>
        <v/>
      </c>
      <c r="AX47" s="17" t="str">
        <f t="shared" si="38"/>
        <v/>
      </c>
      <c r="AY47" s="20" t="str">
        <f t="shared" si="36"/>
        <v/>
      </c>
      <c r="AZ47" s="35"/>
      <c r="BA47" s="33"/>
      <c r="BB47" s="17" t="str">
        <f t="shared" si="39"/>
        <v/>
      </c>
      <c r="BC47" s="17" t="str">
        <f t="shared" si="39"/>
        <v/>
      </c>
      <c r="BD47" s="20" t="str">
        <f t="shared" si="14"/>
        <v/>
      </c>
      <c r="BE47" s="35"/>
      <c r="BF47" s="36"/>
      <c r="BG47" s="17" t="str">
        <f t="shared" si="40"/>
        <v/>
      </c>
      <c r="BH47" s="17" t="str">
        <f t="shared" si="40"/>
        <v/>
      </c>
      <c r="BI47" s="20" t="str">
        <f t="shared" si="16"/>
        <v/>
      </c>
      <c r="BJ47" s="54">
        <v>3</v>
      </c>
      <c r="BK47" s="37">
        <f t="shared" si="17"/>
        <v>6</v>
      </c>
      <c r="BL47" s="54">
        <f t="shared" si="18"/>
        <v>0</v>
      </c>
      <c r="BM47" s="28" t="s">
        <v>990</v>
      </c>
      <c r="BN47" s="28"/>
      <c r="BO47" s="28" t="s">
        <v>991</v>
      </c>
      <c r="BP47" s="28" t="s">
        <v>992</v>
      </c>
      <c r="BQ47" s="28">
        <v>2</v>
      </c>
      <c r="BR47" s="25">
        <f t="shared" si="19"/>
        <v>2</v>
      </c>
      <c r="BS47" s="28">
        <v>2</v>
      </c>
      <c r="BT47" s="25">
        <f t="shared" si="20"/>
        <v>2</v>
      </c>
      <c r="BU47" s="28">
        <v>2</v>
      </c>
      <c r="BV47" s="25">
        <f t="shared" si="21"/>
        <v>2</v>
      </c>
      <c r="BW47" s="28">
        <v>2</v>
      </c>
      <c r="BX47" s="25">
        <f t="shared" si="22"/>
        <v>2</v>
      </c>
      <c r="BY47" s="25" t="str">
        <f t="shared" si="26"/>
        <v>low</v>
      </c>
      <c r="BZ47" s="28" t="s">
        <v>145</v>
      </c>
      <c r="CA47" s="25">
        <v>2</v>
      </c>
      <c r="CB47" s="28"/>
      <c r="CC47" s="28">
        <v>6689.13</v>
      </c>
      <c r="CD47" s="28">
        <v>102.79</v>
      </c>
      <c r="CE47" s="38">
        <v>200.17</v>
      </c>
      <c r="CF47" s="24">
        <v>2</v>
      </c>
      <c r="CG47" s="25">
        <f t="shared" si="23"/>
        <v>3</v>
      </c>
      <c r="CH47" s="26">
        <f t="shared" si="24"/>
        <v>0.5</v>
      </c>
      <c r="CI47" s="26">
        <f t="shared" si="27"/>
        <v>5.0783150111878586</v>
      </c>
      <c r="CJ47" s="26">
        <f t="shared" si="28"/>
        <v>2.6077833841234952</v>
      </c>
    </row>
    <row r="48" spans="1:88" ht="13.05" customHeight="1" x14ac:dyDescent="0.3">
      <c r="A48" s="27">
        <v>116</v>
      </c>
      <c r="B48" s="28" t="s">
        <v>88</v>
      </c>
      <c r="C48" s="25">
        <f t="shared" si="0"/>
        <v>1</v>
      </c>
      <c r="D48" s="28" t="s">
        <v>80</v>
      </c>
      <c r="E48" s="25">
        <f t="shared" si="1"/>
        <v>4</v>
      </c>
      <c r="F48" s="28" t="s">
        <v>66</v>
      </c>
      <c r="G48" s="25">
        <f t="shared" si="2"/>
        <v>5</v>
      </c>
      <c r="H48" s="28" t="str">
        <f t="shared" si="3"/>
        <v>high</v>
      </c>
      <c r="I48" s="28" t="s">
        <v>65</v>
      </c>
      <c r="J48" s="25">
        <f t="shared" si="4"/>
        <v>3</v>
      </c>
      <c r="K48" s="28" t="s">
        <v>80</v>
      </c>
      <c r="L48" s="25">
        <f t="shared" si="5"/>
        <v>4</v>
      </c>
      <c r="M48" s="28" t="s">
        <v>88</v>
      </c>
      <c r="N48" s="25">
        <f t="shared" si="6"/>
        <v>1</v>
      </c>
      <c r="O48" s="25" t="str">
        <f t="shared" si="25"/>
        <v>high</v>
      </c>
      <c r="P48" s="25" t="s">
        <v>67</v>
      </c>
      <c r="Q48" s="25" t="s">
        <v>68</v>
      </c>
      <c r="R48" s="25">
        <v>3</v>
      </c>
      <c r="S48" s="29" t="s">
        <v>950</v>
      </c>
      <c r="T48" s="195">
        <f>VLOOKUP($S48,'Snippet measures'!$A$4:$V$33,11,FALSE)</f>
        <v>522</v>
      </c>
      <c r="U48" s="195">
        <f>VLOOKUP($S48,'Snippet measures'!$A$4:$V$33,18,FALSE)</f>
        <v>0.436467635754064</v>
      </c>
      <c r="V48" s="195">
        <f>VLOOKUP($S48,'Snippet measures'!$A$4:$V$33,19,FALSE)</f>
        <v>241.5</v>
      </c>
      <c r="W48" s="195">
        <f>VLOOKUP($S48,'Snippet measures'!$A$4:$V$33,21,FALSE)</f>
        <v>3.003003003003003E-3</v>
      </c>
      <c r="X48" s="195">
        <f>VLOOKUP($S48,'Snippet measures'!$A$4:$V$33,22,FALSE)</f>
        <v>0</v>
      </c>
      <c r="Y48" s="25">
        <v>2</v>
      </c>
      <c r="Z48" s="30" t="s">
        <v>993</v>
      </c>
      <c r="AA48" s="31" t="s">
        <v>994</v>
      </c>
      <c r="AB48" s="32" t="s">
        <v>72</v>
      </c>
      <c r="AC48" s="33" t="s">
        <v>72</v>
      </c>
      <c r="AD48" s="16"/>
      <c r="AE48" s="17">
        <f>IF($AB48=TRIM($AC48),3,"")</f>
        <v>3</v>
      </c>
      <c r="AF48" s="17">
        <f>IF($AB48=TRIM($AC48),3,"")</f>
        <v>3</v>
      </c>
      <c r="AG48" s="17">
        <f t="shared" si="33"/>
        <v>3</v>
      </c>
      <c r="AH48" s="34" t="s">
        <v>73</v>
      </c>
      <c r="AI48" s="33" t="s">
        <v>480</v>
      </c>
      <c r="AJ48" s="16"/>
      <c r="AK48" s="17">
        <v>0</v>
      </c>
      <c r="AL48" s="17">
        <v>0</v>
      </c>
      <c r="AM48" s="20">
        <f t="shared" si="34"/>
        <v>0</v>
      </c>
      <c r="AN48" s="35"/>
      <c r="AO48" s="33"/>
      <c r="AP48" s="16"/>
      <c r="AQ48" s="17" t="str">
        <f t="shared" si="37"/>
        <v/>
      </c>
      <c r="AR48" s="17" t="str">
        <f t="shared" si="37"/>
        <v/>
      </c>
      <c r="AS48" s="20" t="str">
        <f t="shared" si="35"/>
        <v/>
      </c>
      <c r="AT48" s="35"/>
      <c r="AU48" s="33"/>
      <c r="AV48" s="16"/>
      <c r="AW48" s="17" t="str">
        <f t="shared" si="38"/>
        <v/>
      </c>
      <c r="AX48" s="17" t="str">
        <f t="shared" si="38"/>
        <v/>
      </c>
      <c r="AY48" s="20" t="str">
        <f t="shared" si="36"/>
        <v/>
      </c>
      <c r="AZ48" s="35"/>
      <c r="BA48" s="33"/>
      <c r="BB48" s="17" t="str">
        <f t="shared" si="39"/>
        <v/>
      </c>
      <c r="BC48" s="17" t="str">
        <f t="shared" si="39"/>
        <v/>
      </c>
      <c r="BD48" s="20" t="str">
        <f t="shared" si="14"/>
        <v/>
      </c>
      <c r="BE48" s="35"/>
      <c r="BF48" s="36"/>
      <c r="BG48" s="17" t="str">
        <f t="shared" si="40"/>
        <v/>
      </c>
      <c r="BH48" s="17" t="str">
        <f t="shared" si="40"/>
        <v/>
      </c>
      <c r="BI48" s="20" t="str">
        <f t="shared" si="16"/>
        <v/>
      </c>
      <c r="BJ48" s="54">
        <v>3</v>
      </c>
      <c r="BK48" s="37">
        <f t="shared" si="17"/>
        <v>5</v>
      </c>
      <c r="BL48" s="54">
        <f t="shared" si="18"/>
        <v>1</v>
      </c>
      <c r="BM48" s="28" t="s">
        <v>995</v>
      </c>
      <c r="BN48" s="28"/>
      <c r="BO48" s="28" t="s">
        <v>996</v>
      </c>
      <c r="BP48" s="28" t="s">
        <v>997</v>
      </c>
      <c r="BQ48" s="28">
        <v>4</v>
      </c>
      <c r="BR48" s="25">
        <f t="shared" si="19"/>
        <v>4</v>
      </c>
      <c r="BS48" s="28">
        <v>2</v>
      </c>
      <c r="BT48" s="25">
        <f t="shared" si="20"/>
        <v>2</v>
      </c>
      <c r="BU48" s="28">
        <v>3</v>
      </c>
      <c r="BV48" s="25">
        <f t="shared" si="21"/>
        <v>3</v>
      </c>
      <c r="BW48" s="28" t="s">
        <v>77</v>
      </c>
      <c r="BX48" s="25">
        <f t="shared" si="22"/>
        <v>5</v>
      </c>
      <c r="BY48" s="25" t="str">
        <f t="shared" si="26"/>
        <v>high</v>
      </c>
      <c r="BZ48" s="28" t="s">
        <v>78</v>
      </c>
      <c r="CA48" s="25">
        <v>1</v>
      </c>
      <c r="CB48" s="28" t="s">
        <v>998</v>
      </c>
      <c r="CC48" s="28">
        <v>2196.4</v>
      </c>
      <c r="CD48" s="28">
        <v>61.9</v>
      </c>
      <c r="CE48" s="38">
        <v>122.71</v>
      </c>
      <c r="CF48" s="24">
        <v>2</v>
      </c>
      <c r="CG48" s="25">
        <f t="shared" si="23"/>
        <v>3</v>
      </c>
      <c r="CH48" s="26">
        <f t="shared" si="24"/>
        <v>0.5</v>
      </c>
      <c r="CI48" s="26">
        <f t="shared" si="27"/>
        <v>8.4329563812600963</v>
      </c>
      <c r="CJ48" s="26">
        <f t="shared" si="28"/>
        <v>4.2539320348789831</v>
      </c>
    </row>
    <row r="49" spans="1:88" ht="13.05" customHeight="1" x14ac:dyDescent="0.3">
      <c r="A49" s="27">
        <v>134</v>
      </c>
      <c r="B49" s="28" t="s">
        <v>88</v>
      </c>
      <c r="C49" s="25">
        <f t="shared" si="0"/>
        <v>1</v>
      </c>
      <c r="D49" s="28" t="s">
        <v>65</v>
      </c>
      <c r="E49" s="25">
        <f t="shared" si="1"/>
        <v>3</v>
      </c>
      <c r="F49" s="28" t="s">
        <v>79</v>
      </c>
      <c r="G49" s="25">
        <f t="shared" si="2"/>
        <v>2</v>
      </c>
      <c r="H49" s="28" t="str">
        <f t="shared" si="3"/>
        <v>medium</v>
      </c>
      <c r="I49" s="28" t="s">
        <v>88</v>
      </c>
      <c r="J49" s="25">
        <f t="shared" si="4"/>
        <v>1</v>
      </c>
      <c r="K49" s="28" t="s">
        <v>79</v>
      </c>
      <c r="L49" s="25">
        <f t="shared" si="5"/>
        <v>2</v>
      </c>
      <c r="M49" s="28" t="s">
        <v>88</v>
      </c>
      <c r="N49" s="25">
        <f t="shared" si="6"/>
        <v>1</v>
      </c>
      <c r="O49" s="25" t="str">
        <f t="shared" si="25"/>
        <v>med</v>
      </c>
      <c r="P49" s="25" t="s">
        <v>67</v>
      </c>
      <c r="Q49" s="25" t="s">
        <v>68</v>
      </c>
      <c r="R49" s="25">
        <v>3</v>
      </c>
      <c r="S49" s="29" t="s">
        <v>950</v>
      </c>
      <c r="T49" s="195">
        <f>VLOOKUP($S49,'Snippet measures'!$A$4:$V$33,11,FALSE)</f>
        <v>522</v>
      </c>
      <c r="U49" s="195">
        <f>VLOOKUP($S49,'Snippet measures'!$A$4:$V$33,18,FALSE)</f>
        <v>0.436467635754064</v>
      </c>
      <c r="V49" s="195">
        <f>VLOOKUP($S49,'Snippet measures'!$A$4:$V$33,19,FALSE)</f>
        <v>241.5</v>
      </c>
      <c r="W49" s="195">
        <f>VLOOKUP($S49,'Snippet measures'!$A$4:$V$33,21,FALSE)</f>
        <v>3.003003003003003E-3</v>
      </c>
      <c r="X49" s="195">
        <f>VLOOKUP($S49,'Snippet measures'!$A$4:$V$33,22,FALSE)</f>
        <v>0</v>
      </c>
      <c r="Y49" s="25">
        <v>3</v>
      </c>
      <c r="Z49" s="30" t="s">
        <v>999</v>
      </c>
      <c r="AA49" s="31" t="s">
        <v>1000</v>
      </c>
      <c r="AB49" s="32" t="s">
        <v>72</v>
      </c>
      <c r="AC49" s="33" t="s">
        <v>167</v>
      </c>
      <c r="AD49" s="16"/>
      <c r="AE49" s="17">
        <v>1</v>
      </c>
      <c r="AF49" s="17">
        <v>1</v>
      </c>
      <c r="AG49" s="17">
        <f t="shared" si="33"/>
        <v>1</v>
      </c>
      <c r="AH49" s="34" t="s">
        <v>73</v>
      </c>
      <c r="AI49" s="33" t="s">
        <v>1001</v>
      </c>
      <c r="AJ49" s="16"/>
      <c r="AK49" s="17">
        <v>0</v>
      </c>
      <c r="AL49" s="17">
        <v>0</v>
      </c>
      <c r="AM49" s="20">
        <f t="shared" si="34"/>
        <v>0</v>
      </c>
      <c r="AN49" s="35"/>
      <c r="AO49" s="33"/>
      <c r="AP49" s="16"/>
      <c r="AQ49" s="17" t="str">
        <f t="shared" si="37"/>
        <v/>
      </c>
      <c r="AR49" s="17" t="str">
        <f t="shared" si="37"/>
        <v/>
      </c>
      <c r="AS49" s="20" t="str">
        <f t="shared" si="35"/>
        <v/>
      </c>
      <c r="AT49" s="35"/>
      <c r="AU49" s="33"/>
      <c r="AV49" s="16"/>
      <c r="AW49" s="17" t="str">
        <f t="shared" si="38"/>
        <v/>
      </c>
      <c r="AX49" s="17" t="str">
        <f t="shared" si="38"/>
        <v/>
      </c>
      <c r="AY49" s="20" t="str">
        <f t="shared" si="36"/>
        <v/>
      </c>
      <c r="AZ49" s="35"/>
      <c r="BA49" s="33"/>
      <c r="BB49" s="17" t="str">
        <f t="shared" si="39"/>
        <v/>
      </c>
      <c r="BC49" s="17" t="str">
        <f t="shared" si="39"/>
        <v/>
      </c>
      <c r="BD49" s="20" t="str">
        <f t="shared" si="14"/>
        <v/>
      </c>
      <c r="BE49" s="35"/>
      <c r="BF49" s="36"/>
      <c r="BG49" s="17" t="str">
        <f t="shared" si="40"/>
        <v/>
      </c>
      <c r="BH49" s="17" t="str">
        <f t="shared" si="40"/>
        <v/>
      </c>
      <c r="BI49" s="20" t="str">
        <f t="shared" si="16"/>
        <v/>
      </c>
      <c r="BJ49" s="54">
        <v>3</v>
      </c>
      <c r="BK49" s="37">
        <f t="shared" si="17"/>
        <v>6</v>
      </c>
      <c r="BL49" s="54">
        <f t="shared" si="18"/>
        <v>0</v>
      </c>
      <c r="BM49" s="28" t="s">
        <v>1002</v>
      </c>
      <c r="BN49" s="28" t="s">
        <v>1003</v>
      </c>
      <c r="BO49" s="28" t="s">
        <v>1004</v>
      </c>
      <c r="BP49" s="28" t="s">
        <v>1005</v>
      </c>
      <c r="BQ49" s="28" t="s">
        <v>87</v>
      </c>
      <c r="BR49" s="25">
        <f t="shared" si="19"/>
        <v>1</v>
      </c>
      <c r="BS49" s="28" t="s">
        <v>87</v>
      </c>
      <c r="BT49" s="25">
        <f t="shared" si="20"/>
        <v>1</v>
      </c>
      <c r="BU49" s="28" t="s">
        <v>87</v>
      </c>
      <c r="BV49" s="25">
        <f t="shared" si="21"/>
        <v>1</v>
      </c>
      <c r="BW49" s="28" t="s">
        <v>87</v>
      </c>
      <c r="BX49" s="25">
        <f t="shared" si="22"/>
        <v>1</v>
      </c>
      <c r="BY49" s="25" t="str">
        <f t="shared" si="26"/>
        <v>low</v>
      </c>
      <c r="BZ49" s="28" t="s">
        <v>145</v>
      </c>
      <c r="CA49" s="25">
        <v>2</v>
      </c>
      <c r="CB49" s="28"/>
      <c r="CC49" s="28">
        <v>2077.88</v>
      </c>
      <c r="CD49" s="28">
        <v>72.69</v>
      </c>
      <c r="CE49" s="38">
        <v>42.44</v>
      </c>
      <c r="CF49" s="24">
        <v>2</v>
      </c>
      <c r="CG49" s="25">
        <f t="shared" si="23"/>
        <v>1</v>
      </c>
      <c r="CH49" s="26">
        <f t="shared" si="24"/>
        <v>0.16666666666666666</v>
      </c>
      <c r="CI49" s="26">
        <f t="shared" si="27"/>
        <v>7.1811803549319029</v>
      </c>
      <c r="CJ49" s="26">
        <f t="shared" si="28"/>
        <v>12.299717247879359</v>
      </c>
    </row>
    <row r="50" spans="1:88" ht="13.05" customHeight="1" x14ac:dyDescent="0.3">
      <c r="A50" s="27">
        <v>154</v>
      </c>
      <c r="B50" s="28" t="s">
        <v>88</v>
      </c>
      <c r="C50" s="25">
        <f t="shared" si="0"/>
        <v>1</v>
      </c>
      <c r="D50" s="28" t="s">
        <v>88</v>
      </c>
      <c r="E50" s="25">
        <f t="shared" si="1"/>
        <v>1</v>
      </c>
      <c r="F50" s="28" t="s">
        <v>88</v>
      </c>
      <c r="G50" s="25">
        <f t="shared" si="2"/>
        <v>1</v>
      </c>
      <c r="H50" s="28" t="str">
        <f t="shared" si="3"/>
        <v>low</v>
      </c>
      <c r="I50" s="28" t="s">
        <v>88</v>
      </c>
      <c r="J50" s="25">
        <f t="shared" si="4"/>
        <v>1</v>
      </c>
      <c r="K50" s="28" t="s">
        <v>88</v>
      </c>
      <c r="L50" s="25">
        <f t="shared" si="5"/>
        <v>1</v>
      </c>
      <c r="M50" s="28" t="s">
        <v>88</v>
      </c>
      <c r="N50" s="25">
        <f t="shared" si="6"/>
        <v>1</v>
      </c>
      <c r="O50" s="25" t="str">
        <f t="shared" si="25"/>
        <v>low</v>
      </c>
      <c r="P50" s="25" t="s">
        <v>67</v>
      </c>
      <c r="Q50" s="25" t="s">
        <v>68</v>
      </c>
      <c r="R50" s="25">
        <v>3</v>
      </c>
      <c r="S50" s="29" t="s">
        <v>950</v>
      </c>
      <c r="T50" s="195">
        <f>VLOOKUP($S50,'Snippet measures'!$A$4:$V$33,11,FALSE)</f>
        <v>522</v>
      </c>
      <c r="U50" s="195">
        <f>VLOOKUP($S50,'Snippet measures'!$A$4:$V$33,18,FALSE)</f>
        <v>0.436467635754064</v>
      </c>
      <c r="V50" s="195">
        <f>VLOOKUP($S50,'Snippet measures'!$A$4:$V$33,19,FALSE)</f>
        <v>241.5</v>
      </c>
      <c r="W50" s="195">
        <f>VLOOKUP($S50,'Snippet measures'!$A$4:$V$33,21,FALSE)</f>
        <v>3.003003003003003E-3</v>
      </c>
      <c r="X50" s="195">
        <f>VLOOKUP($S50,'Snippet measures'!$A$4:$V$33,22,FALSE)</f>
        <v>0</v>
      </c>
      <c r="Y50" s="25">
        <v>1</v>
      </c>
      <c r="Z50" s="30" t="s">
        <v>1006</v>
      </c>
      <c r="AA50" s="31" t="s">
        <v>1007</v>
      </c>
      <c r="AB50" s="32" t="s">
        <v>72</v>
      </c>
      <c r="AC50" s="33" t="s">
        <v>1008</v>
      </c>
      <c r="AD50" s="16"/>
      <c r="AE50" s="17">
        <v>1</v>
      </c>
      <c r="AF50" s="17">
        <v>1</v>
      </c>
      <c r="AG50" s="17">
        <f t="shared" si="33"/>
        <v>1</v>
      </c>
      <c r="AH50" s="34" t="s">
        <v>73</v>
      </c>
      <c r="AI50" s="33" t="s">
        <v>1009</v>
      </c>
      <c r="AJ50" s="16"/>
      <c r="AK50" s="17">
        <v>0</v>
      </c>
      <c r="AL50" s="17">
        <v>0</v>
      </c>
      <c r="AM50" s="20">
        <f t="shared" si="34"/>
        <v>0</v>
      </c>
      <c r="AN50" s="35"/>
      <c r="AO50" s="33"/>
      <c r="AP50" s="16"/>
      <c r="AQ50" s="17" t="str">
        <f t="shared" si="37"/>
        <v/>
      </c>
      <c r="AR50" s="17" t="str">
        <f t="shared" si="37"/>
        <v/>
      </c>
      <c r="AS50" s="20" t="str">
        <f t="shared" si="35"/>
        <v/>
      </c>
      <c r="AT50" s="35"/>
      <c r="AU50" s="33"/>
      <c r="AV50" s="16"/>
      <c r="AW50" s="17" t="str">
        <f t="shared" si="38"/>
        <v/>
      </c>
      <c r="AX50" s="17" t="str">
        <f t="shared" si="38"/>
        <v/>
      </c>
      <c r="AY50" s="20" t="str">
        <f t="shared" si="36"/>
        <v/>
      </c>
      <c r="AZ50" s="35"/>
      <c r="BA50" s="33"/>
      <c r="BB50" s="17" t="str">
        <f t="shared" si="39"/>
        <v/>
      </c>
      <c r="BC50" s="17" t="str">
        <f t="shared" si="39"/>
        <v/>
      </c>
      <c r="BD50" s="20" t="str">
        <f t="shared" si="14"/>
        <v/>
      </c>
      <c r="BE50" s="35"/>
      <c r="BF50" s="36"/>
      <c r="BG50" s="17" t="str">
        <f t="shared" si="40"/>
        <v/>
      </c>
      <c r="BH50" s="17" t="str">
        <f t="shared" si="40"/>
        <v/>
      </c>
      <c r="BI50" s="20" t="str">
        <f t="shared" si="16"/>
        <v/>
      </c>
      <c r="BJ50" s="54">
        <v>2</v>
      </c>
      <c r="BK50" s="37">
        <f t="shared" si="17"/>
        <v>3</v>
      </c>
      <c r="BL50" s="54">
        <f t="shared" si="18"/>
        <v>1</v>
      </c>
      <c r="BM50" s="28" t="s">
        <v>1010</v>
      </c>
      <c r="BN50" s="28" t="s">
        <v>1011</v>
      </c>
      <c r="BO50" s="28" t="s">
        <v>1012</v>
      </c>
      <c r="BP50" s="28" t="s">
        <v>1013</v>
      </c>
      <c r="BQ50" s="28">
        <v>2</v>
      </c>
      <c r="BR50" s="25">
        <f t="shared" si="19"/>
        <v>2</v>
      </c>
      <c r="BS50" s="28" t="s">
        <v>87</v>
      </c>
      <c r="BT50" s="25">
        <f t="shared" si="20"/>
        <v>1</v>
      </c>
      <c r="BU50" s="28" t="s">
        <v>87</v>
      </c>
      <c r="BV50" s="25">
        <f t="shared" si="21"/>
        <v>1</v>
      </c>
      <c r="BW50" s="28" t="s">
        <v>87</v>
      </c>
      <c r="BX50" s="25">
        <f t="shared" si="22"/>
        <v>1</v>
      </c>
      <c r="BY50" s="25" t="str">
        <f t="shared" si="26"/>
        <v>low</v>
      </c>
      <c r="BZ50" s="28" t="s">
        <v>482</v>
      </c>
      <c r="CA50" s="25">
        <v>5</v>
      </c>
      <c r="CB50" s="28" t="s">
        <v>1014</v>
      </c>
      <c r="CC50" s="28">
        <v>3706.66</v>
      </c>
      <c r="CD50" s="28">
        <v>34.57</v>
      </c>
      <c r="CE50" s="38">
        <v>64.599999999999994</v>
      </c>
      <c r="CF50" s="24">
        <v>2</v>
      </c>
      <c r="CG50" s="25">
        <f t="shared" si="23"/>
        <v>1</v>
      </c>
      <c r="CH50" s="26">
        <f t="shared" si="24"/>
        <v>0.16666666666666666</v>
      </c>
      <c r="CI50" s="26">
        <f t="shared" si="27"/>
        <v>15.099797512293897</v>
      </c>
      <c r="CJ50" s="26">
        <f t="shared" si="28"/>
        <v>8.0804953560371526</v>
      </c>
    </row>
    <row r="51" spans="1:88" ht="13.05" customHeight="1" x14ac:dyDescent="0.3">
      <c r="A51" s="27">
        <v>164</v>
      </c>
      <c r="B51" s="28" t="s">
        <v>79</v>
      </c>
      <c r="C51" s="25">
        <f t="shared" si="0"/>
        <v>2</v>
      </c>
      <c r="D51" s="28" t="s">
        <v>65</v>
      </c>
      <c r="E51" s="25">
        <f t="shared" si="1"/>
        <v>3</v>
      </c>
      <c r="F51" s="28" t="s">
        <v>65</v>
      </c>
      <c r="G51" s="25">
        <f t="shared" si="2"/>
        <v>3</v>
      </c>
      <c r="H51" s="28" t="str">
        <f t="shared" si="3"/>
        <v>medium</v>
      </c>
      <c r="I51" s="28" t="s">
        <v>88</v>
      </c>
      <c r="J51" s="25">
        <f t="shared" si="4"/>
        <v>1</v>
      </c>
      <c r="K51" s="28" t="s">
        <v>88</v>
      </c>
      <c r="L51" s="25">
        <f t="shared" si="5"/>
        <v>1</v>
      </c>
      <c r="M51" s="28" t="s">
        <v>88</v>
      </c>
      <c r="N51" s="25">
        <f t="shared" si="6"/>
        <v>1</v>
      </c>
      <c r="O51" s="25" t="str">
        <f t="shared" si="25"/>
        <v>med</v>
      </c>
      <c r="P51" s="25" t="s">
        <v>67</v>
      </c>
      <c r="Q51" s="25" t="s">
        <v>68</v>
      </c>
      <c r="R51" s="25">
        <v>3</v>
      </c>
      <c r="S51" s="29" t="s">
        <v>950</v>
      </c>
      <c r="T51" s="195">
        <f>VLOOKUP($S51,'Snippet measures'!$A$4:$V$33,11,FALSE)</f>
        <v>522</v>
      </c>
      <c r="U51" s="195">
        <f>VLOOKUP($S51,'Snippet measures'!$A$4:$V$33,18,FALSE)</f>
        <v>0.436467635754064</v>
      </c>
      <c r="V51" s="195">
        <f>VLOOKUP($S51,'Snippet measures'!$A$4:$V$33,19,FALSE)</f>
        <v>241.5</v>
      </c>
      <c r="W51" s="195">
        <f>VLOOKUP($S51,'Snippet measures'!$A$4:$V$33,21,FALSE)</f>
        <v>3.003003003003003E-3</v>
      </c>
      <c r="X51" s="195">
        <f>VLOOKUP($S51,'Snippet measures'!$A$4:$V$33,22,FALSE)</f>
        <v>0</v>
      </c>
      <c r="Y51" s="25">
        <v>3</v>
      </c>
      <c r="Z51" s="30" t="s">
        <v>1015</v>
      </c>
      <c r="AA51" s="31" t="s">
        <v>1016</v>
      </c>
      <c r="AB51" s="32" t="s">
        <v>72</v>
      </c>
      <c r="AC51" s="33" t="s">
        <v>128</v>
      </c>
      <c r="AD51" s="16"/>
      <c r="AE51" s="17">
        <v>3</v>
      </c>
      <c r="AF51" s="17">
        <v>3</v>
      </c>
      <c r="AG51" s="17">
        <f t="shared" si="33"/>
        <v>3</v>
      </c>
      <c r="AH51" s="34" t="s">
        <v>73</v>
      </c>
      <c r="AI51" s="33" t="s">
        <v>602</v>
      </c>
      <c r="AJ51" s="16"/>
      <c r="AK51" s="17">
        <v>0</v>
      </c>
      <c r="AL51" s="17">
        <v>0</v>
      </c>
      <c r="AM51" s="20">
        <f t="shared" si="34"/>
        <v>0</v>
      </c>
      <c r="AN51" s="35"/>
      <c r="AO51" s="33"/>
      <c r="AP51" s="16"/>
      <c r="AQ51" s="17" t="str">
        <f t="shared" si="37"/>
        <v/>
      </c>
      <c r="AR51" s="17" t="str">
        <f t="shared" si="37"/>
        <v/>
      </c>
      <c r="AS51" s="20" t="str">
        <f t="shared" si="35"/>
        <v/>
      </c>
      <c r="AT51" s="35"/>
      <c r="AU51" s="33"/>
      <c r="AV51" s="16"/>
      <c r="AW51" s="17" t="str">
        <f t="shared" si="38"/>
        <v/>
      </c>
      <c r="AX51" s="17" t="str">
        <f t="shared" si="38"/>
        <v/>
      </c>
      <c r="AY51" s="20" t="str">
        <f t="shared" si="36"/>
        <v/>
      </c>
      <c r="AZ51" s="35"/>
      <c r="BA51" s="33"/>
      <c r="BB51" s="17" t="str">
        <f t="shared" si="39"/>
        <v/>
      </c>
      <c r="BC51" s="17" t="str">
        <f t="shared" si="39"/>
        <v/>
      </c>
      <c r="BD51" s="20" t="str">
        <f t="shared" si="14"/>
        <v/>
      </c>
      <c r="BE51" s="35"/>
      <c r="BF51" s="36"/>
      <c r="BG51" s="17" t="str">
        <f t="shared" si="40"/>
        <v/>
      </c>
      <c r="BH51" s="17" t="str">
        <f t="shared" si="40"/>
        <v/>
      </c>
      <c r="BI51" s="20" t="str">
        <f t="shared" si="16"/>
        <v/>
      </c>
      <c r="BJ51" s="54">
        <v>2</v>
      </c>
      <c r="BK51" s="37">
        <f t="shared" si="17"/>
        <v>5</v>
      </c>
      <c r="BL51" s="54">
        <f t="shared" si="18"/>
        <v>-1</v>
      </c>
      <c r="BM51" s="28"/>
      <c r="BN51" s="28"/>
      <c r="BO51" s="28" t="s">
        <v>1017</v>
      </c>
      <c r="BP51" s="28" t="s">
        <v>1018</v>
      </c>
      <c r="BQ51" s="28">
        <v>3</v>
      </c>
      <c r="BR51" s="25">
        <f t="shared" si="19"/>
        <v>3</v>
      </c>
      <c r="BS51" s="28">
        <v>2</v>
      </c>
      <c r="BT51" s="25">
        <f t="shared" si="20"/>
        <v>2</v>
      </c>
      <c r="BU51" s="28">
        <v>2</v>
      </c>
      <c r="BV51" s="25">
        <f t="shared" si="21"/>
        <v>2</v>
      </c>
      <c r="BW51" s="28" t="s">
        <v>87</v>
      </c>
      <c r="BX51" s="25">
        <f t="shared" si="22"/>
        <v>1</v>
      </c>
      <c r="BY51" s="25" t="str">
        <f t="shared" si="26"/>
        <v>med</v>
      </c>
      <c r="BZ51" s="28" t="s">
        <v>145</v>
      </c>
      <c r="CA51" s="25">
        <v>2</v>
      </c>
      <c r="CB51" s="28"/>
      <c r="CC51" s="28">
        <v>4380.3999999999996</v>
      </c>
      <c r="CD51" s="28">
        <v>77.77</v>
      </c>
      <c r="CE51" s="38">
        <v>53.48</v>
      </c>
      <c r="CF51" s="24">
        <v>2</v>
      </c>
      <c r="CG51" s="25">
        <f t="shared" si="23"/>
        <v>3</v>
      </c>
      <c r="CH51" s="26">
        <f t="shared" si="24"/>
        <v>0.5</v>
      </c>
      <c r="CI51" s="26">
        <f t="shared" si="27"/>
        <v>6.712099781406712</v>
      </c>
      <c r="CJ51" s="26">
        <f t="shared" si="28"/>
        <v>9.760658189977562</v>
      </c>
    </row>
    <row r="52" spans="1:88" ht="13.05" customHeight="1" x14ac:dyDescent="0.3">
      <c r="A52" s="27">
        <v>209</v>
      </c>
      <c r="B52" s="28" t="s">
        <v>88</v>
      </c>
      <c r="C52" s="25">
        <f t="shared" si="0"/>
        <v>1</v>
      </c>
      <c r="D52" s="28" t="s">
        <v>88</v>
      </c>
      <c r="E52" s="25">
        <f t="shared" si="1"/>
        <v>1</v>
      </c>
      <c r="F52" s="28" t="s">
        <v>88</v>
      </c>
      <c r="G52" s="25">
        <f t="shared" si="2"/>
        <v>1</v>
      </c>
      <c r="H52" s="28" t="str">
        <f t="shared" si="3"/>
        <v>low</v>
      </c>
      <c r="I52" s="28" t="s">
        <v>88</v>
      </c>
      <c r="J52" s="25">
        <f t="shared" si="4"/>
        <v>1</v>
      </c>
      <c r="K52" s="28" t="s">
        <v>88</v>
      </c>
      <c r="L52" s="25">
        <f t="shared" si="5"/>
        <v>1</v>
      </c>
      <c r="M52" s="28" t="s">
        <v>88</v>
      </c>
      <c r="N52" s="25">
        <f t="shared" si="6"/>
        <v>1</v>
      </c>
      <c r="O52" s="25" t="str">
        <f t="shared" si="25"/>
        <v>low</v>
      </c>
      <c r="P52" s="25" t="s">
        <v>95</v>
      </c>
      <c r="Q52" s="25" t="s">
        <v>68</v>
      </c>
      <c r="R52" s="25">
        <v>3</v>
      </c>
      <c r="S52" s="29" t="s">
        <v>950</v>
      </c>
      <c r="T52" s="195">
        <f>VLOOKUP($S52,'Snippet measures'!$A$4:$V$33,11,FALSE)</f>
        <v>522</v>
      </c>
      <c r="U52" s="195">
        <f>VLOOKUP($S52,'Snippet measures'!$A$4:$V$33,18,FALSE)</f>
        <v>0.436467635754064</v>
      </c>
      <c r="V52" s="195">
        <f>VLOOKUP($S52,'Snippet measures'!$A$4:$V$33,19,FALSE)</f>
        <v>241.5</v>
      </c>
      <c r="W52" s="195">
        <f>VLOOKUP($S52,'Snippet measures'!$A$4:$V$33,21,FALSE)</f>
        <v>3.003003003003003E-3</v>
      </c>
      <c r="X52" s="195">
        <f>VLOOKUP($S52,'Snippet measures'!$A$4:$V$33,22,FALSE)</f>
        <v>0</v>
      </c>
      <c r="Y52" s="25">
        <v>2</v>
      </c>
      <c r="Z52" s="30" t="s">
        <v>1025</v>
      </c>
      <c r="AA52" s="31" t="s">
        <v>1026</v>
      </c>
      <c r="AB52" s="32" t="s">
        <v>72</v>
      </c>
      <c r="AC52" s="33" t="s">
        <v>1027</v>
      </c>
      <c r="AD52" s="16"/>
      <c r="AE52" s="17">
        <v>1</v>
      </c>
      <c r="AF52" s="17">
        <v>1</v>
      </c>
      <c r="AG52" s="17">
        <f t="shared" si="33"/>
        <v>1</v>
      </c>
      <c r="AH52" s="34" t="s">
        <v>73</v>
      </c>
      <c r="AI52" s="33" t="s">
        <v>360</v>
      </c>
      <c r="AJ52" s="16"/>
      <c r="AK52" s="17">
        <v>0</v>
      </c>
      <c r="AL52" s="17">
        <v>0</v>
      </c>
      <c r="AM52" s="20">
        <f t="shared" si="34"/>
        <v>0</v>
      </c>
      <c r="AN52" s="35"/>
      <c r="AO52" s="33"/>
      <c r="AP52" s="16"/>
      <c r="AQ52" s="17" t="str">
        <f t="shared" si="37"/>
        <v/>
      </c>
      <c r="AR52" s="17" t="str">
        <f t="shared" si="37"/>
        <v/>
      </c>
      <c r="AS52" s="20" t="str">
        <f t="shared" si="35"/>
        <v/>
      </c>
      <c r="AT52" s="35"/>
      <c r="AU52" s="33"/>
      <c r="AV52" s="16"/>
      <c r="AW52" s="17" t="str">
        <f t="shared" si="38"/>
        <v/>
      </c>
      <c r="AX52" s="17" t="str">
        <f t="shared" si="38"/>
        <v/>
      </c>
      <c r="AY52" s="20" t="str">
        <f t="shared" si="36"/>
        <v/>
      </c>
      <c r="AZ52" s="35"/>
      <c r="BA52" s="33"/>
      <c r="BB52" s="17" t="str">
        <f t="shared" si="39"/>
        <v/>
      </c>
      <c r="BC52" s="17" t="str">
        <f t="shared" si="39"/>
        <v/>
      </c>
      <c r="BD52" s="20" t="str">
        <f t="shared" si="14"/>
        <v/>
      </c>
      <c r="BE52" s="35"/>
      <c r="BF52" s="36"/>
      <c r="BG52" s="17" t="str">
        <f t="shared" si="40"/>
        <v/>
      </c>
      <c r="BH52" s="17" t="str">
        <f t="shared" si="40"/>
        <v/>
      </c>
      <c r="BI52" s="20" t="str">
        <f t="shared" si="16"/>
        <v/>
      </c>
      <c r="BJ52" s="54">
        <v>1</v>
      </c>
      <c r="BK52" s="37">
        <f t="shared" si="17"/>
        <v>3</v>
      </c>
      <c r="BL52" s="54">
        <f t="shared" si="18"/>
        <v>-1</v>
      </c>
      <c r="BM52" s="28"/>
      <c r="BN52" s="28"/>
      <c r="BO52" s="28"/>
      <c r="BP52" s="28" t="s">
        <v>1028</v>
      </c>
      <c r="BQ52" s="28" t="s">
        <v>87</v>
      </c>
      <c r="BR52" s="25">
        <f t="shared" si="19"/>
        <v>1</v>
      </c>
      <c r="BS52" s="28" t="s">
        <v>87</v>
      </c>
      <c r="BT52" s="25">
        <f t="shared" si="20"/>
        <v>1</v>
      </c>
      <c r="BU52" s="28" t="s">
        <v>87</v>
      </c>
      <c r="BV52" s="25">
        <f t="shared" si="21"/>
        <v>1</v>
      </c>
      <c r="BW52" s="28" t="s">
        <v>87</v>
      </c>
      <c r="BX52" s="25">
        <f t="shared" si="22"/>
        <v>1</v>
      </c>
      <c r="BY52" s="25" t="str">
        <f t="shared" si="26"/>
        <v>low</v>
      </c>
      <c r="BZ52" s="28" t="s">
        <v>482</v>
      </c>
      <c r="CA52" s="25">
        <v>5</v>
      </c>
      <c r="CB52" s="28"/>
      <c r="CC52" s="28">
        <v>2776.05</v>
      </c>
      <c r="CD52" s="28">
        <v>37.65</v>
      </c>
      <c r="CE52" s="38">
        <v>397.8</v>
      </c>
      <c r="CF52" s="24">
        <v>2</v>
      </c>
      <c r="CG52" s="25">
        <f t="shared" si="23"/>
        <v>1</v>
      </c>
      <c r="CH52" s="26">
        <f t="shared" si="24"/>
        <v>0.16666666666666666</v>
      </c>
      <c r="CI52" s="26">
        <f t="shared" si="27"/>
        <v>13.864541832669323</v>
      </c>
      <c r="CJ52" s="26">
        <f t="shared" si="28"/>
        <v>1.3122171945701357</v>
      </c>
    </row>
    <row r="53" spans="1:88" ht="13.05" customHeight="1" x14ac:dyDescent="0.3">
      <c r="A53" s="27">
        <v>228</v>
      </c>
      <c r="B53" s="28" t="s">
        <v>66</v>
      </c>
      <c r="C53" s="25">
        <f t="shared" si="0"/>
        <v>5</v>
      </c>
      <c r="D53" s="28" t="s">
        <v>80</v>
      </c>
      <c r="E53" s="25">
        <f t="shared" si="1"/>
        <v>4</v>
      </c>
      <c r="F53" s="28" t="s">
        <v>66</v>
      </c>
      <c r="G53" s="25">
        <f t="shared" si="2"/>
        <v>5</v>
      </c>
      <c r="H53" s="28" t="str">
        <f t="shared" si="3"/>
        <v>high</v>
      </c>
      <c r="I53" s="28" t="s">
        <v>65</v>
      </c>
      <c r="J53" s="25">
        <f t="shared" si="4"/>
        <v>3</v>
      </c>
      <c r="K53" s="28" t="s">
        <v>65</v>
      </c>
      <c r="L53" s="25">
        <f t="shared" si="5"/>
        <v>3</v>
      </c>
      <c r="M53" s="28" t="s">
        <v>88</v>
      </c>
      <c r="N53" s="25">
        <f t="shared" si="6"/>
        <v>1</v>
      </c>
      <c r="O53" s="25" t="str">
        <f t="shared" si="25"/>
        <v>high</v>
      </c>
      <c r="P53" s="25" t="s">
        <v>67</v>
      </c>
      <c r="Q53" s="25" t="s">
        <v>68</v>
      </c>
      <c r="R53" s="25">
        <v>3</v>
      </c>
      <c r="S53" s="29" t="s">
        <v>950</v>
      </c>
      <c r="T53" s="195">
        <f>VLOOKUP($S53,'Snippet measures'!$A$4:$V$33,11,FALSE)</f>
        <v>522</v>
      </c>
      <c r="U53" s="195">
        <f>VLOOKUP($S53,'Snippet measures'!$A$4:$V$33,18,FALSE)</f>
        <v>0.436467635754064</v>
      </c>
      <c r="V53" s="195">
        <f>VLOOKUP($S53,'Snippet measures'!$A$4:$V$33,19,FALSE)</f>
        <v>241.5</v>
      </c>
      <c r="W53" s="195">
        <f>VLOOKUP($S53,'Snippet measures'!$A$4:$V$33,21,FALSE)</f>
        <v>3.003003003003003E-3</v>
      </c>
      <c r="X53" s="195">
        <f>VLOOKUP($S53,'Snippet measures'!$A$4:$V$33,22,FALSE)</f>
        <v>0</v>
      </c>
      <c r="Y53" s="25">
        <v>5</v>
      </c>
      <c r="Z53" s="30" t="s">
        <v>1036</v>
      </c>
      <c r="AA53" s="31" t="s">
        <v>1037</v>
      </c>
      <c r="AB53" s="32" t="s">
        <v>72</v>
      </c>
      <c r="AC53" s="33" t="s">
        <v>128</v>
      </c>
      <c r="AD53" s="16"/>
      <c r="AE53" s="17">
        <v>3</v>
      </c>
      <c r="AF53" s="17">
        <v>3</v>
      </c>
      <c r="AG53" s="17">
        <f t="shared" si="33"/>
        <v>3</v>
      </c>
      <c r="AH53" s="34" t="s">
        <v>73</v>
      </c>
      <c r="AI53" s="33" t="s">
        <v>1038</v>
      </c>
      <c r="AJ53" s="16"/>
      <c r="AK53" s="17">
        <v>1</v>
      </c>
      <c r="AL53" s="17">
        <v>1</v>
      </c>
      <c r="AM53" s="20">
        <f t="shared" si="34"/>
        <v>1</v>
      </c>
      <c r="AN53" s="35"/>
      <c r="AO53" s="33"/>
      <c r="AP53" s="16"/>
      <c r="AQ53" s="17" t="str">
        <f t="shared" si="37"/>
        <v/>
      </c>
      <c r="AR53" s="17" t="str">
        <f t="shared" si="37"/>
        <v/>
      </c>
      <c r="AS53" s="20" t="str">
        <f t="shared" si="35"/>
        <v/>
      </c>
      <c r="AT53" s="35"/>
      <c r="AU53" s="33"/>
      <c r="AV53" s="16"/>
      <c r="AW53" s="17" t="str">
        <f t="shared" si="38"/>
        <v/>
      </c>
      <c r="AX53" s="17" t="str">
        <f t="shared" si="38"/>
        <v/>
      </c>
      <c r="AY53" s="20" t="str">
        <f t="shared" si="36"/>
        <v/>
      </c>
      <c r="AZ53" s="35"/>
      <c r="BA53" s="33"/>
      <c r="BB53" s="17" t="str">
        <f t="shared" si="39"/>
        <v/>
      </c>
      <c r="BC53" s="17" t="str">
        <f t="shared" si="39"/>
        <v/>
      </c>
      <c r="BD53" s="20" t="str">
        <f t="shared" si="14"/>
        <v/>
      </c>
      <c r="BE53" s="35"/>
      <c r="BF53" s="36"/>
      <c r="BG53" s="17" t="str">
        <f t="shared" si="40"/>
        <v/>
      </c>
      <c r="BH53" s="17" t="str">
        <f t="shared" si="40"/>
        <v/>
      </c>
      <c r="BI53" s="20" t="str">
        <f t="shared" si="16"/>
        <v/>
      </c>
      <c r="BJ53" s="54">
        <v>5</v>
      </c>
      <c r="BK53" s="37">
        <f t="shared" si="17"/>
        <v>10</v>
      </c>
      <c r="BL53" s="54">
        <f t="shared" si="18"/>
        <v>0</v>
      </c>
      <c r="BM53" s="28"/>
      <c r="BN53" s="28"/>
      <c r="BO53" s="28" t="s">
        <v>1039</v>
      </c>
      <c r="BP53" s="28" t="s">
        <v>1040</v>
      </c>
      <c r="BQ53" s="28" t="s">
        <v>77</v>
      </c>
      <c r="BR53" s="25">
        <f t="shared" si="19"/>
        <v>5</v>
      </c>
      <c r="BS53" s="28" t="s">
        <v>87</v>
      </c>
      <c r="BT53" s="25">
        <f t="shared" si="20"/>
        <v>1</v>
      </c>
      <c r="BU53" s="28">
        <v>4</v>
      </c>
      <c r="BV53" s="25">
        <f t="shared" si="21"/>
        <v>4</v>
      </c>
      <c r="BW53" s="28">
        <v>2</v>
      </c>
      <c r="BX53" s="25">
        <f t="shared" si="22"/>
        <v>2</v>
      </c>
      <c r="BY53" s="25" t="str">
        <f t="shared" si="26"/>
        <v>high</v>
      </c>
      <c r="BZ53" s="28" t="s">
        <v>78</v>
      </c>
      <c r="CA53" s="25">
        <v>1</v>
      </c>
      <c r="CB53" s="28" t="s">
        <v>1041</v>
      </c>
      <c r="CC53" s="28">
        <v>6085.66</v>
      </c>
      <c r="CD53" s="28">
        <v>93.6</v>
      </c>
      <c r="CE53" s="38">
        <v>115.65</v>
      </c>
      <c r="CF53" s="24">
        <v>2</v>
      </c>
      <c r="CG53" s="25">
        <f t="shared" si="23"/>
        <v>4</v>
      </c>
      <c r="CH53" s="26">
        <f t="shared" si="24"/>
        <v>0.66666666666666663</v>
      </c>
      <c r="CI53" s="26">
        <f t="shared" si="27"/>
        <v>5.5769230769230775</v>
      </c>
      <c r="CJ53" s="26">
        <f t="shared" si="28"/>
        <v>4.5136186770428015</v>
      </c>
    </row>
    <row r="54" spans="1:88" ht="13.05" customHeight="1" x14ac:dyDescent="0.3">
      <c r="A54" s="27">
        <v>259</v>
      </c>
      <c r="B54" s="28" t="s">
        <v>65</v>
      </c>
      <c r="C54" s="25">
        <f t="shared" si="0"/>
        <v>3</v>
      </c>
      <c r="D54" s="28" t="s">
        <v>79</v>
      </c>
      <c r="E54" s="25">
        <f t="shared" si="1"/>
        <v>2</v>
      </c>
      <c r="F54" s="28" t="s">
        <v>80</v>
      </c>
      <c r="G54" s="25">
        <f t="shared" si="2"/>
        <v>4</v>
      </c>
      <c r="H54" s="28" t="str">
        <f t="shared" si="3"/>
        <v>medium</v>
      </c>
      <c r="I54" s="28" t="s">
        <v>88</v>
      </c>
      <c r="J54" s="25">
        <f t="shared" si="4"/>
        <v>1</v>
      </c>
      <c r="K54" s="28" t="s">
        <v>65</v>
      </c>
      <c r="L54" s="25">
        <f t="shared" si="5"/>
        <v>3</v>
      </c>
      <c r="M54" s="28" t="s">
        <v>80</v>
      </c>
      <c r="N54" s="25">
        <f t="shared" si="6"/>
        <v>4</v>
      </c>
      <c r="O54" s="25" t="str">
        <f t="shared" si="25"/>
        <v>high</v>
      </c>
      <c r="P54" s="25" t="s">
        <v>67</v>
      </c>
      <c r="Q54" s="25" t="s">
        <v>68</v>
      </c>
      <c r="R54" s="25">
        <v>3</v>
      </c>
      <c r="S54" s="29" t="s">
        <v>950</v>
      </c>
      <c r="T54" s="195">
        <f>VLOOKUP($S54,'Snippet measures'!$A$4:$V$33,11,FALSE)</f>
        <v>522</v>
      </c>
      <c r="U54" s="195">
        <f>VLOOKUP($S54,'Snippet measures'!$A$4:$V$33,18,FALSE)</f>
        <v>0.436467635754064</v>
      </c>
      <c r="V54" s="195">
        <f>VLOOKUP($S54,'Snippet measures'!$A$4:$V$33,19,FALSE)</f>
        <v>241.5</v>
      </c>
      <c r="W54" s="195">
        <f>VLOOKUP($S54,'Snippet measures'!$A$4:$V$33,21,FALSE)</f>
        <v>3.003003003003003E-3</v>
      </c>
      <c r="X54" s="195">
        <f>VLOOKUP($S54,'Snippet measures'!$A$4:$V$33,22,FALSE)</f>
        <v>0</v>
      </c>
      <c r="Y54" s="25">
        <v>4</v>
      </c>
      <c r="Z54" s="30" t="s">
        <v>1042</v>
      </c>
      <c r="AA54" s="31" t="s">
        <v>1043</v>
      </c>
      <c r="AB54" s="32" t="s">
        <v>72</v>
      </c>
      <c r="AC54" s="33" t="s">
        <v>1044</v>
      </c>
      <c r="AD54" s="16"/>
      <c r="AE54" s="17">
        <v>1</v>
      </c>
      <c r="AF54" s="17">
        <v>1</v>
      </c>
      <c r="AG54" s="17">
        <f t="shared" si="33"/>
        <v>1</v>
      </c>
      <c r="AH54" s="34" t="s">
        <v>73</v>
      </c>
      <c r="AI54" s="33" t="s">
        <v>1045</v>
      </c>
      <c r="AJ54" s="16"/>
      <c r="AK54" s="17">
        <v>0</v>
      </c>
      <c r="AL54" s="17">
        <v>0</v>
      </c>
      <c r="AM54" s="20">
        <f t="shared" si="34"/>
        <v>0</v>
      </c>
      <c r="AN54" s="35"/>
      <c r="AO54" s="33"/>
      <c r="AP54" s="16"/>
      <c r="AQ54" s="17" t="str">
        <f t="shared" si="37"/>
        <v/>
      </c>
      <c r="AR54" s="17" t="str">
        <f t="shared" si="37"/>
        <v/>
      </c>
      <c r="AS54" s="20" t="str">
        <f t="shared" si="35"/>
        <v/>
      </c>
      <c r="AT54" s="35"/>
      <c r="AU54" s="33"/>
      <c r="AV54" s="16"/>
      <c r="AW54" s="17" t="str">
        <f t="shared" si="38"/>
        <v/>
      </c>
      <c r="AX54" s="17" t="str">
        <f t="shared" si="38"/>
        <v/>
      </c>
      <c r="AY54" s="20" t="str">
        <f t="shared" si="36"/>
        <v/>
      </c>
      <c r="AZ54" s="35"/>
      <c r="BA54" s="33"/>
      <c r="BB54" s="17" t="str">
        <f t="shared" si="39"/>
        <v/>
      </c>
      <c r="BC54" s="17" t="str">
        <f t="shared" si="39"/>
        <v/>
      </c>
      <c r="BD54" s="20" t="str">
        <f t="shared" si="14"/>
        <v/>
      </c>
      <c r="BE54" s="35"/>
      <c r="BF54" s="36"/>
      <c r="BG54" s="17" t="str">
        <f t="shared" si="40"/>
        <v/>
      </c>
      <c r="BH54" s="17" t="str">
        <f t="shared" si="40"/>
        <v/>
      </c>
      <c r="BI54" s="20" t="str">
        <f t="shared" si="16"/>
        <v/>
      </c>
      <c r="BJ54" s="54">
        <v>3</v>
      </c>
      <c r="BK54" s="37">
        <f t="shared" si="17"/>
        <v>7</v>
      </c>
      <c r="BL54" s="54">
        <f t="shared" si="18"/>
        <v>-1</v>
      </c>
      <c r="BM54" s="28" t="s">
        <v>1046</v>
      </c>
      <c r="BN54" s="28" t="s">
        <v>1047</v>
      </c>
      <c r="BO54" s="28" t="s">
        <v>1048</v>
      </c>
      <c r="BP54" s="28" t="s">
        <v>1049</v>
      </c>
      <c r="BQ54" s="28">
        <v>4</v>
      </c>
      <c r="BR54" s="25">
        <f t="shared" si="19"/>
        <v>4</v>
      </c>
      <c r="BS54" s="28">
        <v>3</v>
      </c>
      <c r="BT54" s="25">
        <f t="shared" si="20"/>
        <v>3</v>
      </c>
      <c r="BU54" s="28">
        <v>2</v>
      </c>
      <c r="BV54" s="25">
        <f t="shared" si="21"/>
        <v>2</v>
      </c>
      <c r="BW54" s="28" t="s">
        <v>87</v>
      </c>
      <c r="BX54" s="25">
        <f t="shared" si="22"/>
        <v>1</v>
      </c>
      <c r="BY54" s="25" t="str">
        <f t="shared" si="26"/>
        <v>high</v>
      </c>
      <c r="BZ54" s="28" t="s">
        <v>78</v>
      </c>
      <c r="CA54" s="25">
        <v>1</v>
      </c>
      <c r="CB54" s="28" t="s">
        <v>1050</v>
      </c>
      <c r="CC54" s="28">
        <v>4889.8999999999996</v>
      </c>
      <c r="CD54" s="28">
        <v>128.93</v>
      </c>
      <c r="CE54" s="38">
        <v>45.72</v>
      </c>
      <c r="CF54" s="24">
        <v>2</v>
      </c>
      <c r="CG54" s="25">
        <f t="shared" si="23"/>
        <v>1</v>
      </c>
      <c r="CH54" s="26">
        <f t="shared" si="24"/>
        <v>0.16666666666666666</v>
      </c>
      <c r="CI54" s="26">
        <f t="shared" si="27"/>
        <v>4.0487086015667417</v>
      </c>
      <c r="CJ54" s="26">
        <f t="shared" si="28"/>
        <v>11.41732283464567</v>
      </c>
    </row>
    <row r="55" spans="1:88" ht="13.05" customHeight="1" x14ac:dyDescent="0.3">
      <c r="A55" s="27">
        <v>7</v>
      </c>
      <c r="B55" s="28" t="s">
        <v>65</v>
      </c>
      <c r="C55" s="25">
        <f t="shared" si="0"/>
        <v>3</v>
      </c>
      <c r="D55" s="28" t="s">
        <v>65</v>
      </c>
      <c r="E55" s="25">
        <f t="shared" si="1"/>
        <v>3</v>
      </c>
      <c r="F55" s="28" t="s">
        <v>80</v>
      </c>
      <c r="G55" s="25">
        <f t="shared" si="2"/>
        <v>4</v>
      </c>
      <c r="H55" s="28" t="str">
        <f t="shared" si="3"/>
        <v>high</v>
      </c>
      <c r="I55" s="28" t="s">
        <v>79</v>
      </c>
      <c r="J55" s="25">
        <f t="shared" si="4"/>
        <v>2</v>
      </c>
      <c r="K55" s="28" t="s">
        <v>80</v>
      </c>
      <c r="L55" s="25">
        <f t="shared" si="5"/>
        <v>4</v>
      </c>
      <c r="M55" s="28" t="s">
        <v>79</v>
      </c>
      <c r="N55" s="25">
        <f t="shared" si="6"/>
        <v>2</v>
      </c>
      <c r="O55" s="25" t="str">
        <f t="shared" si="25"/>
        <v>high</v>
      </c>
      <c r="P55" s="25" t="s">
        <v>67</v>
      </c>
      <c r="Q55" s="25" t="s">
        <v>68</v>
      </c>
      <c r="R55" s="25">
        <v>4</v>
      </c>
      <c r="S55" s="29" t="s">
        <v>1330</v>
      </c>
      <c r="T55" s="195">
        <f>VLOOKUP($S55,'Snippet measures'!$A$4:$V$33,11,FALSE)</f>
        <v>714</v>
      </c>
      <c r="U55" s="195">
        <f>VLOOKUP($S55,'Snippet measures'!$A$4:$V$33,18,FALSE)</f>
        <v>0.62518972366411596</v>
      </c>
      <c r="V55" s="195">
        <f>VLOOKUP($S55,'Snippet measures'!$A$4:$V$33,19,FALSE)</f>
        <v>301.2</v>
      </c>
      <c r="W55" s="195">
        <f>VLOOKUP($S55,'Snippet measures'!$A$4:$V$33,21,FALSE)</f>
        <v>2.5641025641025641E-3</v>
      </c>
      <c r="X55" s="195">
        <f>VLOOKUP($S55,'Snippet measures'!$A$4:$V$33,22,FALSE)</f>
        <v>0.34615384615384615</v>
      </c>
      <c r="Y55" s="25">
        <v>3</v>
      </c>
      <c r="Z55" s="30" t="s">
        <v>1331</v>
      </c>
      <c r="AA55" s="31" t="s">
        <v>1332</v>
      </c>
      <c r="AB55" s="32" t="s">
        <v>72</v>
      </c>
      <c r="AC55" s="33" t="s">
        <v>72</v>
      </c>
      <c r="AD55" s="16"/>
      <c r="AE55" s="17">
        <f>IF($AB55=TRIM($AC55),3,"")</f>
        <v>3</v>
      </c>
      <c r="AF55" s="17">
        <f>IF($AB55=TRIM($AC55),3,"")</f>
        <v>3</v>
      </c>
      <c r="AG55" s="17">
        <f t="shared" si="33"/>
        <v>3</v>
      </c>
      <c r="AH55" s="34" t="s">
        <v>1333</v>
      </c>
      <c r="AI55" s="33" t="s">
        <v>91</v>
      </c>
      <c r="AJ55" s="16"/>
      <c r="AK55" s="17">
        <v>0</v>
      </c>
      <c r="AL55" s="17">
        <v>0</v>
      </c>
      <c r="AM55" s="20">
        <f t="shared" si="34"/>
        <v>0</v>
      </c>
      <c r="AN55" s="34" t="s">
        <v>73</v>
      </c>
      <c r="AO55" s="33" t="s">
        <v>91</v>
      </c>
      <c r="AP55" s="16"/>
      <c r="AQ55" s="17">
        <v>0</v>
      </c>
      <c r="AR55" s="17">
        <v>0</v>
      </c>
      <c r="AS55" s="20">
        <f t="shared" si="35"/>
        <v>0</v>
      </c>
      <c r="AT55" s="35"/>
      <c r="AU55" s="33"/>
      <c r="AV55" s="16"/>
      <c r="AW55" s="17" t="str">
        <f t="shared" si="38"/>
        <v/>
      </c>
      <c r="AX55" s="17" t="str">
        <f t="shared" si="38"/>
        <v/>
      </c>
      <c r="AY55" s="20" t="str">
        <f t="shared" si="36"/>
        <v/>
      </c>
      <c r="AZ55" s="35"/>
      <c r="BA55" s="33"/>
      <c r="BB55" s="17" t="str">
        <f t="shared" si="39"/>
        <v/>
      </c>
      <c r="BC55" s="17" t="str">
        <f t="shared" si="39"/>
        <v/>
      </c>
      <c r="BD55" s="20" t="str">
        <f t="shared" si="14"/>
        <v/>
      </c>
      <c r="BE55" s="35"/>
      <c r="BF55" s="36"/>
      <c r="BG55" s="17" t="str">
        <f t="shared" si="40"/>
        <v/>
      </c>
      <c r="BH55" s="17" t="str">
        <f t="shared" si="40"/>
        <v/>
      </c>
      <c r="BI55" s="20" t="str">
        <f t="shared" si="16"/>
        <v/>
      </c>
      <c r="BJ55" s="54">
        <v>3</v>
      </c>
      <c r="BK55" s="37">
        <f t="shared" si="17"/>
        <v>6</v>
      </c>
      <c r="BL55" s="54">
        <f t="shared" si="18"/>
        <v>0</v>
      </c>
      <c r="BM55" s="28" t="s">
        <v>1334</v>
      </c>
      <c r="BN55" s="28"/>
      <c r="BO55" s="28" t="s">
        <v>615</v>
      </c>
      <c r="BP55" s="28" t="s">
        <v>615</v>
      </c>
      <c r="BQ55" s="28" t="s">
        <v>87</v>
      </c>
      <c r="BR55" s="25">
        <f t="shared" si="19"/>
        <v>1</v>
      </c>
      <c r="BS55" s="28" t="s">
        <v>87</v>
      </c>
      <c r="BT55" s="25">
        <f t="shared" si="20"/>
        <v>1</v>
      </c>
      <c r="BU55" s="28" t="s">
        <v>87</v>
      </c>
      <c r="BV55" s="25">
        <f t="shared" si="21"/>
        <v>1</v>
      </c>
      <c r="BW55" s="28" t="s">
        <v>87</v>
      </c>
      <c r="BX55" s="25">
        <f t="shared" si="22"/>
        <v>1</v>
      </c>
      <c r="BY55" s="25" t="str">
        <f t="shared" si="26"/>
        <v>low</v>
      </c>
      <c r="BZ55" s="28" t="s">
        <v>78</v>
      </c>
      <c r="CA55" s="25">
        <v>1</v>
      </c>
      <c r="CB55" s="28"/>
      <c r="CC55" s="28">
        <v>1241.25</v>
      </c>
      <c r="CD55" s="28">
        <v>156.65</v>
      </c>
      <c r="CE55" s="38">
        <v>131.06</v>
      </c>
      <c r="CF55" s="24">
        <v>3</v>
      </c>
      <c r="CG55" s="25">
        <f t="shared" si="23"/>
        <v>3</v>
      </c>
      <c r="CH55" s="26">
        <f t="shared" si="24"/>
        <v>0.33333333333333331</v>
      </c>
      <c r="CI55" s="26">
        <f t="shared" si="27"/>
        <v>4.5579316948611552</v>
      </c>
      <c r="CJ55" s="26">
        <f t="shared" si="28"/>
        <v>5.4478864642148634</v>
      </c>
    </row>
    <row r="56" spans="1:88" ht="13.05" customHeight="1" x14ac:dyDescent="0.3">
      <c r="A56" s="27">
        <v>16</v>
      </c>
      <c r="B56" s="28" t="s">
        <v>88</v>
      </c>
      <c r="C56" s="25">
        <f t="shared" si="0"/>
        <v>1</v>
      </c>
      <c r="D56" s="28" t="s">
        <v>79</v>
      </c>
      <c r="E56" s="25">
        <f t="shared" si="1"/>
        <v>2</v>
      </c>
      <c r="F56" s="28" t="s">
        <v>88</v>
      </c>
      <c r="G56" s="25">
        <f t="shared" si="2"/>
        <v>1</v>
      </c>
      <c r="H56" s="28" t="str">
        <f t="shared" si="3"/>
        <v>low</v>
      </c>
      <c r="I56" s="28" t="s">
        <v>88</v>
      </c>
      <c r="J56" s="25">
        <f t="shared" si="4"/>
        <v>1</v>
      </c>
      <c r="K56" s="28" t="s">
        <v>88</v>
      </c>
      <c r="L56" s="25">
        <f t="shared" si="5"/>
        <v>1</v>
      </c>
      <c r="M56" s="28" t="s">
        <v>88</v>
      </c>
      <c r="N56" s="25">
        <f t="shared" si="6"/>
        <v>1</v>
      </c>
      <c r="O56" s="25" t="str">
        <f t="shared" si="25"/>
        <v>low</v>
      </c>
      <c r="P56" s="25" t="s">
        <v>67</v>
      </c>
      <c r="Q56" s="25" t="s">
        <v>68</v>
      </c>
      <c r="R56" s="25">
        <v>4</v>
      </c>
      <c r="S56" s="29" t="s">
        <v>1330</v>
      </c>
      <c r="T56" s="195">
        <f>VLOOKUP($S56,'Snippet measures'!$A$4:$V$33,11,FALSE)</f>
        <v>714</v>
      </c>
      <c r="U56" s="195">
        <f>VLOOKUP($S56,'Snippet measures'!$A$4:$V$33,18,FALSE)</f>
        <v>0.62518972366411596</v>
      </c>
      <c r="V56" s="195">
        <f>VLOOKUP($S56,'Snippet measures'!$A$4:$V$33,19,FALSE)</f>
        <v>301.2</v>
      </c>
      <c r="W56" s="195">
        <f>VLOOKUP($S56,'Snippet measures'!$A$4:$V$33,21,FALSE)</f>
        <v>2.5641025641025641E-3</v>
      </c>
      <c r="X56" s="195">
        <f>VLOOKUP($S56,'Snippet measures'!$A$4:$V$33,22,FALSE)</f>
        <v>0.34615384615384615</v>
      </c>
      <c r="Y56" s="25">
        <v>1</v>
      </c>
      <c r="Z56" s="30" t="s">
        <v>1335</v>
      </c>
      <c r="AA56" s="31" t="s">
        <v>142</v>
      </c>
      <c r="AB56" s="32" t="s">
        <v>72</v>
      </c>
      <c r="AC56" s="33" t="s">
        <v>1068</v>
      </c>
      <c r="AD56" s="16"/>
      <c r="AE56" s="17">
        <v>0</v>
      </c>
      <c r="AF56" s="17">
        <v>0</v>
      </c>
      <c r="AG56" s="17">
        <f t="shared" si="33"/>
        <v>0</v>
      </c>
      <c r="AH56" s="34" t="s">
        <v>1333</v>
      </c>
      <c r="AI56" s="33" t="s">
        <v>1068</v>
      </c>
      <c r="AJ56" s="16"/>
      <c r="AK56" s="17">
        <v>0</v>
      </c>
      <c r="AL56" s="17">
        <v>0</v>
      </c>
      <c r="AM56" s="20">
        <f t="shared" si="34"/>
        <v>0</v>
      </c>
      <c r="AN56" s="34" t="s">
        <v>73</v>
      </c>
      <c r="AO56" s="33" t="s">
        <v>1068</v>
      </c>
      <c r="AP56" s="16"/>
      <c r="AQ56" s="17">
        <v>0</v>
      </c>
      <c r="AR56" s="17">
        <v>0</v>
      </c>
      <c r="AS56" s="20">
        <f t="shared" si="35"/>
        <v>0</v>
      </c>
      <c r="AT56" s="35"/>
      <c r="AU56" s="33"/>
      <c r="AV56" s="16"/>
      <c r="AW56" s="17" t="str">
        <f t="shared" si="38"/>
        <v/>
      </c>
      <c r="AX56" s="17" t="str">
        <f t="shared" si="38"/>
        <v/>
      </c>
      <c r="AY56" s="20" t="str">
        <f t="shared" si="36"/>
        <v/>
      </c>
      <c r="AZ56" s="35"/>
      <c r="BA56" s="33"/>
      <c r="BB56" s="17" t="str">
        <f t="shared" si="39"/>
        <v/>
      </c>
      <c r="BC56" s="17" t="str">
        <f t="shared" si="39"/>
        <v/>
      </c>
      <c r="BD56" s="20" t="str">
        <f t="shared" si="14"/>
        <v/>
      </c>
      <c r="BE56" s="35"/>
      <c r="BF56" s="36"/>
      <c r="BG56" s="17" t="str">
        <f t="shared" si="40"/>
        <v/>
      </c>
      <c r="BH56" s="17" t="str">
        <f t="shared" si="40"/>
        <v/>
      </c>
      <c r="BI56" s="20" t="str">
        <f t="shared" si="16"/>
        <v/>
      </c>
      <c r="BJ56" s="54">
        <v>1</v>
      </c>
      <c r="BK56" s="37">
        <f t="shared" si="17"/>
        <v>2</v>
      </c>
      <c r="BL56" s="54">
        <f t="shared" si="18"/>
        <v>0</v>
      </c>
      <c r="BM56" s="28"/>
      <c r="BN56" s="28"/>
      <c r="BO56" s="28"/>
      <c r="BP56" s="28" t="s">
        <v>1336</v>
      </c>
      <c r="BQ56" s="28" t="s">
        <v>87</v>
      </c>
      <c r="BR56" s="25">
        <f t="shared" si="19"/>
        <v>1</v>
      </c>
      <c r="BS56" s="28" t="s">
        <v>87</v>
      </c>
      <c r="BT56" s="25">
        <f t="shared" si="20"/>
        <v>1</v>
      </c>
      <c r="BU56" s="28" t="s">
        <v>87</v>
      </c>
      <c r="BV56" s="25">
        <f t="shared" si="21"/>
        <v>1</v>
      </c>
      <c r="BW56" s="28" t="s">
        <v>87</v>
      </c>
      <c r="BX56" s="25">
        <f t="shared" si="22"/>
        <v>1</v>
      </c>
      <c r="BY56" s="25" t="str">
        <f t="shared" si="26"/>
        <v>low</v>
      </c>
      <c r="BZ56" s="28" t="s">
        <v>119</v>
      </c>
      <c r="CA56" s="25">
        <v>4</v>
      </c>
      <c r="CB56" s="28"/>
      <c r="CC56" s="28">
        <v>2015.22</v>
      </c>
      <c r="CD56" s="28">
        <v>100.66</v>
      </c>
      <c r="CE56" s="38">
        <v>75.150000000000006</v>
      </c>
      <c r="CF56" s="24">
        <v>3</v>
      </c>
      <c r="CG56" s="25">
        <f t="shared" si="23"/>
        <v>0</v>
      </c>
      <c r="CH56" s="26">
        <f t="shared" si="24"/>
        <v>0</v>
      </c>
      <c r="CI56" s="26">
        <f t="shared" si="27"/>
        <v>7.0931849791376917</v>
      </c>
      <c r="CJ56" s="26">
        <f t="shared" si="28"/>
        <v>9.5009980039920148</v>
      </c>
    </row>
    <row r="57" spans="1:88" ht="13.05" customHeight="1" x14ac:dyDescent="0.3">
      <c r="A57" s="27">
        <v>41</v>
      </c>
      <c r="B57" s="28" t="s">
        <v>79</v>
      </c>
      <c r="C57" s="25">
        <f t="shared" si="0"/>
        <v>2</v>
      </c>
      <c r="D57" s="28" t="s">
        <v>65</v>
      </c>
      <c r="E57" s="25">
        <f t="shared" si="1"/>
        <v>3</v>
      </c>
      <c r="F57" s="28" t="s">
        <v>88</v>
      </c>
      <c r="G57" s="25">
        <f t="shared" si="2"/>
        <v>1</v>
      </c>
      <c r="H57" s="28" t="str">
        <f t="shared" si="3"/>
        <v>medium</v>
      </c>
      <c r="I57" s="28" t="s">
        <v>79</v>
      </c>
      <c r="J57" s="25">
        <f t="shared" si="4"/>
        <v>2</v>
      </c>
      <c r="K57" s="28" t="s">
        <v>65</v>
      </c>
      <c r="L57" s="25">
        <f t="shared" si="5"/>
        <v>3</v>
      </c>
      <c r="M57" s="28" t="s">
        <v>88</v>
      </c>
      <c r="N57" s="25">
        <f t="shared" si="6"/>
        <v>1</v>
      </c>
      <c r="O57" s="25" t="str">
        <f t="shared" si="25"/>
        <v>med</v>
      </c>
      <c r="P57" s="25" t="s">
        <v>67</v>
      </c>
      <c r="Q57" s="25" t="s">
        <v>68</v>
      </c>
      <c r="R57" s="25">
        <v>4</v>
      </c>
      <c r="S57" s="29" t="s">
        <v>1330</v>
      </c>
      <c r="T57" s="195">
        <f>VLOOKUP($S57,'Snippet measures'!$A$4:$V$33,11,FALSE)</f>
        <v>714</v>
      </c>
      <c r="U57" s="195">
        <f>VLOOKUP($S57,'Snippet measures'!$A$4:$V$33,18,FALSE)</f>
        <v>0.62518972366411596</v>
      </c>
      <c r="V57" s="195">
        <f>VLOOKUP($S57,'Snippet measures'!$A$4:$V$33,19,FALSE)</f>
        <v>301.2</v>
      </c>
      <c r="W57" s="195">
        <f>VLOOKUP($S57,'Snippet measures'!$A$4:$V$33,21,FALSE)</f>
        <v>2.5641025641025641E-3</v>
      </c>
      <c r="X57" s="195">
        <f>VLOOKUP($S57,'Snippet measures'!$A$4:$V$33,22,FALSE)</f>
        <v>0.34615384615384615</v>
      </c>
      <c r="Y57" s="25">
        <v>2</v>
      </c>
      <c r="Z57" s="30" t="s">
        <v>1337</v>
      </c>
      <c r="AA57" s="31" t="s">
        <v>1338</v>
      </c>
      <c r="AB57" s="32" t="s">
        <v>72</v>
      </c>
      <c r="AC57" s="33" t="s">
        <v>230</v>
      </c>
      <c r="AD57" s="16"/>
      <c r="AE57" s="17">
        <v>0</v>
      </c>
      <c r="AF57" s="17">
        <v>0</v>
      </c>
      <c r="AG57" s="17">
        <f t="shared" ref="AG57:AG88" si="41">IF(AE57=AF57,AE57,"")</f>
        <v>0</v>
      </c>
      <c r="AH57" s="34" t="s">
        <v>1333</v>
      </c>
      <c r="AI57" s="33" t="s">
        <v>1339</v>
      </c>
      <c r="AJ57" s="16"/>
      <c r="AK57" s="17">
        <v>1</v>
      </c>
      <c r="AL57" s="17">
        <v>1</v>
      </c>
      <c r="AM57" s="20">
        <f t="shared" si="34"/>
        <v>1</v>
      </c>
      <c r="AN57" s="34" t="s">
        <v>73</v>
      </c>
      <c r="AO57" s="33" t="s">
        <v>1340</v>
      </c>
      <c r="AP57" s="16"/>
      <c r="AQ57" s="17">
        <v>1</v>
      </c>
      <c r="AR57" s="17">
        <v>0</v>
      </c>
      <c r="AS57" s="41">
        <v>1</v>
      </c>
      <c r="AT57" s="35"/>
      <c r="AU57" s="33"/>
      <c r="AV57" s="16"/>
      <c r="AW57" s="17" t="str">
        <f t="shared" si="38"/>
        <v/>
      </c>
      <c r="AX57" s="17" t="str">
        <f t="shared" si="38"/>
        <v/>
      </c>
      <c r="AY57" s="20" t="str">
        <f t="shared" si="36"/>
        <v/>
      </c>
      <c r="AZ57" s="35"/>
      <c r="BA57" s="33"/>
      <c r="BB57" s="17" t="str">
        <f t="shared" si="39"/>
        <v/>
      </c>
      <c r="BC57" s="17" t="str">
        <f t="shared" si="39"/>
        <v/>
      </c>
      <c r="BD57" s="20" t="str">
        <f t="shared" si="14"/>
        <v/>
      </c>
      <c r="BE57" s="35"/>
      <c r="BF57" s="36"/>
      <c r="BG57" s="17" t="str">
        <f t="shared" si="40"/>
        <v/>
      </c>
      <c r="BH57" s="17" t="str">
        <f t="shared" si="40"/>
        <v/>
      </c>
      <c r="BI57" s="20" t="str">
        <f t="shared" si="16"/>
        <v/>
      </c>
      <c r="BJ57" s="54">
        <v>2</v>
      </c>
      <c r="BK57" s="37">
        <f t="shared" si="17"/>
        <v>4</v>
      </c>
      <c r="BL57" s="54">
        <f t="shared" si="18"/>
        <v>0</v>
      </c>
      <c r="BM57" s="28" t="s">
        <v>1341</v>
      </c>
      <c r="BN57" s="28"/>
      <c r="BO57" s="28"/>
      <c r="BP57" s="28" t="s">
        <v>1342</v>
      </c>
      <c r="BQ57" s="28">
        <v>3</v>
      </c>
      <c r="BR57" s="25">
        <f t="shared" si="19"/>
        <v>3</v>
      </c>
      <c r="BS57" s="28" t="s">
        <v>87</v>
      </c>
      <c r="BT57" s="25">
        <f t="shared" si="20"/>
        <v>1</v>
      </c>
      <c r="BU57" s="28" t="s">
        <v>87</v>
      </c>
      <c r="BV57" s="25">
        <f t="shared" si="21"/>
        <v>1</v>
      </c>
      <c r="BW57" s="28" t="s">
        <v>87</v>
      </c>
      <c r="BX57" s="25">
        <f t="shared" si="22"/>
        <v>1</v>
      </c>
      <c r="BY57" s="25" t="str">
        <f t="shared" si="26"/>
        <v>med</v>
      </c>
      <c r="BZ57" s="28" t="s">
        <v>145</v>
      </c>
      <c r="CA57" s="25">
        <v>2</v>
      </c>
      <c r="CB57" s="28" t="s">
        <v>1343</v>
      </c>
      <c r="CC57" s="28">
        <v>4617.0600000000004</v>
      </c>
      <c r="CD57" s="28">
        <v>320.31</v>
      </c>
      <c r="CE57" s="38">
        <v>174.2</v>
      </c>
      <c r="CF57" s="24">
        <v>3</v>
      </c>
      <c r="CG57" s="25">
        <f t="shared" si="23"/>
        <v>2</v>
      </c>
      <c r="CH57" s="26">
        <f t="shared" si="24"/>
        <v>0.22222222222222221</v>
      </c>
      <c r="CI57" s="26">
        <f t="shared" si="27"/>
        <v>2.2290905685117544</v>
      </c>
      <c r="CJ57" s="26">
        <f t="shared" si="28"/>
        <v>4.0987370838117112</v>
      </c>
    </row>
    <row r="58" spans="1:88" ht="13.05" customHeight="1" x14ac:dyDescent="0.3">
      <c r="A58" s="27">
        <v>62</v>
      </c>
      <c r="B58" s="28" t="s">
        <v>80</v>
      </c>
      <c r="C58" s="25">
        <f t="shared" si="0"/>
        <v>4</v>
      </c>
      <c r="D58" s="28" t="s">
        <v>80</v>
      </c>
      <c r="E58" s="25">
        <f t="shared" si="1"/>
        <v>4</v>
      </c>
      <c r="F58" s="28" t="s">
        <v>80</v>
      </c>
      <c r="G58" s="25">
        <f t="shared" si="2"/>
        <v>4</v>
      </c>
      <c r="H58" s="28" t="str">
        <f t="shared" si="3"/>
        <v>high</v>
      </c>
      <c r="I58" s="28" t="s">
        <v>65</v>
      </c>
      <c r="J58" s="25">
        <f t="shared" si="4"/>
        <v>3</v>
      </c>
      <c r="K58" s="28" t="s">
        <v>80</v>
      </c>
      <c r="L58" s="25">
        <f t="shared" si="5"/>
        <v>4</v>
      </c>
      <c r="M58" s="28" t="s">
        <v>88</v>
      </c>
      <c r="N58" s="25">
        <f t="shared" si="6"/>
        <v>1</v>
      </c>
      <c r="O58" s="25" t="str">
        <f t="shared" si="25"/>
        <v>high</v>
      </c>
      <c r="P58" s="25" t="s">
        <v>67</v>
      </c>
      <c r="Q58" s="25" t="s">
        <v>68</v>
      </c>
      <c r="R58" s="25">
        <v>4</v>
      </c>
      <c r="S58" s="29" t="s">
        <v>1330</v>
      </c>
      <c r="T58" s="195">
        <f>VLOOKUP($S58,'Snippet measures'!$A$4:$V$33,11,FALSE)</f>
        <v>714</v>
      </c>
      <c r="U58" s="195">
        <f>VLOOKUP($S58,'Snippet measures'!$A$4:$V$33,18,FALSE)</f>
        <v>0.62518972366411596</v>
      </c>
      <c r="V58" s="195">
        <f>VLOOKUP($S58,'Snippet measures'!$A$4:$V$33,19,FALSE)</f>
        <v>301.2</v>
      </c>
      <c r="W58" s="195">
        <f>VLOOKUP($S58,'Snippet measures'!$A$4:$V$33,21,FALSE)</f>
        <v>2.5641025641025641E-3</v>
      </c>
      <c r="X58" s="195">
        <f>VLOOKUP($S58,'Snippet measures'!$A$4:$V$33,22,FALSE)</f>
        <v>0.34615384615384615</v>
      </c>
      <c r="Y58" s="25">
        <v>2</v>
      </c>
      <c r="Z58" s="30" t="s">
        <v>1344</v>
      </c>
      <c r="AA58" s="31" t="s">
        <v>1345</v>
      </c>
      <c r="AB58" s="32" t="s">
        <v>72</v>
      </c>
      <c r="AC58" s="33" t="s">
        <v>1346</v>
      </c>
      <c r="AD58" s="16"/>
      <c r="AE58" s="17">
        <v>1</v>
      </c>
      <c r="AF58" s="17">
        <v>1</v>
      </c>
      <c r="AG58" s="17">
        <f t="shared" si="41"/>
        <v>1</v>
      </c>
      <c r="AH58" s="34" t="s">
        <v>1333</v>
      </c>
      <c r="AI58" s="33" t="s">
        <v>1346</v>
      </c>
      <c r="AJ58" s="16"/>
      <c r="AK58" s="17">
        <v>0</v>
      </c>
      <c r="AL58" s="17">
        <v>0</v>
      </c>
      <c r="AM58" s="20">
        <f t="shared" si="34"/>
        <v>0</v>
      </c>
      <c r="AN58" s="34" t="s">
        <v>73</v>
      </c>
      <c r="AO58" s="33" t="s">
        <v>1347</v>
      </c>
      <c r="AP58" s="16"/>
      <c r="AQ58" s="17">
        <v>0</v>
      </c>
      <c r="AR58" s="17">
        <v>0</v>
      </c>
      <c r="AS58" s="20">
        <f t="shared" ref="AS58:AS89" si="42">IF(AQ58=AR58,AQ58,"")</f>
        <v>0</v>
      </c>
      <c r="AT58" s="35"/>
      <c r="AU58" s="33"/>
      <c r="AV58" s="16"/>
      <c r="AW58" s="17" t="str">
        <f t="shared" si="38"/>
        <v/>
      </c>
      <c r="AX58" s="17" t="str">
        <f t="shared" si="38"/>
        <v/>
      </c>
      <c r="AY58" s="20" t="str">
        <f t="shared" si="36"/>
        <v/>
      </c>
      <c r="AZ58" s="35"/>
      <c r="BA58" s="33"/>
      <c r="BB58" s="17" t="str">
        <f t="shared" si="39"/>
        <v/>
      </c>
      <c r="BC58" s="17" t="str">
        <f t="shared" si="39"/>
        <v/>
      </c>
      <c r="BD58" s="20" t="str">
        <f t="shared" si="14"/>
        <v/>
      </c>
      <c r="BE58" s="35"/>
      <c r="BF58" s="36"/>
      <c r="BG58" s="17" t="str">
        <f t="shared" si="40"/>
        <v/>
      </c>
      <c r="BH58" s="17" t="str">
        <f t="shared" si="40"/>
        <v/>
      </c>
      <c r="BI58" s="20" t="str">
        <f t="shared" si="16"/>
        <v/>
      </c>
      <c r="BJ58" s="54">
        <v>2</v>
      </c>
      <c r="BK58" s="37">
        <f t="shared" si="17"/>
        <v>4</v>
      </c>
      <c r="BL58" s="54">
        <f t="shared" si="18"/>
        <v>0</v>
      </c>
      <c r="BM58" s="28"/>
      <c r="BN58" s="28"/>
      <c r="BO58" s="28"/>
      <c r="BP58" s="28" t="s">
        <v>1348</v>
      </c>
      <c r="BQ58" s="28">
        <v>2</v>
      </c>
      <c r="BR58" s="25">
        <f t="shared" si="19"/>
        <v>2</v>
      </c>
      <c r="BS58" s="28">
        <v>2</v>
      </c>
      <c r="BT58" s="25">
        <f t="shared" si="20"/>
        <v>2</v>
      </c>
      <c r="BU58" s="28">
        <v>2</v>
      </c>
      <c r="BV58" s="25">
        <f t="shared" si="21"/>
        <v>2</v>
      </c>
      <c r="BW58" s="28">
        <v>2</v>
      </c>
      <c r="BX58" s="25">
        <f t="shared" si="22"/>
        <v>2</v>
      </c>
      <c r="BY58" s="25" t="str">
        <f t="shared" si="26"/>
        <v>low</v>
      </c>
      <c r="BZ58" s="28" t="s">
        <v>78</v>
      </c>
      <c r="CA58" s="25">
        <v>1</v>
      </c>
      <c r="CB58" s="28"/>
      <c r="CC58" s="28">
        <v>844.44</v>
      </c>
      <c r="CD58" s="28">
        <v>23.23</v>
      </c>
      <c r="CE58" s="38">
        <v>75.72</v>
      </c>
      <c r="CF58" s="24">
        <v>3</v>
      </c>
      <c r="CG58" s="25">
        <f t="shared" si="23"/>
        <v>1</v>
      </c>
      <c r="CH58" s="26">
        <f t="shared" si="24"/>
        <v>0.1111111111111111</v>
      </c>
      <c r="CI58" s="26">
        <f t="shared" si="27"/>
        <v>30.736117089969866</v>
      </c>
      <c r="CJ58" s="26">
        <f t="shared" si="28"/>
        <v>9.4294770206022189</v>
      </c>
    </row>
    <row r="59" spans="1:88" ht="13.05" customHeight="1" x14ac:dyDescent="0.3">
      <c r="A59" s="27">
        <v>66</v>
      </c>
      <c r="B59" s="28" t="s">
        <v>88</v>
      </c>
      <c r="C59" s="25">
        <f t="shared" si="0"/>
        <v>1</v>
      </c>
      <c r="D59" s="28" t="s">
        <v>88</v>
      </c>
      <c r="E59" s="25">
        <f t="shared" si="1"/>
        <v>1</v>
      </c>
      <c r="F59" s="28" t="s">
        <v>79</v>
      </c>
      <c r="G59" s="25">
        <f t="shared" si="2"/>
        <v>2</v>
      </c>
      <c r="H59" s="28" t="str">
        <f t="shared" si="3"/>
        <v>low</v>
      </c>
      <c r="I59" s="28" t="s">
        <v>88</v>
      </c>
      <c r="J59" s="25">
        <f t="shared" si="4"/>
        <v>1</v>
      </c>
      <c r="K59" s="28" t="s">
        <v>88</v>
      </c>
      <c r="L59" s="25">
        <f t="shared" si="5"/>
        <v>1</v>
      </c>
      <c r="M59" s="28" t="s">
        <v>88</v>
      </c>
      <c r="N59" s="25">
        <f t="shared" si="6"/>
        <v>1</v>
      </c>
      <c r="O59" s="25" t="str">
        <f t="shared" si="25"/>
        <v>low</v>
      </c>
      <c r="P59" s="25" t="s">
        <v>67</v>
      </c>
      <c r="Q59" s="25" t="s">
        <v>68</v>
      </c>
      <c r="R59" s="25">
        <v>4</v>
      </c>
      <c r="S59" s="29" t="s">
        <v>1330</v>
      </c>
      <c r="T59" s="195">
        <f>VLOOKUP($S59,'Snippet measures'!$A$4:$V$33,11,FALSE)</f>
        <v>714</v>
      </c>
      <c r="U59" s="195">
        <f>VLOOKUP($S59,'Snippet measures'!$A$4:$V$33,18,FALSE)</f>
        <v>0.62518972366411596</v>
      </c>
      <c r="V59" s="195">
        <f>VLOOKUP($S59,'Snippet measures'!$A$4:$V$33,19,FALSE)</f>
        <v>301.2</v>
      </c>
      <c r="W59" s="195">
        <f>VLOOKUP($S59,'Snippet measures'!$A$4:$V$33,21,FALSE)</f>
        <v>2.5641025641025641E-3</v>
      </c>
      <c r="X59" s="195">
        <f>VLOOKUP($S59,'Snippet measures'!$A$4:$V$33,22,FALSE)</f>
        <v>0.34615384615384615</v>
      </c>
      <c r="Y59" s="25">
        <v>1</v>
      </c>
      <c r="Z59" s="30" t="s">
        <v>1349</v>
      </c>
      <c r="AA59" s="31" t="s">
        <v>1350</v>
      </c>
      <c r="AB59" s="32" t="s">
        <v>72</v>
      </c>
      <c r="AC59" s="33" t="s">
        <v>1351</v>
      </c>
      <c r="AD59" s="16"/>
      <c r="AE59" s="17">
        <v>2</v>
      </c>
      <c r="AF59" s="17">
        <v>2</v>
      </c>
      <c r="AG59" s="17">
        <f t="shared" si="41"/>
        <v>2</v>
      </c>
      <c r="AH59" s="34" t="s">
        <v>1333</v>
      </c>
      <c r="AI59" s="33" t="s">
        <v>102</v>
      </c>
      <c r="AJ59" s="16"/>
      <c r="AK59" s="17">
        <v>0</v>
      </c>
      <c r="AL59" s="17">
        <v>0</v>
      </c>
      <c r="AM59" s="20">
        <f t="shared" si="34"/>
        <v>0</v>
      </c>
      <c r="AN59" s="34" t="s">
        <v>73</v>
      </c>
      <c r="AO59" s="33" t="s">
        <v>1352</v>
      </c>
      <c r="AP59" s="16"/>
      <c r="AQ59" s="17">
        <v>2</v>
      </c>
      <c r="AR59" s="17">
        <v>2</v>
      </c>
      <c r="AS59" s="20">
        <f t="shared" si="42"/>
        <v>2</v>
      </c>
      <c r="AT59" s="35"/>
      <c r="AU59" s="33"/>
      <c r="AV59" s="16"/>
      <c r="AW59" s="17" t="str">
        <f t="shared" si="38"/>
        <v/>
      </c>
      <c r="AX59" s="17" t="str">
        <f t="shared" si="38"/>
        <v/>
      </c>
      <c r="AY59" s="20" t="str">
        <f t="shared" si="36"/>
        <v/>
      </c>
      <c r="AZ59" s="35"/>
      <c r="BA59" s="33"/>
      <c r="BB59" s="17" t="str">
        <f t="shared" si="39"/>
        <v/>
      </c>
      <c r="BC59" s="17" t="str">
        <f t="shared" si="39"/>
        <v/>
      </c>
      <c r="BD59" s="20" t="str">
        <f t="shared" si="14"/>
        <v/>
      </c>
      <c r="BE59" s="35"/>
      <c r="BF59" s="36"/>
      <c r="BG59" s="17" t="str">
        <f t="shared" si="40"/>
        <v/>
      </c>
      <c r="BH59" s="17" t="str">
        <f t="shared" si="40"/>
        <v/>
      </c>
      <c r="BI59" s="20" t="str">
        <f t="shared" si="16"/>
        <v/>
      </c>
      <c r="BJ59" s="54">
        <v>1</v>
      </c>
      <c r="BK59" s="37">
        <f t="shared" si="17"/>
        <v>2</v>
      </c>
      <c r="BL59" s="54">
        <f t="shared" si="18"/>
        <v>0</v>
      </c>
      <c r="BM59" s="28" t="s">
        <v>1353</v>
      </c>
      <c r="BN59" s="28" t="s">
        <v>103</v>
      </c>
      <c r="BO59" s="28" t="s">
        <v>1354</v>
      </c>
      <c r="BP59" s="28" t="s">
        <v>1355</v>
      </c>
      <c r="BQ59" s="28">
        <v>2</v>
      </c>
      <c r="BR59" s="25">
        <f t="shared" si="19"/>
        <v>2</v>
      </c>
      <c r="BS59" s="28" t="s">
        <v>87</v>
      </c>
      <c r="BT59" s="25">
        <f t="shared" si="20"/>
        <v>1</v>
      </c>
      <c r="BU59" s="28" t="s">
        <v>87</v>
      </c>
      <c r="BV59" s="25">
        <f t="shared" si="21"/>
        <v>1</v>
      </c>
      <c r="BW59" s="28" t="s">
        <v>87</v>
      </c>
      <c r="BX59" s="25">
        <f t="shared" si="22"/>
        <v>1</v>
      </c>
      <c r="BY59" s="25" t="str">
        <f t="shared" si="26"/>
        <v>low</v>
      </c>
      <c r="BZ59" s="28" t="s">
        <v>78</v>
      </c>
      <c r="CA59" s="25">
        <v>1</v>
      </c>
      <c r="CB59" s="28" t="s">
        <v>1356</v>
      </c>
      <c r="CC59" s="28">
        <v>2025.54</v>
      </c>
      <c r="CD59" s="28">
        <v>151.68</v>
      </c>
      <c r="CE59" s="38">
        <v>92.13</v>
      </c>
      <c r="CF59" s="24">
        <v>3</v>
      </c>
      <c r="CG59" s="25">
        <f t="shared" si="23"/>
        <v>4</v>
      </c>
      <c r="CH59" s="26">
        <f t="shared" si="24"/>
        <v>0.44444444444444442</v>
      </c>
      <c r="CI59" s="26">
        <f t="shared" si="27"/>
        <v>4.7072784810126578</v>
      </c>
      <c r="CJ59" s="26">
        <f t="shared" si="28"/>
        <v>7.7499185932920875</v>
      </c>
    </row>
    <row r="60" spans="1:88" ht="13.05" customHeight="1" x14ac:dyDescent="0.3">
      <c r="A60" s="27">
        <v>72</v>
      </c>
      <c r="B60" s="28" t="s">
        <v>65</v>
      </c>
      <c r="C60" s="25">
        <f t="shared" si="0"/>
        <v>3</v>
      </c>
      <c r="D60" s="28" t="s">
        <v>66</v>
      </c>
      <c r="E60" s="25">
        <f t="shared" si="1"/>
        <v>5</v>
      </c>
      <c r="F60" s="28" t="s">
        <v>80</v>
      </c>
      <c r="G60" s="25">
        <f t="shared" si="2"/>
        <v>4</v>
      </c>
      <c r="H60" s="28" t="str">
        <f t="shared" si="3"/>
        <v>high</v>
      </c>
      <c r="I60" s="28" t="s">
        <v>79</v>
      </c>
      <c r="J60" s="25">
        <f t="shared" si="4"/>
        <v>2</v>
      </c>
      <c r="K60" s="28" t="s">
        <v>80</v>
      </c>
      <c r="L60" s="25">
        <f t="shared" si="5"/>
        <v>4</v>
      </c>
      <c r="M60" s="28" t="s">
        <v>79</v>
      </c>
      <c r="N60" s="25">
        <f t="shared" si="6"/>
        <v>2</v>
      </c>
      <c r="O60" s="25" t="str">
        <f t="shared" si="25"/>
        <v>high</v>
      </c>
      <c r="P60" s="25" t="s">
        <v>67</v>
      </c>
      <c r="Q60" s="25" t="s">
        <v>68</v>
      </c>
      <c r="R60" s="25">
        <v>4</v>
      </c>
      <c r="S60" s="29" t="s">
        <v>1330</v>
      </c>
      <c r="T60" s="195">
        <f>VLOOKUP($S60,'Snippet measures'!$A$4:$V$33,11,FALSE)</f>
        <v>714</v>
      </c>
      <c r="U60" s="195">
        <f>VLOOKUP($S60,'Snippet measures'!$A$4:$V$33,18,FALSE)</f>
        <v>0.62518972366411596</v>
      </c>
      <c r="V60" s="195">
        <f>VLOOKUP($S60,'Snippet measures'!$A$4:$V$33,19,FALSE)</f>
        <v>301.2</v>
      </c>
      <c r="W60" s="195">
        <f>VLOOKUP($S60,'Snippet measures'!$A$4:$V$33,21,FALSE)</f>
        <v>2.5641025641025641E-3</v>
      </c>
      <c r="X60" s="195">
        <f>VLOOKUP($S60,'Snippet measures'!$A$4:$V$33,22,FALSE)</f>
        <v>0.34615384615384615</v>
      </c>
      <c r="Y60" s="25">
        <v>4</v>
      </c>
      <c r="Z60" s="30" t="s">
        <v>1357</v>
      </c>
      <c r="AA60" s="31" t="s">
        <v>1358</v>
      </c>
      <c r="AB60" s="32" t="s">
        <v>72</v>
      </c>
      <c r="AC60" s="33" t="s">
        <v>72</v>
      </c>
      <c r="AD60" s="16"/>
      <c r="AE60" s="17">
        <f>IF($AB60=TRIM($AC60),3,"")</f>
        <v>3</v>
      </c>
      <c r="AF60" s="17">
        <f>IF($AB60=TRIM($AC60),3,"")</f>
        <v>3</v>
      </c>
      <c r="AG60" s="17">
        <f t="shared" si="41"/>
        <v>3</v>
      </c>
      <c r="AH60" s="34" t="s">
        <v>1333</v>
      </c>
      <c r="AI60" s="33" t="s">
        <v>1359</v>
      </c>
      <c r="AJ60" s="16"/>
      <c r="AK60" s="17">
        <v>1</v>
      </c>
      <c r="AL60" s="17">
        <v>1</v>
      </c>
      <c r="AM60" s="20">
        <f t="shared" si="34"/>
        <v>1</v>
      </c>
      <c r="AN60" s="34" t="s">
        <v>73</v>
      </c>
      <c r="AO60" s="33" t="s">
        <v>1360</v>
      </c>
      <c r="AP60" s="16"/>
      <c r="AQ60" s="17">
        <v>2</v>
      </c>
      <c r="AR60" s="17">
        <v>2</v>
      </c>
      <c r="AS60" s="20">
        <f t="shared" si="42"/>
        <v>2</v>
      </c>
      <c r="AT60" s="35"/>
      <c r="AU60" s="33"/>
      <c r="AV60" s="16"/>
      <c r="AW60" s="17" t="str">
        <f t="shared" si="38"/>
        <v/>
      </c>
      <c r="AX60" s="17" t="str">
        <f t="shared" si="38"/>
        <v/>
      </c>
      <c r="AY60" s="20" t="str">
        <f t="shared" si="36"/>
        <v/>
      </c>
      <c r="AZ60" s="35"/>
      <c r="BA60" s="33"/>
      <c r="BB60" s="17" t="str">
        <f t="shared" si="39"/>
        <v/>
      </c>
      <c r="BC60" s="17" t="str">
        <f t="shared" si="39"/>
        <v/>
      </c>
      <c r="BD60" s="20" t="str">
        <f t="shared" si="14"/>
        <v/>
      </c>
      <c r="BE60" s="35"/>
      <c r="BF60" s="36"/>
      <c r="BG60" s="17" t="str">
        <f t="shared" si="40"/>
        <v/>
      </c>
      <c r="BH60" s="17" t="str">
        <f t="shared" si="40"/>
        <v/>
      </c>
      <c r="BI60" s="20" t="str">
        <f t="shared" si="16"/>
        <v/>
      </c>
      <c r="BJ60" s="54">
        <v>4</v>
      </c>
      <c r="BK60" s="37">
        <f t="shared" si="17"/>
        <v>8</v>
      </c>
      <c r="BL60" s="54">
        <f t="shared" si="18"/>
        <v>0</v>
      </c>
      <c r="BM60" s="28" t="s">
        <v>1361</v>
      </c>
      <c r="BN60" s="28"/>
      <c r="BO60" s="28"/>
      <c r="BP60" s="28" t="s">
        <v>1362</v>
      </c>
      <c r="BQ60" s="28">
        <v>3</v>
      </c>
      <c r="BR60" s="25">
        <f t="shared" si="19"/>
        <v>3</v>
      </c>
      <c r="BS60" s="28">
        <v>3</v>
      </c>
      <c r="BT60" s="25">
        <f t="shared" si="20"/>
        <v>3</v>
      </c>
      <c r="BU60" s="28">
        <v>3</v>
      </c>
      <c r="BV60" s="25">
        <f t="shared" si="21"/>
        <v>3</v>
      </c>
      <c r="BW60" s="28">
        <v>3</v>
      </c>
      <c r="BX60" s="25">
        <f t="shared" si="22"/>
        <v>3</v>
      </c>
      <c r="BY60" s="25" t="str">
        <f t="shared" si="26"/>
        <v>med</v>
      </c>
      <c r="BZ60" s="28" t="s">
        <v>145</v>
      </c>
      <c r="CA60" s="25">
        <v>2</v>
      </c>
      <c r="CB60" s="28"/>
      <c r="CC60" s="28">
        <v>1199.3</v>
      </c>
      <c r="CD60" s="28">
        <v>39.94</v>
      </c>
      <c r="CE60" s="38">
        <v>72.540000000000006</v>
      </c>
      <c r="CF60" s="24">
        <v>3</v>
      </c>
      <c r="CG60" s="25">
        <f t="shared" si="23"/>
        <v>6</v>
      </c>
      <c r="CH60" s="26">
        <f t="shared" si="24"/>
        <v>0.66666666666666663</v>
      </c>
      <c r="CI60" s="26">
        <f t="shared" si="27"/>
        <v>17.876815222834253</v>
      </c>
      <c r="CJ60" s="26">
        <f t="shared" si="28"/>
        <v>9.8428453267162936</v>
      </c>
    </row>
    <row r="61" spans="1:88" ht="13.05" customHeight="1" x14ac:dyDescent="0.3">
      <c r="A61" s="27">
        <v>74</v>
      </c>
      <c r="B61" s="28" t="s">
        <v>65</v>
      </c>
      <c r="C61" s="25">
        <f t="shared" si="0"/>
        <v>3</v>
      </c>
      <c r="D61" s="28" t="s">
        <v>65</v>
      </c>
      <c r="E61" s="25">
        <f t="shared" si="1"/>
        <v>3</v>
      </c>
      <c r="F61" s="28" t="s">
        <v>79</v>
      </c>
      <c r="G61" s="25">
        <f t="shared" si="2"/>
        <v>2</v>
      </c>
      <c r="H61" s="28" t="str">
        <f t="shared" si="3"/>
        <v>medium</v>
      </c>
      <c r="I61" s="28" t="s">
        <v>88</v>
      </c>
      <c r="J61" s="25">
        <f t="shared" si="4"/>
        <v>1</v>
      </c>
      <c r="K61" s="28" t="s">
        <v>65</v>
      </c>
      <c r="L61" s="25">
        <f t="shared" si="5"/>
        <v>3</v>
      </c>
      <c r="M61" s="28" t="s">
        <v>88</v>
      </c>
      <c r="N61" s="25">
        <f t="shared" si="6"/>
        <v>1</v>
      </c>
      <c r="O61" s="25" t="str">
        <f t="shared" si="25"/>
        <v>med</v>
      </c>
      <c r="P61" s="25" t="s">
        <v>67</v>
      </c>
      <c r="Q61" s="25" t="s">
        <v>68</v>
      </c>
      <c r="R61" s="25">
        <v>4</v>
      </c>
      <c r="S61" s="29" t="s">
        <v>1330</v>
      </c>
      <c r="T61" s="195">
        <f>VLOOKUP($S61,'Snippet measures'!$A$4:$V$33,11,FALSE)</f>
        <v>714</v>
      </c>
      <c r="U61" s="195">
        <f>VLOOKUP($S61,'Snippet measures'!$A$4:$V$33,18,FALSE)</f>
        <v>0.62518972366411596</v>
      </c>
      <c r="V61" s="195">
        <f>VLOOKUP($S61,'Snippet measures'!$A$4:$V$33,19,FALSE)</f>
        <v>301.2</v>
      </c>
      <c r="W61" s="195">
        <f>VLOOKUP($S61,'Snippet measures'!$A$4:$V$33,21,FALSE)</f>
        <v>2.5641025641025641E-3</v>
      </c>
      <c r="X61" s="195">
        <f>VLOOKUP($S61,'Snippet measures'!$A$4:$V$33,22,FALSE)</f>
        <v>0.34615384615384615</v>
      </c>
      <c r="Y61" s="25">
        <v>3</v>
      </c>
      <c r="Z61" s="30" t="s">
        <v>1363</v>
      </c>
      <c r="AA61" s="31" t="s">
        <v>1364</v>
      </c>
      <c r="AB61" s="32" t="s">
        <v>72</v>
      </c>
      <c r="AC61" s="33" t="s">
        <v>72</v>
      </c>
      <c r="AD61" s="16"/>
      <c r="AE61" s="17">
        <f>IF($AB61=TRIM($AC61),3,"")</f>
        <v>3</v>
      </c>
      <c r="AF61" s="17">
        <f>IF($AB61=TRIM($AC61),3,"")</f>
        <v>3</v>
      </c>
      <c r="AG61" s="17">
        <f t="shared" si="41"/>
        <v>3</v>
      </c>
      <c r="AH61" s="34" t="s">
        <v>1333</v>
      </c>
      <c r="AI61" s="33" t="s">
        <v>1365</v>
      </c>
      <c r="AJ61" s="16"/>
      <c r="AK61" s="17">
        <v>0</v>
      </c>
      <c r="AL61" s="17">
        <v>0</v>
      </c>
      <c r="AM61" s="20">
        <f t="shared" si="34"/>
        <v>0</v>
      </c>
      <c r="AN61" s="34" t="s">
        <v>73</v>
      </c>
      <c r="AO61" s="33" t="s">
        <v>1365</v>
      </c>
      <c r="AP61" s="16"/>
      <c r="AQ61" s="17">
        <v>0</v>
      </c>
      <c r="AR61" s="17">
        <v>0</v>
      </c>
      <c r="AS61" s="20">
        <f t="shared" si="42"/>
        <v>0</v>
      </c>
      <c r="AT61" s="35"/>
      <c r="AU61" s="33"/>
      <c r="AV61" s="16"/>
      <c r="AW61" s="17" t="str">
        <f t="shared" si="38"/>
        <v/>
      </c>
      <c r="AX61" s="17" t="str">
        <f t="shared" si="38"/>
        <v/>
      </c>
      <c r="AY61" s="20" t="str">
        <f t="shared" si="36"/>
        <v/>
      </c>
      <c r="AZ61" s="35"/>
      <c r="BA61" s="33"/>
      <c r="BB61" s="17" t="str">
        <f t="shared" si="39"/>
        <v/>
      </c>
      <c r="BC61" s="17" t="str">
        <f t="shared" si="39"/>
        <v/>
      </c>
      <c r="BD61" s="20" t="str">
        <f t="shared" si="14"/>
        <v/>
      </c>
      <c r="BE61" s="35"/>
      <c r="BF61" s="36"/>
      <c r="BG61" s="17" t="str">
        <f t="shared" si="40"/>
        <v/>
      </c>
      <c r="BH61" s="17" t="str">
        <f t="shared" si="40"/>
        <v/>
      </c>
      <c r="BI61" s="20" t="str">
        <f t="shared" si="16"/>
        <v/>
      </c>
      <c r="BJ61" s="54">
        <v>3</v>
      </c>
      <c r="BK61" s="37">
        <f t="shared" si="17"/>
        <v>6</v>
      </c>
      <c r="BL61" s="54">
        <f t="shared" si="18"/>
        <v>0</v>
      </c>
      <c r="BM61" s="28" t="s">
        <v>1366</v>
      </c>
      <c r="BN61" s="28"/>
      <c r="BO61" s="28" t="s">
        <v>1367</v>
      </c>
      <c r="BP61" s="28" t="s">
        <v>1368</v>
      </c>
      <c r="BQ61" s="28">
        <v>2</v>
      </c>
      <c r="BR61" s="25">
        <f t="shared" si="19"/>
        <v>2</v>
      </c>
      <c r="BS61" s="28">
        <v>2</v>
      </c>
      <c r="BT61" s="25">
        <f t="shared" si="20"/>
        <v>2</v>
      </c>
      <c r="BU61" s="28">
        <v>2</v>
      </c>
      <c r="BV61" s="25">
        <f t="shared" si="21"/>
        <v>2</v>
      </c>
      <c r="BW61" s="28" t="s">
        <v>87</v>
      </c>
      <c r="BX61" s="25">
        <f t="shared" si="22"/>
        <v>1</v>
      </c>
      <c r="BY61" s="25" t="str">
        <f t="shared" si="26"/>
        <v>low</v>
      </c>
      <c r="BZ61" s="28" t="s">
        <v>145</v>
      </c>
      <c r="CA61" s="25">
        <v>2</v>
      </c>
      <c r="CB61" s="28"/>
      <c r="CC61" s="28">
        <v>3400.04</v>
      </c>
      <c r="CD61" s="28">
        <v>254.19</v>
      </c>
      <c r="CE61" s="38">
        <v>115.05</v>
      </c>
      <c r="CF61" s="24">
        <v>3</v>
      </c>
      <c r="CG61" s="25">
        <f t="shared" si="23"/>
        <v>3</v>
      </c>
      <c r="CH61" s="26">
        <f t="shared" si="24"/>
        <v>0.33333333333333331</v>
      </c>
      <c r="CI61" s="26">
        <f t="shared" si="27"/>
        <v>2.8089224595774813</v>
      </c>
      <c r="CJ61" s="26">
        <f t="shared" si="28"/>
        <v>6.2059973924380705</v>
      </c>
    </row>
    <row r="62" spans="1:88" ht="13.05" customHeight="1" x14ac:dyDescent="0.3">
      <c r="A62" s="27">
        <v>117</v>
      </c>
      <c r="B62" s="28" t="s">
        <v>88</v>
      </c>
      <c r="C62" s="25">
        <f t="shared" si="0"/>
        <v>1</v>
      </c>
      <c r="D62" s="28" t="s">
        <v>80</v>
      </c>
      <c r="E62" s="25">
        <f t="shared" si="1"/>
        <v>4</v>
      </c>
      <c r="F62" s="28" t="s">
        <v>80</v>
      </c>
      <c r="G62" s="25">
        <f t="shared" si="2"/>
        <v>4</v>
      </c>
      <c r="H62" s="28" t="str">
        <f t="shared" si="3"/>
        <v>medium</v>
      </c>
      <c r="I62" s="28" t="s">
        <v>65</v>
      </c>
      <c r="J62" s="25">
        <f t="shared" si="4"/>
        <v>3</v>
      </c>
      <c r="K62" s="28" t="s">
        <v>65</v>
      </c>
      <c r="L62" s="25">
        <f t="shared" si="5"/>
        <v>3</v>
      </c>
      <c r="M62" s="28" t="s">
        <v>88</v>
      </c>
      <c r="N62" s="25">
        <f t="shared" si="6"/>
        <v>1</v>
      </c>
      <c r="O62" s="25" t="str">
        <f t="shared" si="25"/>
        <v>high</v>
      </c>
      <c r="P62" s="25" t="s">
        <v>67</v>
      </c>
      <c r="Q62" s="25" t="s">
        <v>68</v>
      </c>
      <c r="R62" s="25">
        <v>4</v>
      </c>
      <c r="S62" s="29" t="s">
        <v>1330</v>
      </c>
      <c r="T62" s="195">
        <f>VLOOKUP($S62,'Snippet measures'!$A$4:$V$33,11,FALSE)</f>
        <v>714</v>
      </c>
      <c r="U62" s="195">
        <f>VLOOKUP($S62,'Snippet measures'!$A$4:$V$33,18,FALSE)</f>
        <v>0.62518972366411596</v>
      </c>
      <c r="V62" s="195">
        <f>VLOOKUP($S62,'Snippet measures'!$A$4:$V$33,19,FALSE)</f>
        <v>301.2</v>
      </c>
      <c r="W62" s="195">
        <f>VLOOKUP($S62,'Snippet measures'!$A$4:$V$33,21,FALSE)</f>
        <v>2.5641025641025641E-3</v>
      </c>
      <c r="X62" s="195">
        <f>VLOOKUP($S62,'Snippet measures'!$A$4:$V$33,22,FALSE)</f>
        <v>0.34615384615384615</v>
      </c>
      <c r="Y62" s="25">
        <v>5</v>
      </c>
      <c r="Z62" s="30" t="s">
        <v>1369</v>
      </c>
      <c r="AA62" s="31" t="s">
        <v>1370</v>
      </c>
      <c r="AB62" s="32" t="s">
        <v>72</v>
      </c>
      <c r="AC62" s="33" t="s">
        <v>1371</v>
      </c>
      <c r="AD62" s="16"/>
      <c r="AE62" s="17">
        <v>0</v>
      </c>
      <c r="AF62" s="17">
        <v>0</v>
      </c>
      <c r="AG62" s="17">
        <f t="shared" si="41"/>
        <v>0</v>
      </c>
      <c r="AH62" s="34" t="s">
        <v>1333</v>
      </c>
      <c r="AI62" s="33" t="s">
        <v>1372</v>
      </c>
      <c r="AJ62" s="16"/>
      <c r="AK62" s="17">
        <v>0</v>
      </c>
      <c r="AL62" s="17">
        <v>0</v>
      </c>
      <c r="AM62" s="20">
        <f t="shared" si="34"/>
        <v>0</v>
      </c>
      <c r="AN62" s="34" t="s">
        <v>73</v>
      </c>
      <c r="AO62" s="33" t="s">
        <v>1373</v>
      </c>
      <c r="AP62" s="16"/>
      <c r="AQ62" s="17">
        <v>0</v>
      </c>
      <c r="AR62" s="17">
        <v>0</v>
      </c>
      <c r="AS62" s="20">
        <f t="shared" si="42"/>
        <v>0</v>
      </c>
      <c r="AT62" s="35"/>
      <c r="AU62" s="33"/>
      <c r="AV62" s="16"/>
      <c r="AW62" s="17" t="str">
        <f t="shared" ref="AW62:AX81" si="43">IF(ISBLANK($AT62),"",IF($AT62=TRIM($AU62),3,""))</f>
        <v/>
      </c>
      <c r="AX62" s="17" t="str">
        <f t="shared" si="43"/>
        <v/>
      </c>
      <c r="AY62" s="20" t="str">
        <f t="shared" si="36"/>
        <v/>
      </c>
      <c r="AZ62" s="35"/>
      <c r="BA62" s="33"/>
      <c r="BB62" s="17" t="str">
        <f t="shared" ref="BB62:BC81" si="44">IF(ISBLANK($AZ62),"",IF($AZ62=TRIM($BA62),3,""))</f>
        <v/>
      </c>
      <c r="BC62" s="17" t="str">
        <f t="shared" si="44"/>
        <v/>
      </c>
      <c r="BD62" s="20" t="str">
        <f t="shared" si="14"/>
        <v/>
      </c>
      <c r="BE62" s="35"/>
      <c r="BF62" s="36"/>
      <c r="BG62" s="17" t="str">
        <f t="shared" ref="BG62:BH81" si="45">IF(ISBLANK($BE62),"",IF($BE62=TRIM($BF62),3,""))</f>
        <v/>
      </c>
      <c r="BH62" s="17" t="str">
        <f t="shared" si="45"/>
        <v/>
      </c>
      <c r="BI62" s="20" t="str">
        <f t="shared" si="16"/>
        <v/>
      </c>
      <c r="BJ62" s="54">
        <v>3</v>
      </c>
      <c r="BK62" s="37">
        <f t="shared" si="17"/>
        <v>8</v>
      </c>
      <c r="BL62" s="54">
        <f t="shared" si="18"/>
        <v>-2</v>
      </c>
      <c r="BM62" s="28"/>
      <c r="BN62" s="28" t="s">
        <v>1374</v>
      </c>
      <c r="BO62" s="28"/>
      <c r="BP62" s="28" t="s">
        <v>1375</v>
      </c>
      <c r="BQ62" s="28">
        <v>3</v>
      </c>
      <c r="BR62" s="25">
        <f t="shared" si="19"/>
        <v>3</v>
      </c>
      <c r="BS62" s="28" t="s">
        <v>87</v>
      </c>
      <c r="BT62" s="25">
        <f t="shared" si="20"/>
        <v>1</v>
      </c>
      <c r="BU62" s="28" t="s">
        <v>87</v>
      </c>
      <c r="BV62" s="25">
        <f t="shared" si="21"/>
        <v>1</v>
      </c>
      <c r="BW62" s="28" t="s">
        <v>87</v>
      </c>
      <c r="BX62" s="25">
        <f t="shared" si="22"/>
        <v>1</v>
      </c>
      <c r="BY62" s="25" t="str">
        <f t="shared" si="26"/>
        <v>med</v>
      </c>
      <c r="BZ62" s="28" t="s">
        <v>78</v>
      </c>
      <c r="CA62" s="25">
        <v>1</v>
      </c>
      <c r="CB62" s="28" t="s">
        <v>1376</v>
      </c>
      <c r="CC62" s="28">
        <v>1711.22</v>
      </c>
      <c r="CD62" s="28">
        <v>24.13</v>
      </c>
      <c r="CE62" s="38">
        <v>35.92</v>
      </c>
      <c r="CF62" s="24">
        <v>3</v>
      </c>
      <c r="CG62" s="25">
        <f t="shared" si="23"/>
        <v>0</v>
      </c>
      <c r="CH62" s="26">
        <f t="shared" si="24"/>
        <v>0</v>
      </c>
      <c r="CI62" s="26">
        <f t="shared" si="27"/>
        <v>29.589722337339413</v>
      </c>
      <c r="CJ62" s="26">
        <f t="shared" si="28"/>
        <v>19.877505567928729</v>
      </c>
    </row>
    <row r="63" spans="1:88" ht="13.05" customHeight="1" x14ac:dyDescent="0.3">
      <c r="A63" s="27">
        <v>157</v>
      </c>
      <c r="B63" s="28" t="s">
        <v>79</v>
      </c>
      <c r="C63" s="25">
        <f t="shared" si="0"/>
        <v>2</v>
      </c>
      <c r="D63" s="28" t="s">
        <v>79</v>
      </c>
      <c r="E63" s="25">
        <f t="shared" si="1"/>
        <v>2</v>
      </c>
      <c r="F63" s="28" t="s">
        <v>79</v>
      </c>
      <c r="G63" s="25">
        <f t="shared" si="2"/>
        <v>2</v>
      </c>
      <c r="H63" s="28" t="str">
        <f t="shared" si="3"/>
        <v>low</v>
      </c>
      <c r="I63" s="28" t="s">
        <v>88</v>
      </c>
      <c r="J63" s="25">
        <f t="shared" si="4"/>
        <v>1</v>
      </c>
      <c r="K63" s="28" t="s">
        <v>88</v>
      </c>
      <c r="L63" s="25">
        <f t="shared" si="5"/>
        <v>1</v>
      </c>
      <c r="M63" s="28" t="s">
        <v>88</v>
      </c>
      <c r="N63" s="25">
        <f t="shared" si="6"/>
        <v>1</v>
      </c>
      <c r="O63" s="25" t="str">
        <f t="shared" si="25"/>
        <v>low</v>
      </c>
      <c r="P63" s="25" t="s">
        <v>67</v>
      </c>
      <c r="Q63" s="25" t="s">
        <v>68</v>
      </c>
      <c r="R63" s="25">
        <v>4</v>
      </c>
      <c r="S63" s="29" t="s">
        <v>1330</v>
      </c>
      <c r="T63" s="195">
        <f>VLOOKUP($S63,'Snippet measures'!$A$4:$V$33,11,FALSE)</f>
        <v>714</v>
      </c>
      <c r="U63" s="195">
        <f>VLOOKUP($S63,'Snippet measures'!$A$4:$V$33,18,FALSE)</f>
        <v>0.62518972366411596</v>
      </c>
      <c r="V63" s="195">
        <f>VLOOKUP($S63,'Snippet measures'!$A$4:$V$33,19,FALSE)</f>
        <v>301.2</v>
      </c>
      <c r="W63" s="195">
        <f>VLOOKUP($S63,'Snippet measures'!$A$4:$V$33,21,FALSE)</f>
        <v>2.5641025641025641E-3</v>
      </c>
      <c r="X63" s="195">
        <f>VLOOKUP($S63,'Snippet measures'!$A$4:$V$33,22,FALSE)</f>
        <v>0.34615384615384615</v>
      </c>
      <c r="Y63" s="25">
        <v>2</v>
      </c>
      <c r="Z63" s="30" t="s">
        <v>1377</v>
      </c>
      <c r="AA63" s="31" t="s">
        <v>1378</v>
      </c>
      <c r="AB63" s="32" t="s">
        <v>72</v>
      </c>
      <c r="AC63" s="33" t="s">
        <v>1379</v>
      </c>
      <c r="AD63" s="16"/>
      <c r="AE63" s="17">
        <v>3</v>
      </c>
      <c r="AF63" s="17">
        <v>3</v>
      </c>
      <c r="AG63" s="17">
        <f t="shared" si="41"/>
        <v>3</v>
      </c>
      <c r="AH63" s="34" t="s">
        <v>1333</v>
      </c>
      <c r="AI63" s="33" t="s">
        <v>1380</v>
      </c>
      <c r="AJ63" s="16"/>
      <c r="AK63" s="17">
        <v>0</v>
      </c>
      <c r="AL63" s="17">
        <v>0</v>
      </c>
      <c r="AM63" s="20">
        <f t="shared" si="34"/>
        <v>0</v>
      </c>
      <c r="AN63" s="34" t="s">
        <v>73</v>
      </c>
      <c r="AO63" s="33" t="s">
        <v>1009</v>
      </c>
      <c r="AP63" s="16"/>
      <c r="AQ63" s="17">
        <v>0</v>
      </c>
      <c r="AR63" s="17">
        <v>0</v>
      </c>
      <c r="AS63" s="20">
        <f t="shared" si="42"/>
        <v>0</v>
      </c>
      <c r="AT63" s="35"/>
      <c r="AU63" s="33"/>
      <c r="AV63" s="16"/>
      <c r="AW63" s="17" t="str">
        <f t="shared" si="43"/>
        <v/>
      </c>
      <c r="AX63" s="17" t="str">
        <f t="shared" si="43"/>
        <v/>
      </c>
      <c r="AY63" s="20" t="str">
        <f t="shared" si="36"/>
        <v/>
      </c>
      <c r="AZ63" s="35"/>
      <c r="BA63" s="33"/>
      <c r="BB63" s="17" t="str">
        <f t="shared" si="44"/>
        <v/>
      </c>
      <c r="BC63" s="17" t="str">
        <f t="shared" si="44"/>
        <v/>
      </c>
      <c r="BD63" s="20" t="str">
        <f t="shared" si="14"/>
        <v/>
      </c>
      <c r="BE63" s="35"/>
      <c r="BF63" s="36"/>
      <c r="BG63" s="17" t="str">
        <f t="shared" si="45"/>
        <v/>
      </c>
      <c r="BH63" s="17" t="str">
        <f t="shared" si="45"/>
        <v/>
      </c>
      <c r="BI63" s="20" t="str">
        <f t="shared" si="16"/>
        <v/>
      </c>
      <c r="BJ63" s="54">
        <v>2</v>
      </c>
      <c r="BK63" s="37">
        <f t="shared" si="17"/>
        <v>4</v>
      </c>
      <c r="BL63" s="54">
        <f t="shared" si="18"/>
        <v>0</v>
      </c>
      <c r="BM63" s="28"/>
      <c r="BN63" s="28"/>
      <c r="BO63" s="28" t="s">
        <v>1381</v>
      </c>
      <c r="BP63" s="28" t="s">
        <v>1382</v>
      </c>
      <c r="BQ63" s="28">
        <v>2</v>
      </c>
      <c r="BR63" s="25">
        <f t="shared" si="19"/>
        <v>2</v>
      </c>
      <c r="BS63" s="28" t="s">
        <v>87</v>
      </c>
      <c r="BT63" s="25">
        <f t="shared" si="20"/>
        <v>1</v>
      </c>
      <c r="BU63" s="28" t="s">
        <v>87</v>
      </c>
      <c r="BV63" s="25">
        <f t="shared" si="21"/>
        <v>1</v>
      </c>
      <c r="BW63" s="28" t="s">
        <v>87</v>
      </c>
      <c r="BX63" s="25">
        <f t="shared" si="22"/>
        <v>1</v>
      </c>
      <c r="BY63" s="25" t="str">
        <f t="shared" si="26"/>
        <v>low</v>
      </c>
      <c r="BZ63" s="28" t="s">
        <v>78</v>
      </c>
      <c r="CA63" s="25">
        <v>1</v>
      </c>
      <c r="CB63" s="28" t="s">
        <v>1383</v>
      </c>
      <c r="CC63" s="28">
        <v>3511.78</v>
      </c>
      <c r="CD63" s="28">
        <v>83.14</v>
      </c>
      <c r="CE63" s="38">
        <v>510.16</v>
      </c>
      <c r="CF63" s="24">
        <v>3</v>
      </c>
      <c r="CG63" s="25">
        <f t="shared" si="23"/>
        <v>3</v>
      </c>
      <c r="CH63" s="26">
        <f t="shared" si="24"/>
        <v>0.33333333333333331</v>
      </c>
      <c r="CI63" s="26">
        <f t="shared" si="27"/>
        <v>8.5879239836420496</v>
      </c>
      <c r="CJ63" s="26">
        <f t="shared" si="28"/>
        <v>1.3995609220636662</v>
      </c>
    </row>
    <row r="64" spans="1:88" ht="13.05" customHeight="1" x14ac:dyDescent="0.3">
      <c r="A64" s="27">
        <v>171</v>
      </c>
      <c r="B64" s="28" t="s">
        <v>65</v>
      </c>
      <c r="C64" s="25">
        <f t="shared" si="0"/>
        <v>3</v>
      </c>
      <c r="D64" s="28" t="s">
        <v>65</v>
      </c>
      <c r="E64" s="25">
        <f t="shared" si="1"/>
        <v>3</v>
      </c>
      <c r="F64" s="28" t="s">
        <v>80</v>
      </c>
      <c r="G64" s="25">
        <f t="shared" si="2"/>
        <v>4</v>
      </c>
      <c r="H64" s="28" t="str">
        <f t="shared" si="3"/>
        <v>high</v>
      </c>
      <c r="I64" s="28" t="s">
        <v>79</v>
      </c>
      <c r="J64" s="25">
        <f t="shared" si="4"/>
        <v>2</v>
      </c>
      <c r="K64" s="28" t="s">
        <v>79</v>
      </c>
      <c r="L64" s="25">
        <f t="shared" si="5"/>
        <v>2</v>
      </c>
      <c r="M64" s="28" t="s">
        <v>88</v>
      </c>
      <c r="N64" s="25">
        <f t="shared" si="6"/>
        <v>1</v>
      </c>
      <c r="O64" s="25" t="str">
        <f t="shared" si="25"/>
        <v>high</v>
      </c>
      <c r="P64" s="25" t="s">
        <v>67</v>
      </c>
      <c r="Q64" s="25" t="s">
        <v>68</v>
      </c>
      <c r="R64" s="25">
        <v>4</v>
      </c>
      <c r="S64" s="29" t="s">
        <v>1330</v>
      </c>
      <c r="T64" s="195">
        <f>VLOOKUP($S64,'Snippet measures'!$A$4:$V$33,11,FALSE)</f>
        <v>714</v>
      </c>
      <c r="U64" s="195">
        <f>VLOOKUP($S64,'Snippet measures'!$A$4:$V$33,18,FALSE)</f>
        <v>0.62518972366411596</v>
      </c>
      <c r="V64" s="195">
        <f>VLOOKUP($S64,'Snippet measures'!$A$4:$V$33,19,FALSE)</f>
        <v>301.2</v>
      </c>
      <c r="W64" s="195">
        <f>VLOOKUP($S64,'Snippet measures'!$A$4:$V$33,21,FALSE)</f>
        <v>2.5641025641025641E-3</v>
      </c>
      <c r="X64" s="195">
        <f>VLOOKUP($S64,'Snippet measures'!$A$4:$V$33,22,FALSE)</f>
        <v>0.34615384615384615</v>
      </c>
      <c r="Y64" s="25">
        <v>4</v>
      </c>
      <c r="Z64" s="30" t="s">
        <v>1384</v>
      </c>
      <c r="AA64" s="31" t="s">
        <v>1385</v>
      </c>
      <c r="AB64" s="32" t="s">
        <v>72</v>
      </c>
      <c r="AC64" s="33" t="s">
        <v>72</v>
      </c>
      <c r="AD64" s="16"/>
      <c r="AE64" s="17">
        <f>IF($AB64=TRIM($AC64),3,"")</f>
        <v>3</v>
      </c>
      <c r="AF64" s="17">
        <f>IF($AB64=TRIM($AC64),3,"")</f>
        <v>3</v>
      </c>
      <c r="AG64" s="17">
        <f t="shared" si="41"/>
        <v>3</v>
      </c>
      <c r="AH64" s="34" t="s">
        <v>1333</v>
      </c>
      <c r="AI64" s="33" t="s">
        <v>1386</v>
      </c>
      <c r="AJ64" s="16"/>
      <c r="AK64" s="17">
        <v>0</v>
      </c>
      <c r="AL64" s="17">
        <v>0</v>
      </c>
      <c r="AM64" s="20">
        <f t="shared" si="34"/>
        <v>0</v>
      </c>
      <c r="AN64" s="34" t="s">
        <v>73</v>
      </c>
      <c r="AO64" s="33" t="s">
        <v>1387</v>
      </c>
      <c r="AP64" s="16"/>
      <c r="AQ64" s="17">
        <v>0</v>
      </c>
      <c r="AR64" s="17">
        <v>0</v>
      </c>
      <c r="AS64" s="20">
        <f t="shared" si="42"/>
        <v>0</v>
      </c>
      <c r="AT64" s="35"/>
      <c r="AU64" s="33"/>
      <c r="AV64" s="16"/>
      <c r="AW64" s="17" t="str">
        <f t="shared" si="43"/>
        <v/>
      </c>
      <c r="AX64" s="17" t="str">
        <f t="shared" si="43"/>
        <v/>
      </c>
      <c r="AY64" s="20" t="str">
        <f t="shared" si="36"/>
        <v/>
      </c>
      <c r="AZ64" s="35"/>
      <c r="BA64" s="33"/>
      <c r="BB64" s="17" t="str">
        <f t="shared" si="44"/>
        <v/>
      </c>
      <c r="BC64" s="17" t="str">
        <f t="shared" si="44"/>
        <v/>
      </c>
      <c r="BD64" s="20" t="str">
        <f t="shared" si="14"/>
        <v/>
      </c>
      <c r="BE64" s="35"/>
      <c r="BF64" s="36"/>
      <c r="BG64" s="17" t="str">
        <f t="shared" si="45"/>
        <v/>
      </c>
      <c r="BH64" s="17" t="str">
        <f t="shared" si="45"/>
        <v/>
      </c>
      <c r="BI64" s="20" t="str">
        <f t="shared" si="16"/>
        <v/>
      </c>
      <c r="BJ64" s="54">
        <v>3</v>
      </c>
      <c r="BK64" s="37">
        <f t="shared" si="17"/>
        <v>7</v>
      </c>
      <c r="BL64" s="54">
        <f t="shared" si="18"/>
        <v>-1</v>
      </c>
      <c r="BM64" s="28" t="s">
        <v>1388</v>
      </c>
      <c r="BN64" s="28" t="s">
        <v>1389</v>
      </c>
      <c r="BO64" s="28" t="s">
        <v>1390</v>
      </c>
      <c r="BP64" s="28" t="s">
        <v>1391</v>
      </c>
      <c r="BQ64" s="28">
        <v>2</v>
      </c>
      <c r="BR64" s="25">
        <f t="shared" si="19"/>
        <v>2</v>
      </c>
      <c r="BS64" s="28">
        <v>2</v>
      </c>
      <c r="BT64" s="25">
        <f t="shared" si="20"/>
        <v>2</v>
      </c>
      <c r="BU64" s="28">
        <v>2</v>
      </c>
      <c r="BV64" s="25">
        <f t="shared" si="21"/>
        <v>2</v>
      </c>
      <c r="BW64" s="28" t="s">
        <v>87</v>
      </c>
      <c r="BX64" s="25">
        <f t="shared" si="22"/>
        <v>1</v>
      </c>
      <c r="BY64" s="25" t="str">
        <f t="shared" si="26"/>
        <v>low</v>
      </c>
      <c r="BZ64" s="28" t="s">
        <v>145</v>
      </c>
      <c r="CA64" s="25">
        <v>2</v>
      </c>
      <c r="CB64" s="28" t="s">
        <v>1392</v>
      </c>
      <c r="CC64" s="28">
        <v>4811.33</v>
      </c>
      <c r="CD64" s="28">
        <v>88.14</v>
      </c>
      <c r="CE64" s="38">
        <v>141.97999999999999</v>
      </c>
      <c r="CF64" s="24">
        <v>3</v>
      </c>
      <c r="CG64" s="25">
        <f t="shared" si="23"/>
        <v>3</v>
      </c>
      <c r="CH64" s="26">
        <f t="shared" si="24"/>
        <v>0.33333333333333331</v>
      </c>
      <c r="CI64" s="26">
        <f t="shared" si="27"/>
        <v>8.1007488087134103</v>
      </c>
      <c r="CJ64" s="26">
        <f t="shared" si="28"/>
        <v>5.0288773066629107</v>
      </c>
    </row>
    <row r="65" spans="1:88" ht="13.05" customHeight="1" x14ac:dyDescent="0.3">
      <c r="A65" s="27">
        <v>174</v>
      </c>
      <c r="B65" s="28" t="s">
        <v>88</v>
      </c>
      <c r="C65" s="25">
        <f t="shared" si="0"/>
        <v>1</v>
      </c>
      <c r="D65" s="28" t="s">
        <v>88</v>
      </c>
      <c r="E65" s="25">
        <f t="shared" si="1"/>
        <v>1</v>
      </c>
      <c r="F65" s="28" t="s">
        <v>88</v>
      </c>
      <c r="G65" s="25">
        <f t="shared" si="2"/>
        <v>1</v>
      </c>
      <c r="H65" s="28" t="str">
        <f t="shared" si="3"/>
        <v>low</v>
      </c>
      <c r="I65" s="28" t="s">
        <v>88</v>
      </c>
      <c r="J65" s="25">
        <f t="shared" si="4"/>
        <v>1</v>
      </c>
      <c r="K65" s="28" t="s">
        <v>88</v>
      </c>
      <c r="L65" s="25">
        <f t="shared" si="5"/>
        <v>1</v>
      </c>
      <c r="M65" s="28" t="s">
        <v>88</v>
      </c>
      <c r="N65" s="25">
        <f t="shared" si="6"/>
        <v>1</v>
      </c>
      <c r="O65" s="25" t="str">
        <f t="shared" si="25"/>
        <v>low</v>
      </c>
      <c r="P65" s="25" t="s">
        <v>95</v>
      </c>
      <c r="Q65" s="25" t="s">
        <v>68</v>
      </c>
      <c r="R65" s="25">
        <v>4</v>
      </c>
      <c r="S65" s="29" t="s">
        <v>1330</v>
      </c>
      <c r="T65" s="195">
        <f>VLOOKUP($S65,'Snippet measures'!$A$4:$V$33,11,FALSE)</f>
        <v>714</v>
      </c>
      <c r="U65" s="195">
        <f>VLOOKUP($S65,'Snippet measures'!$A$4:$V$33,18,FALSE)</f>
        <v>0.62518972366411596</v>
      </c>
      <c r="V65" s="195">
        <f>VLOOKUP($S65,'Snippet measures'!$A$4:$V$33,19,FALSE)</f>
        <v>301.2</v>
      </c>
      <c r="W65" s="195">
        <f>VLOOKUP($S65,'Snippet measures'!$A$4:$V$33,21,FALSE)</f>
        <v>2.5641025641025641E-3</v>
      </c>
      <c r="X65" s="195">
        <f>VLOOKUP($S65,'Snippet measures'!$A$4:$V$33,22,FALSE)</f>
        <v>0.34615384615384615</v>
      </c>
      <c r="Y65" s="25">
        <v>1</v>
      </c>
      <c r="Z65" s="30" t="s">
        <v>1393</v>
      </c>
      <c r="AA65" s="31" t="s">
        <v>1394</v>
      </c>
      <c r="AB65" s="32" t="s">
        <v>72</v>
      </c>
      <c r="AC65" s="33" t="s">
        <v>230</v>
      </c>
      <c r="AD65" s="16"/>
      <c r="AE65" s="17">
        <v>0</v>
      </c>
      <c r="AF65" s="17">
        <v>0</v>
      </c>
      <c r="AG65" s="17">
        <f t="shared" si="41"/>
        <v>0</v>
      </c>
      <c r="AH65" s="34" t="s">
        <v>1333</v>
      </c>
      <c r="AI65" s="33" t="s">
        <v>230</v>
      </c>
      <c r="AJ65" s="16"/>
      <c r="AK65" s="17">
        <v>0</v>
      </c>
      <c r="AL65" s="17">
        <v>0</v>
      </c>
      <c r="AM65" s="20">
        <f t="shared" si="34"/>
        <v>0</v>
      </c>
      <c r="AN65" s="34" t="s">
        <v>73</v>
      </c>
      <c r="AO65" s="33" t="s">
        <v>230</v>
      </c>
      <c r="AP65" s="16"/>
      <c r="AQ65" s="17">
        <v>0</v>
      </c>
      <c r="AR65" s="17">
        <v>0</v>
      </c>
      <c r="AS65" s="20">
        <f t="shared" si="42"/>
        <v>0</v>
      </c>
      <c r="AT65" s="35"/>
      <c r="AU65" s="33"/>
      <c r="AV65" s="16"/>
      <c r="AW65" s="17" t="str">
        <f t="shared" si="43"/>
        <v/>
      </c>
      <c r="AX65" s="17" t="str">
        <f t="shared" si="43"/>
        <v/>
      </c>
      <c r="AY65" s="20" t="str">
        <f t="shared" si="36"/>
        <v/>
      </c>
      <c r="AZ65" s="35"/>
      <c r="BA65" s="33"/>
      <c r="BB65" s="17" t="str">
        <f t="shared" si="44"/>
        <v/>
      </c>
      <c r="BC65" s="17" t="str">
        <f t="shared" si="44"/>
        <v/>
      </c>
      <c r="BD65" s="20" t="str">
        <f t="shared" si="14"/>
        <v/>
      </c>
      <c r="BE65" s="35"/>
      <c r="BF65" s="36"/>
      <c r="BG65" s="17" t="str">
        <f t="shared" si="45"/>
        <v/>
      </c>
      <c r="BH65" s="17" t="str">
        <f t="shared" si="45"/>
        <v/>
      </c>
      <c r="BI65" s="20" t="str">
        <f t="shared" si="16"/>
        <v/>
      </c>
      <c r="BJ65" s="54">
        <v>1</v>
      </c>
      <c r="BK65" s="37">
        <f t="shared" si="17"/>
        <v>2</v>
      </c>
      <c r="BL65" s="54">
        <f t="shared" si="18"/>
        <v>0</v>
      </c>
      <c r="BM65" s="28"/>
      <c r="BN65" s="28"/>
      <c r="BO65" s="28"/>
      <c r="BP65" s="28" t="s">
        <v>1395</v>
      </c>
      <c r="BQ65" s="28" t="s">
        <v>87</v>
      </c>
      <c r="BR65" s="25">
        <f t="shared" si="19"/>
        <v>1</v>
      </c>
      <c r="BS65" s="28" t="s">
        <v>87</v>
      </c>
      <c r="BT65" s="25">
        <f t="shared" si="20"/>
        <v>1</v>
      </c>
      <c r="BU65" s="28" t="s">
        <v>87</v>
      </c>
      <c r="BV65" s="25">
        <f t="shared" si="21"/>
        <v>1</v>
      </c>
      <c r="BW65" s="28" t="s">
        <v>87</v>
      </c>
      <c r="BX65" s="25">
        <f t="shared" si="22"/>
        <v>1</v>
      </c>
      <c r="BY65" s="25" t="str">
        <f t="shared" si="26"/>
        <v>low</v>
      </c>
      <c r="BZ65" s="28" t="s">
        <v>78</v>
      </c>
      <c r="CA65" s="25">
        <v>1</v>
      </c>
      <c r="CB65" s="28" t="s">
        <v>1396</v>
      </c>
      <c r="CC65" s="28">
        <v>3194.22</v>
      </c>
      <c r="CD65" s="28">
        <v>75.11</v>
      </c>
      <c r="CE65" s="38">
        <v>75.819999999999993</v>
      </c>
      <c r="CF65" s="24">
        <v>3</v>
      </c>
      <c r="CG65" s="25">
        <f t="shared" si="23"/>
        <v>0</v>
      </c>
      <c r="CH65" s="26">
        <f t="shared" si="24"/>
        <v>0</v>
      </c>
      <c r="CI65" s="26">
        <f t="shared" si="27"/>
        <v>9.5060577819198517</v>
      </c>
      <c r="CJ65" s="26">
        <f t="shared" si="28"/>
        <v>9.417040358744396</v>
      </c>
    </row>
    <row r="66" spans="1:88" ht="13.05" customHeight="1" x14ac:dyDescent="0.3">
      <c r="A66" s="27">
        <v>186</v>
      </c>
      <c r="B66" s="28" t="s">
        <v>80</v>
      </c>
      <c r="C66" s="25">
        <f t="shared" ref="C66:C129" si="46">IF(B66="Strongly disagree",1,IF(B66="Disagree",2,IF(B66="Neither agree or disagree",3,IF(B66="Agree",4,5))))</f>
        <v>4</v>
      </c>
      <c r="D66" s="28" t="s">
        <v>66</v>
      </c>
      <c r="E66" s="25">
        <f t="shared" ref="E66:E129" si="47">IF(D66="Strongly disagree",1,IF(D66="Disagree",2,IF(D66="Neither agree or disagree",3,IF(D66="Agree",4,5))))</f>
        <v>5</v>
      </c>
      <c r="F66" s="28" t="s">
        <v>66</v>
      </c>
      <c r="G66" s="25">
        <f t="shared" ref="G66:G129" si="48">IF(F66="Strongly disagree",1,IF(F66="Disagree",2,IF(F66="Neither agree or disagree",3,IF(F66="Agree",4,5))))</f>
        <v>5</v>
      </c>
      <c r="H66" s="28" t="str">
        <f t="shared" ref="H66:H129" si="49">IF((C66+E66+G66)&gt;9,"high",IF(AND(C66&lt;3,E66&lt;3,G66&lt;3),"low","medium"))</f>
        <v>high</v>
      </c>
      <c r="I66" s="28" t="s">
        <v>80</v>
      </c>
      <c r="J66" s="25">
        <f t="shared" ref="J66:J129" si="50">IF(I66="Strongly disagree",1,IF(I66="Disagree",2,IF(I66="Neither agree or disagree",3,IF(I66="Agree",4,5))))</f>
        <v>4</v>
      </c>
      <c r="K66" s="28" t="s">
        <v>80</v>
      </c>
      <c r="L66" s="25">
        <f t="shared" ref="L66:L129" si="51">IF(K66="Strongly disagree",1,IF(K66="Disagree",2,IF(K66="Neither agree or disagree",3,IF(K66="Agree",4,5))))</f>
        <v>4</v>
      </c>
      <c r="M66" s="28" t="s">
        <v>66</v>
      </c>
      <c r="N66" s="25">
        <f t="shared" ref="N66:N129" si="52">IF(M66="Strongly disagree",1,IF(M66="Disagree",2,IF(M66="Neither agree or disagree",3,IF(M66="Agree",4,5))))</f>
        <v>5</v>
      </c>
      <c r="O66" s="25" t="str">
        <f t="shared" si="25"/>
        <v>high</v>
      </c>
      <c r="P66" s="25" t="s">
        <v>67</v>
      </c>
      <c r="Q66" s="25" t="s">
        <v>68</v>
      </c>
      <c r="R66" s="25">
        <v>4</v>
      </c>
      <c r="S66" s="29" t="s">
        <v>1330</v>
      </c>
      <c r="T66" s="195">
        <f>VLOOKUP($S66,'Snippet measures'!$A$4:$V$33,11,FALSE)</f>
        <v>714</v>
      </c>
      <c r="U66" s="195">
        <f>VLOOKUP($S66,'Snippet measures'!$A$4:$V$33,18,FALSE)</f>
        <v>0.62518972366411596</v>
      </c>
      <c r="V66" s="195">
        <f>VLOOKUP($S66,'Snippet measures'!$A$4:$V$33,19,FALSE)</f>
        <v>301.2</v>
      </c>
      <c r="W66" s="195">
        <f>VLOOKUP($S66,'Snippet measures'!$A$4:$V$33,21,FALSE)</f>
        <v>2.5641025641025641E-3</v>
      </c>
      <c r="X66" s="195">
        <f>VLOOKUP($S66,'Snippet measures'!$A$4:$V$33,22,FALSE)</f>
        <v>0.34615384615384615</v>
      </c>
      <c r="Y66" s="25">
        <v>3</v>
      </c>
      <c r="Z66" s="30" t="s">
        <v>1397</v>
      </c>
      <c r="AA66" s="31" t="s">
        <v>1398</v>
      </c>
      <c r="AB66" s="32" t="s">
        <v>72</v>
      </c>
      <c r="AC66" s="33" t="s">
        <v>1399</v>
      </c>
      <c r="AD66" s="16"/>
      <c r="AE66" s="17">
        <v>1</v>
      </c>
      <c r="AF66" s="17">
        <v>1</v>
      </c>
      <c r="AG66" s="17">
        <f t="shared" si="41"/>
        <v>1</v>
      </c>
      <c r="AH66" s="34" t="s">
        <v>1333</v>
      </c>
      <c r="AI66" s="33" t="s">
        <v>1400</v>
      </c>
      <c r="AJ66" s="16"/>
      <c r="AK66" s="17">
        <v>3</v>
      </c>
      <c r="AL66" s="17">
        <v>3</v>
      </c>
      <c r="AM66" s="20">
        <f t="shared" ref="AM66:AM97" si="53">IF(AK66=AL66,AK66,"")</f>
        <v>3</v>
      </c>
      <c r="AN66" s="34" t="s">
        <v>73</v>
      </c>
      <c r="AO66" s="33" t="s">
        <v>1401</v>
      </c>
      <c r="AP66" s="16"/>
      <c r="AQ66" s="17">
        <v>3</v>
      </c>
      <c r="AR66" s="17">
        <v>3</v>
      </c>
      <c r="AS66" s="20">
        <f t="shared" si="42"/>
        <v>3</v>
      </c>
      <c r="AT66" s="35"/>
      <c r="AU66" s="33"/>
      <c r="AV66" s="16"/>
      <c r="AW66" s="17" t="str">
        <f t="shared" si="43"/>
        <v/>
      </c>
      <c r="AX66" s="17" t="str">
        <f t="shared" si="43"/>
        <v/>
      </c>
      <c r="AY66" s="20" t="str">
        <f t="shared" ref="AY66:AY97" si="54">IF(AW66=AX66,AW66,"")</f>
        <v/>
      </c>
      <c r="AZ66" s="35"/>
      <c r="BA66" s="33"/>
      <c r="BB66" s="17" t="str">
        <f t="shared" si="44"/>
        <v/>
      </c>
      <c r="BC66" s="17" t="str">
        <f t="shared" si="44"/>
        <v/>
      </c>
      <c r="BD66" s="20" t="str">
        <f t="shared" ref="BD66:BD129" si="55">IF(BB66=BC66,BB66,"")</f>
        <v/>
      </c>
      <c r="BE66" s="35"/>
      <c r="BF66" s="36"/>
      <c r="BG66" s="17" t="str">
        <f t="shared" si="45"/>
        <v/>
      </c>
      <c r="BH66" s="17" t="str">
        <f t="shared" si="45"/>
        <v/>
      </c>
      <c r="BI66" s="20" t="str">
        <f t="shared" ref="BI66:BI129" si="56">IF(BG66=BH66,BG66,"")</f>
        <v/>
      </c>
      <c r="BJ66" s="54">
        <v>3</v>
      </c>
      <c r="BK66" s="37">
        <f t="shared" ref="BK66:BK129" si="57">SUM(Y66,BJ66)</f>
        <v>6</v>
      </c>
      <c r="BL66" s="54">
        <f t="shared" ref="BL66:BL129" si="58">BJ66-Y66</f>
        <v>0</v>
      </c>
      <c r="BM66" s="28" t="s">
        <v>1402</v>
      </c>
      <c r="BN66" s="28" t="s">
        <v>1403</v>
      </c>
      <c r="BO66" s="28" t="s">
        <v>1404</v>
      </c>
      <c r="BP66" s="28" t="s">
        <v>1405</v>
      </c>
      <c r="BQ66" s="28">
        <v>4</v>
      </c>
      <c r="BR66" s="25">
        <f t="shared" ref="BR66:BR129" si="59">IF(BQ66="5: Expert level competence",5,IF(BQ66="1: No competence",1,BQ66))</f>
        <v>4</v>
      </c>
      <c r="BS66" s="28">
        <v>3</v>
      </c>
      <c r="BT66" s="25">
        <f t="shared" ref="BT66:BT129" si="60">IF(BS66="5: Expert level competence",5,IF(BS66="1: No competence",1,BS66))</f>
        <v>3</v>
      </c>
      <c r="BU66" s="28">
        <v>4</v>
      </c>
      <c r="BV66" s="25">
        <f t="shared" ref="BV66:BV129" si="61">IF(BU66="5: Expert level competence",5,IF(BU66="1: No competence",1,BU66))</f>
        <v>4</v>
      </c>
      <c r="BW66" s="28">
        <v>3</v>
      </c>
      <c r="BX66" s="25">
        <f t="shared" ref="BX66:BX129" si="62">IF(BW66="5: Expert level competence",5,IF(BW66="1: No competence",1,BW66))</f>
        <v>3</v>
      </c>
      <c r="BY66" s="25" t="str">
        <f t="shared" si="26"/>
        <v>high</v>
      </c>
      <c r="BZ66" s="28" t="s">
        <v>145</v>
      </c>
      <c r="CA66" s="25">
        <v>2</v>
      </c>
      <c r="CB66" s="28" t="s">
        <v>1406</v>
      </c>
      <c r="CC66" s="28">
        <v>1807.34</v>
      </c>
      <c r="CD66" s="28">
        <v>108.87</v>
      </c>
      <c r="CE66" s="38">
        <v>101.64</v>
      </c>
      <c r="CF66" s="24">
        <v>3</v>
      </c>
      <c r="CG66" s="25">
        <f t="shared" ref="CG66:CG129" si="63">SUM(AG66,AM66,AS66,AY66,BD66,BI66)</f>
        <v>7</v>
      </c>
      <c r="CH66" s="26">
        <f t="shared" ref="CH66:CH129" si="64">CG66/(CF66*3)</f>
        <v>0.77777777777777779</v>
      </c>
      <c r="CI66" s="26">
        <f t="shared" si="27"/>
        <v>6.5582805180490489</v>
      </c>
      <c r="CJ66" s="26">
        <f t="shared" si="28"/>
        <v>7.0247933884297522</v>
      </c>
    </row>
    <row r="67" spans="1:88" ht="13.05" customHeight="1" x14ac:dyDescent="0.3">
      <c r="A67" s="27">
        <v>204</v>
      </c>
      <c r="B67" s="28" t="s">
        <v>79</v>
      </c>
      <c r="C67" s="25">
        <f t="shared" si="46"/>
        <v>2</v>
      </c>
      <c r="D67" s="28" t="s">
        <v>66</v>
      </c>
      <c r="E67" s="25">
        <f t="shared" si="47"/>
        <v>5</v>
      </c>
      <c r="F67" s="28" t="s">
        <v>80</v>
      </c>
      <c r="G67" s="25">
        <f t="shared" si="48"/>
        <v>4</v>
      </c>
      <c r="H67" s="28" t="str">
        <f t="shared" si="49"/>
        <v>high</v>
      </c>
      <c r="I67" s="28" t="s">
        <v>65</v>
      </c>
      <c r="J67" s="25">
        <f t="shared" si="50"/>
        <v>3</v>
      </c>
      <c r="K67" s="28" t="s">
        <v>80</v>
      </c>
      <c r="L67" s="25">
        <f t="shared" si="51"/>
        <v>4</v>
      </c>
      <c r="M67" s="28" t="s">
        <v>80</v>
      </c>
      <c r="N67" s="25">
        <f t="shared" si="52"/>
        <v>4</v>
      </c>
      <c r="O67" s="25" t="str">
        <f t="shared" ref="O67:O130" si="65">IF(OR(C67&gt;3,E67&gt;3,G67&gt;3),"high",IF(AND(C67&lt;3,E67&lt;3,G67&lt;3),"low","med"))</f>
        <v>high</v>
      </c>
      <c r="P67" s="25" t="s">
        <v>67</v>
      </c>
      <c r="Q67" s="25" t="s">
        <v>68</v>
      </c>
      <c r="R67" s="25">
        <v>4</v>
      </c>
      <c r="S67" s="29" t="s">
        <v>1330</v>
      </c>
      <c r="T67" s="195">
        <f>VLOOKUP($S67,'Snippet measures'!$A$4:$V$33,11,FALSE)</f>
        <v>714</v>
      </c>
      <c r="U67" s="195">
        <f>VLOOKUP($S67,'Snippet measures'!$A$4:$V$33,18,FALSE)</f>
        <v>0.62518972366411596</v>
      </c>
      <c r="V67" s="195">
        <f>VLOOKUP($S67,'Snippet measures'!$A$4:$V$33,19,FALSE)</f>
        <v>301.2</v>
      </c>
      <c r="W67" s="195">
        <f>VLOOKUP($S67,'Snippet measures'!$A$4:$V$33,21,FALSE)</f>
        <v>2.5641025641025641E-3</v>
      </c>
      <c r="X67" s="195">
        <f>VLOOKUP($S67,'Snippet measures'!$A$4:$V$33,22,FALSE)</f>
        <v>0.34615384615384615</v>
      </c>
      <c r="Y67" s="25">
        <v>3</v>
      </c>
      <c r="Z67" s="30" t="s">
        <v>1407</v>
      </c>
      <c r="AA67" s="31" t="s">
        <v>1408</v>
      </c>
      <c r="AB67" s="32" t="s">
        <v>72</v>
      </c>
      <c r="AC67" s="33">
        <v>42</v>
      </c>
      <c r="AD67" s="16"/>
      <c r="AE67" s="17">
        <v>0</v>
      </c>
      <c r="AF67" s="17">
        <v>0</v>
      </c>
      <c r="AG67" s="17">
        <f t="shared" si="41"/>
        <v>0</v>
      </c>
      <c r="AH67" s="34" t="s">
        <v>1333</v>
      </c>
      <c r="AI67" s="33">
        <v>41</v>
      </c>
      <c r="AJ67" s="16"/>
      <c r="AK67" s="17">
        <v>0</v>
      </c>
      <c r="AL67" s="17">
        <v>0</v>
      </c>
      <c r="AM67" s="20">
        <f t="shared" si="53"/>
        <v>0</v>
      </c>
      <c r="AN67" s="34" t="s">
        <v>73</v>
      </c>
      <c r="AO67" s="33">
        <v>42</v>
      </c>
      <c r="AP67" s="16"/>
      <c r="AQ67" s="17">
        <v>0</v>
      </c>
      <c r="AR67" s="17">
        <v>0</v>
      </c>
      <c r="AS67" s="20">
        <f t="shared" si="42"/>
        <v>0</v>
      </c>
      <c r="AT67" s="35"/>
      <c r="AU67" s="33"/>
      <c r="AV67" s="16"/>
      <c r="AW67" s="17" t="str">
        <f t="shared" si="43"/>
        <v/>
      </c>
      <c r="AX67" s="17" t="str">
        <f t="shared" si="43"/>
        <v/>
      </c>
      <c r="AY67" s="20" t="str">
        <f t="shared" si="54"/>
        <v/>
      </c>
      <c r="AZ67" s="35"/>
      <c r="BA67" s="33"/>
      <c r="BB67" s="17" t="str">
        <f t="shared" si="44"/>
        <v/>
      </c>
      <c r="BC67" s="17" t="str">
        <f t="shared" si="44"/>
        <v/>
      </c>
      <c r="BD67" s="20" t="str">
        <f t="shared" si="55"/>
        <v/>
      </c>
      <c r="BE67" s="35"/>
      <c r="BF67" s="36"/>
      <c r="BG67" s="17" t="str">
        <f t="shared" si="45"/>
        <v/>
      </c>
      <c r="BH67" s="17" t="str">
        <f t="shared" si="45"/>
        <v/>
      </c>
      <c r="BI67" s="20" t="str">
        <f t="shared" si="56"/>
        <v/>
      </c>
      <c r="BJ67" s="54">
        <v>1</v>
      </c>
      <c r="BK67" s="37">
        <f t="shared" si="57"/>
        <v>4</v>
      </c>
      <c r="BL67" s="54">
        <f t="shared" si="58"/>
        <v>-2</v>
      </c>
      <c r="BM67" s="28" t="s">
        <v>1409</v>
      </c>
      <c r="BN67" s="28" t="s">
        <v>1410</v>
      </c>
      <c r="BO67" s="28" t="s">
        <v>1411</v>
      </c>
      <c r="BP67" s="28" t="s">
        <v>1412</v>
      </c>
      <c r="BQ67" s="28" t="s">
        <v>77</v>
      </c>
      <c r="BR67" s="25">
        <f t="shared" si="59"/>
        <v>5</v>
      </c>
      <c r="BS67" s="28">
        <v>3</v>
      </c>
      <c r="BT67" s="25">
        <f t="shared" si="60"/>
        <v>3</v>
      </c>
      <c r="BU67" s="28">
        <v>4</v>
      </c>
      <c r="BV67" s="25">
        <f t="shared" si="61"/>
        <v>4</v>
      </c>
      <c r="BW67" s="28" t="s">
        <v>87</v>
      </c>
      <c r="BX67" s="25">
        <f t="shared" si="62"/>
        <v>1</v>
      </c>
      <c r="BY67" s="25" t="str">
        <f t="shared" ref="BY67:BY130" si="66">IF(OR(BR67&gt;3,BT67&gt;3,BV67&gt;3,BX67&gt;3),"high",IF(AND(BR67&lt;3,BT67&lt;3,BV67&lt;3,BX67&lt;3),"low","med"))</f>
        <v>high</v>
      </c>
      <c r="BZ67" s="28" t="s">
        <v>482</v>
      </c>
      <c r="CA67" s="25">
        <v>5</v>
      </c>
      <c r="CB67" s="28"/>
      <c r="CC67" s="28">
        <v>778.55</v>
      </c>
      <c r="CD67" s="28">
        <v>12.47</v>
      </c>
      <c r="CE67" s="38">
        <v>13.43</v>
      </c>
      <c r="CF67" s="24">
        <v>3</v>
      </c>
      <c r="CG67" s="25">
        <f t="shared" si="63"/>
        <v>0</v>
      </c>
      <c r="CH67" s="26">
        <f t="shared" si="64"/>
        <v>0</v>
      </c>
      <c r="CI67" s="26">
        <f t="shared" ref="CI67:CI130" si="67">$T67/CD67</f>
        <v>57.257417802726543</v>
      </c>
      <c r="CJ67" s="26">
        <f t="shared" ref="CJ67:CJ130" si="68">$T67/CE67</f>
        <v>53.164556962025316</v>
      </c>
    </row>
    <row r="68" spans="1:88" ht="13.05" customHeight="1" x14ac:dyDescent="0.3">
      <c r="A68" s="27">
        <v>214</v>
      </c>
      <c r="B68" s="28" t="s">
        <v>88</v>
      </c>
      <c r="C68" s="25">
        <f t="shared" si="46"/>
        <v>1</v>
      </c>
      <c r="D68" s="28" t="s">
        <v>80</v>
      </c>
      <c r="E68" s="25">
        <f t="shared" si="47"/>
        <v>4</v>
      </c>
      <c r="F68" s="28" t="s">
        <v>80</v>
      </c>
      <c r="G68" s="25">
        <f t="shared" si="48"/>
        <v>4</v>
      </c>
      <c r="H68" s="28" t="str">
        <f t="shared" si="49"/>
        <v>medium</v>
      </c>
      <c r="I68" s="28" t="s">
        <v>88</v>
      </c>
      <c r="J68" s="25">
        <f t="shared" si="50"/>
        <v>1</v>
      </c>
      <c r="K68" s="28" t="s">
        <v>65</v>
      </c>
      <c r="L68" s="25">
        <f t="shared" si="51"/>
        <v>3</v>
      </c>
      <c r="M68" s="28" t="s">
        <v>88</v>
      </c>
      <c r="N68" s="25">
        <f t="shared" si="52"/>
        <v>1</v>
      </c>
      <c r="O68" s="25" t="str">
        <f t="shared" si="65"/>
        <v>high</v>
      </c>
      <c r="P68" s="25" t="s">
        <v>95</v>
      </c>
      <c r="Q68" s="25" t="s">
        <v>68</v>
      </c>
      <c r="R68" s="25">
        <v>4</v>
      </c>
      <c r="S68" s="29" t="s">
        <v>1330</v>
      </c>
      <c r="T68" s="195">
        <f>VLOOKUP($S68,'Snippet measures'!$A$4:$V$33,11,FALSE)</f>
        <v>714</v>
      </c>
      <c r="U68" s="195">
        <f>VLOOKUP($S68,'Snippet measures'!$A$4:$V$33,18,FALSE)</f>
        <v>0.62518972366411596</v>
      </c>
      <c r="V68" s="195">
        <f>VLOOKUP($S68,'Snippet measures'!$A$4:$V$33,19,FALSE)</f>
        <v>301.2</v>
      </c>
      <c r="W68" s="195">
        <f>VLOOKUP($S68,'Snippet measures'!$A$4:$V$33,21,FALSE)</f>
        <v>2.5641025641025641E-3</v>
      </c>
      <c r="X68" s="195">
        <f>VLOOKUP($S68,'Snippet measures'!$A$4:$V$33,22,FALSE)</f>
        <v>0.34615384615384615</v>
      </c>
      <c r="Y68" s="25">
        <v>2</v>
      </c>
      <c r="Z68" s="30" t="s">
        <v>1413</v>
      </c>
      <c r="AA68" s="31" t="s">
        <v>1414</v>
      </c>
      <c r="AB68" s="32" t="s">
        <v>72</v>
      </c>
      <c r="AC68" s="33" t="s">
        <v>1415</v>
      </c>
      <c r="AD68" s="16"/>
      <c r="AE68" s="17">
        <v>1</v>
      </c>
      <c r="AF68" s="17">
        <v>1</v>
      </c>
      <c r="AG68" s="17">
        <f t="shared" si="41"/>
        <v>1</v>
      </c>
      <c r="AH68" s="34" t="s">
        <v>1333</v>
      </c>
      <c r="AI68" s="33" t="s">
        <v>1416</v>
      </c>
      <c r="AJ68" s="16"/>
      <c r="AK68" s="17">
        <v>2</v>
      </c>
      <c r="AL68" s="17">
        <v>2</v>
      </c>
      <c r="AM68" s="20">
        <f t="shared" si="53"/>
        <v>2</v>
      </c>
      <c r="AN68" s="34" t="s">
        <v>73</v>
      </c>
      <c r="AO68" s="33" t="s">
        <v>1417</v>
      </c>
      <c r="AP68" s="16"/>
      <c r="AQ68" s="17">
        <v>2</v>
      </c>
      <c r="AR68" s="17">
        <v>2</v>
      </c>
      <c r="AS68" s="20">
        <f t="shared" si="42"/>
        <v>2</v>
      </c>
      <c r="AT68" s="35"/>
      <c r="AU68" s="33"/>
      <c r="AV68" s="16"/>
      <c r="AW68" s="17" t="str">
        <f t="shared" si="43"/>
        <v/>
      </c>
      <c r="AX68" s="17" t="str">
        <f t="shared" si="43"/>
        <v/>
      </c>
      <c r="AY68" s="20" t="str">
        <f t="shared" si="54"/>
        <v/>
      </c>
      <c r="AZ68" s="35"/>
      <c r="BA68" s="33"/>
      <c r="BB68" s="17" t="str">
        <f t="shared" si="44"/>
        <v/>
      </c>
      <c r="BC68" s="17" t="str">
        <f t="shared" si="44"/>
        <v/>
      </c>
      <c r="BD68" s="20" t="str">
        <f t="shared" si="55"/>
        <v/>
      </c>
      <c r="BE68" s="35"/>
      <c r="BF68" s="36"/>
      <c r="BG68" s="17" t="str">
        <f t="shared" si="45"/>
        <v/>
      </c>
      <c r="BH68" s="17" t="str">
        <f t="shared" si="45"/>
        <v/>
      </c>
      <c r="BI68" s="20" t="str">
        <f t="shared" si="56"/>
        <v/>
      </c>
      <c r="BJ68" s="54">
        <v>2</v>
      </c>
      <c r="BK68" s="37">
        <f t="shared" si="57"/>
        <v>4</v>
      </c>
      <c r="BL68" s="54">
        <f t="shared" si="58"/>
        <v>0</v>
      </c>
      <c r="BM68" s="28"/>
      <c r="BN68" s="28"/>
      <c r="BO68" s="28"/>
      <c r="BP68" s="28" t="s">
        <v>1418</v>
      </c>
      <c r="BQ68" s="28" t="s">
        <v>87</v>
      </c>
      <c r="BR68" s="25">
        <f t="shared" si="59"/>
        <v>1</v>
      </c>
      <c r="BS68" s="28" t="s">
        <v>87</v>
      </c>
      <c r="BT68" s="25">
        <f t="shared" si="60"/>
        <v>1</v>
      </c>
      <c r="BU68" s="28" t="s">
        <v>87</v>
      </c>
      <c r="BV68" s="25">
        <f t="shared" si="61"/>
        <v>1</v>
      </c>
      <c r="BW68" s="28" t="s">
        <v>87</v>
      </c>
      <c r="BX68" s="25">
        <f t="shared" si="62"/>
        <v>1</v>
      </c>
      <c r="BY68" s="25" t="str">
        <f t="shared" si="66"/>
        <v>low</v>
      </c>
      <c r="BZ68" s="28" t="s">
        <v>145</v>
      </c>
      <c r="CA68" s="25">
        <v>2</v>
      </c>
      <c r="CB68" s="28"/>
      <c r="CC68" s="28">
        <v>5534.87</v>
      </c>
      <c r="CD68" s="28">
        <v>243.57</v>
      </c>
      <c r="CE68" s="38">
        <v>303.02999999999997</v>
      </c>
      <c r="CF68" s="24">
        <v>3</v>
      </c>
      <c r="CG68" s="25">
        <f t="shared" si="63"/>
        <v>5</v>
      </c>
      <c r="CH68" s="26">
        <f t="shared" si="64"/>
        <v>0.55555555555555558</v>
      </c>
      <c r="CI68" s="26">
        <f t="shared" si="67"/>
        <v>2.931395492055672</v>
      </c>
      <c r="CJ68" s="26">
        <f t="shared" si="68"/>
        <v>2.3562023562023566</v>
      </c>
    </row>
    <row r="69" spans="1:88" ht="13.05" customHeight="1" x14ac:dyDescent="0.3">
      <c r="A69" s="27">
        <v>241</v>
      </c>
      <c r="B69" s="28" t="s">
        <v>88</v>
      </c>
      <c r="C69" s="25">
        <f t="shared" si="46"/>
        <v>1</v>
      </c>
      <c r="D69" s="28" t="s">
        <v>79</v>
      </c>
      <c r="E69" s="25">
        <f t="shared" si="47"/>
        <v>2</v>
      </c>
      <c r="F69" s="28" t="s">
        <v>88</v>
      </c>
      <c r="G69" s="25">
        <f t="shared" si="48"/>
        <v>1</v>
      </c>
      <c r="H69" s="28" t="str">
        <f t="shared" si="49"/>
        <v>low</v>
      </c>
      <c r="I69" s="28" t="s">
        <v>88</v>
      </c>
      <c r="J69" s="25">
        <f t="shared" si="50"/>
        <v>1</v>
      </c>
      <c r="K69" s="28" t="s">
        <v>79</v>
      </c>
      <c r="L69" s="25">
        <f t="shared" si="51"/>
        <v>2</v>
      </c>
      <c r="M69" s="28" t="s">
        <v>88</v>
      </c>
      <c r="N69" s="25">
        <f t="shared" si="52"/>
        <v>1</v>
      </c>
      <c r="O69" s="25" t="str">
        <f t="shared" si="65"/>
        <v>low</v>
      </c>
      <c r="P69" s="25" t="s">
        <v>67</v>
      </c>
      <c r="Q69" s="25" t="s">
        <v>68</v>
      </c>
      <c r="R69" s="25">
        <v>4</v>
      </c>
      <c r="S69" s="29" t="s">
        <v>1330</v>
      </c>
      <c r="T69" s="195">
        <f>VLOOKUP($S69,'Snippet measures'!$A$4:$V$33,11,FALSE)</f>
        <v>714</v>
      </c>
      <c r="U69" s="195">
        <f>VLOOKUP($S69,'Snippet measures'!$A$4:$V$33,18,FALSE)</f>
        <v>0.62518972366411596</v>
      </c>
      <c r="V69" s="195">
        <f>VLOOKUP($S69,'Snippet measures'!$A$4:$V$33,19,FALSE)</f>
        <v>301.2</v>
      </c>
      <c r="W69" s="195">
        <f>VLOOKUP($S69,'Snippet measures'!$A$4:$V$33,21,FALSE)</f>
        <v>2.5641025641025641E-3</v>
      </c>
      <c r="X69" s="195">
        <f>VLOOKUP($S69,'Snippet measures'!$A$4:$V$33,22,FALSE)</f>
        <v>0.34615384615384615</v>
      </c>
      <c r="Y69" s="25">
        <v>3</v>
      </c>
      <c r="Z69" s="30" t="s">
        <v>1426</v>
      </c>
      <c r="AA69" s="31" t="s">
        <v>1427</v>
      </c>
      <c r="AB69" s="32" t="s">
        <v>72</v>
      </c>
      <c r="AC69" s="33" t="s">
        <v>91</v>
      </c>
      <c r="AD69" s="16"/>
      <c r="AE69" s="17">
        <v>0</v>
      </c>
      <c r="AF69" s="17">
        <v>0</v>
      </c>
      <c r="AG69" s="17">
        <f t="shared" si="41"/>
        <v>0</v>
      </c>
      <c r="AH69" s="34" t="s">
        <v>1333</v>
      </c>
      <c r="AI69" s="33" t="s">
        <v>91</v>
      </c>
      <c r="AJ69" s="16"/>
      <c r="AK69" s="17">
        <v>0</v>
      </c>
      <c r="AL69" s="17">
        <v>0</v>
      </c>
      <c r="AM69" s="20">
        <f t="shared" si="53"/>
        <v>0</v>
      </c>
      <c r="AN69" s="34" t="s">
        <v>73</v>
      </c>
      <c r="AO69" s="33" t="s">
        <v>91</v>
      </c>
      <c r="AP69" s="16"/>
      <c r="AQ69" s="17">
        <v>0</v>
      </c>
      <c r="AR69" s="17">
        <v>0</v>
      </c>
      <c r="AS69" s="20">
        <f t="shared" si="42"/>
        <v>0</v>
      </c>
      <c r="AT69" s="35"/>
      <c r="AU69" s="33"/>
      <c r="AV69" s="16"/>
      <c r="AW69" s="17" t="str">
        <f t="shared" si="43"/>
        <v/>
      </c>
      <c r="AX69" s="17" t="str">
        <f t="shared" si="43"/>
        <v/>
      </c>
      <c r="AY69" s="20" t="str">
        <f t="shared" si="54"/>
        <v/>
      </c>
      <c r="AZ69" s="35"/>
      <c r="BA69" s="33"/>
      <c r="BB69" s="17" t="str">
        <f t="shared" si="44"/>
        <v/>
      </c>
      <c r="BC69" s="17" t="str">
        <f t="shared" si="44"/>
        <v/>
      </c>
      <c r="BD69" s="20" t="str">
        <f t="shared" si="55"/>
        <v/>
      </c>
      <c r="BE69" s="35"/>
      <c r="BF69" s="36"/>
      <c r="BG69" s="17" t="str">
        <f t="shared" si="45"/>
        <v/>
      </c>
      <c r="BH69" s="17" t="str">
        <f t="shared" si="45"/>
        <v/>
      </c>
      <c r="BI69" s="20" t="str">
        <f t="shared" si="56"/>
        <v/>
      </c>
      <c r="BJ69" s="54">
        <v>3</v>
      </c>
      <c r="BK69" s="37">
        <f t="shared" si="57"/>
        <v>6</v>
      </c>
      <c r="BL69" s="54">
        <f t="shared" si="58"/>
        <v>0</v>
      </c>
      <c r="BM69" s="28"/>
      <c r="BN69" s="28"/>
      <c r="BO69" s="28"/>
      <c r="BP69" s="28" t="s">
        <v>1428</v>
      </c>
      <c r="BQ69" s="28">
        <v>3</v>
      </c>
      <c r="BR69" s="25">
        <f t="shared" si="59"/>
        <v>3</v>
      </c>
      <c r="BS69" s="28">
        <v>3</v>
      </c>
      <c r="BT69" s="25">
        <f t="shared" si="60"/>
        <v>3</v>
      </c>
      <c r="BU69" s="28">
        <v>2</v>
      </c>
      <c r="BV69" s="25">
        <f t="shared" si="61"/>
        <v>2</v>
      </c>
      <c r="BW69" s="28" t="s">
        <v>87</v>
      </c>
      <c r="BX69" s="25">
        <f t="shared" si="62"/>
        <v>1</v>
      </c>
      <c r="BY69" s="25" t="str">
        <f t="shared" si="66"/>
        <v>med</v>
      </c>
      <c r="BZ69" s="28" t="s">
        <v>100</v>
      </c>
      <c r="CA69" s="25">
        <v>3</v>
      </c>
      <c r="CB69" s="28"/>
      <c r="CC69" s="28">
        <v>1691.66</v>
      </c>
      <c r="CD69" s="28">
        <v>45.56</v>
      </c>
      <c r="CE69" s="38">
        <v>50.22</v>
      </c>
      <c r="CF69" s="24">
        <v>3</v>
      </c>
      <c r="CG69" s="25">
        <f t="shared" si="63"/>
        <v>0</v>
      </c>
      <c r="CH69" s="26">
        <f t="shared" si="64"/>
        <v>0</v>
      </c>
      <c r="CI69" s="26">
        <f t="shared" si="67"/>
        <v>15.671641791044776</v>
      </c>
      <c r="CJ69" s="26">
        <f t="shared" si="68"/>
        <v>14.217443249701315</v>
      </c>
    </row>
    <row r="70" spans="1:88" ht="13.05" customHeight="1" x14ac:dyDescent="0.3">
      <c r="A70" s="27">
        <v>14</v>
      </c>
      <c r="B70" s="28" t="s">
        <v>65</v>
      </c>
      <c r="C70" s="25">
        <f t="shared" si="46"/>
        <v>3</v>
      </c>
      <c r="D70" s="28" t="s">
        <v>65</v>
      </c>
      <c r="E70" s="25">
        <f t="shared" si="47"/>
        <v>3</v>
      </c>
      <c r="F70" s="28" t="s">
        <v>65</v>
      </c>
      <c r="G70" s="25">
        <f t="shared" si="48"/>
        <v>3</v>
      </c>
      <c r="H70" s="28" t="str">
        <f t="shared" si="49"/>
        <v>medium</v>
      </c>
      <c r="I70" s="28" t="s">
        <v>88</v>
      </c>
      <c r="J70" s="25">
        <f t="shared" si="50"/>
        <v>1</v>
      </c>
      <c r="K70" s="28" t="s">
        <v>88</v>
      </c>
      <c r="L70" s="25">
        <f t="shared" si="51"/>
        <v>1</v>
      </c>
      <c r="M70" s="28" t="s">
        <v>88</v>
      </c>
      <c r="N70" s="25">
        <f t="shared" si="52"/>
        <v>1</v>
      </c>
      <c r="O70" s="25" t="str">
        <f t="shared" si="65"/>
        <v>med</v>
      </c>
      <c r="P70" s="25" t="s">
        <v>67</v>
      </c>
      <c r="Q70" s="25" t="s">
        <v>68</v>
      </c>
      <c r="R70" s="25">
        <v>5</v>
      </c>
      <c r="S70" s="29" t="s">
        <v>1669</v>
      </c>
      <c r="T70" s="195">
        <f>VLOOKUP($S70,'Snippet measures'!$A$4:$V$33,11,FALSE)</f>
        <v>676</v>
      </c>
      <c r="U70" s="195">
        <f>VLOOKUP($S70,'Snippet measures'!$A$4:$V$33,18,FALSE)</f>
        <v>0.55874693425037503</v>
      </c>
      <c r="V70" s="195">
        <f>VLOOKUP($S70,'Snippet measures'!$A$4:$V$33,19,FALSE)</f>
        <v>301.2</v>
      </c>
      <c r="W70" s="195">
        <f>VLOOKUP($S70,'Snippet measures'!$A$4:$V$33,21,FALSE)</f>
        <v>2.5641025641025641E-3</v>
      </c>
      <c r="X70" s="195">
        <f>VLOOKUP($S70,'Snippet measures'!$A$4:$V$33,22,FALSE)</f>
        <v>0.24871794871794872</v>
      </c>
      <c r="Y70" s="25">
        <v>2</v>
      </c>
      <c r="Z70" s="30" t="s">
        <v>1670</v>
      </c>
      <c r="AA70" s="31" t="s">
        <v>1671</v>
      </c>
      <c r="AB70" s="32" t="s">
        <v>72</v>
      </c>
      <c r="AC70" s="33" t="s">
        <v>1672</v>
      </c>
      <c r="AD70" s="16"/>
      <c r="AE70" s="17">
        <v>2</v>
      </c>
      <c r="AF70" s="17">
        <v>2</v>
      </c>
      <c r="AG70" s="17">
        <f t="shared" si="41"/>
        <v>2</v>
      </c>
      <c r="AH70" s="34" t="s">
        <v>1333</v>
      </c>
      <c r="AI70" s="33" t="s">
        <v>1673</v>
      </c>
      <c r="AJ70" s="16"/>
      <c r="AK70" s="17">
        <v>2</v>
      </c>
      <c r="AL70" s="17">
        <v>2</v>
      </c>
      <c r="AM70" s="20">
        <f t="shared" si="53"/>
        <v>2</v>
      </c>
      <c r="AN70" s="34" t="s">
        <v>73</v>
      </c>
      <c r="AO70" s="33" t="s">
        <v>1417</v>
      </c>
      <c r="AP70" s="16"/>
      <c r="AQ70" s="17">
        <v>2</v>
      </c>
      <c r="AR70" s="17">
        <v>2</v>
      </c>
      <c r="AS70" s="20">
        <f t="shared" si="42"/>
        <v>2</v>
      </c>
      <c r="AT70" s="35"/>
      <c r="AU70" s="33"/>
      <c r="AV70" s="16"/>
      <c r="AW70" s="17" t="str">
        <f t="shared" si="43"/>
        <v/>
      </c>
      <c r="AX70" s="17" t="str">
        <f t="shared" si="43"/>
        <v/>
      </c>
      <c r="AY70" s="20" t="str">
        <f t="shared" si="54"/>
        <v/>
      </c>
      <c r="AZ70" s="35"/>
      <c r="BA70" s="33"/>
      <c r="BB70" s="17" t="str">
        <f t="shared" si="44"/>
        <v/>
      </c>
      <c r="BC70" s="17" t="str">
        <f t="shared" si="44"/>
        <v/>
      </c>
      <c r="BD70" s="20" t="str">
        <f t="shared" si="55"/>
        <v/>
      </c>
      <c r="BE70" s="35"/>
      <c r="BF70" s="36"/>
      <c r="BG70" s="17" t="str">
        <f t="shared" si="45"/>
        <v/>
      </c>
      <c r="BH70" s="17" t="str">
        <f t="shared" si="45"/>
        <v/>
      </c>
      <c r="BI70" s="20" t="str">
        <f t="shared" si="56"/>
        <v/>
      </c>
      <c r="BJ70" s="54">
        <v>3</v>
      </c>
      <c r="BK70" s="37">
        <f t="shared" si="57"/>
        <v>5</v>
      </c>
      <c r="BL70" s="54">
        <f t="shared" si="58"/>
        <v>1</v>
      </c>
      <c r="BM70" s="28" t="s">
        <v>1674</v>
      </c>
      <c r="BN70" s="28"/>
      <c r="BO70" s="28" t="s">
        <v>1675</v>
      </c>
      <c r="BP70" s="28" t="s">
        <v>1676</v>
      </c>
      <c r="BQ70" s="28">
        <v>2</v>
      </c>
      <c r="BR70" s="25">
        <f t="shared" si="59"/>
        <v>2</v>
      </c>
      <c r="BS70" s="28" t="s">
        <v>87</v>
      </c>
      <c r="BT70" s="25">
        <f t="shared" si="60"/>
        <v>1</v>
      </c>
      <c r="BU70" s="28" t="s">
        <v>87</v>
      </c>
      <c r="BV70" s="25">
        <f t="shared" si="61"/>
        <v>1</v>
      </c>
      <c r="BW70" s="28" t="s">
        <v>87</v>
      </c>
      <c r="BX70" s="25">
        <f t="shared" si="62"/>
        <v>1</v>
      </c>
      <c r="BY70" s="25" t="str">
        <f t="shared" si="66"/>
        <v>low</v>
      </c>
      <c r="BZ70" s="28" t="s">
        <v>119</v>
      </c>
      <c r="CA70" s="25">
        <v>4</v>
      </c>
      <c r="CB70" s="28"/>
      <c r="CC70" s="28">
        <v>3467.72</v>
      </c>
      <c r="CD70" s="28">
        <v>149.03</v>
      </c>
      <c r="CE70" s="38">
        <v>108.17</v>
      </c>
      <c r="CF70" s="24">
        <v>3</v>
      </c>
      <c r="CG70" s="25">
        <f t="shared" si="63"/>
        <v>6</v>
      </c>
      <c r="CH70" s="26">
        <f t="shared" si="64"/>
        <v>0.66666666666666663</v>
      </c>
      <c r="CI70" s="26">
        <f t="shared" si="67"/>
        <v>4.5359994631953295</v>
      </c>
      <c r="CJ70" s="26">
        <f t="shared" si="68"/>
        <v>6.2494222057871864</v>
      </c>
    </row>
    <row r="71" spans="1:88" ht="13.05" customHeight="1" x14ac:dyDescent="0.3">
      <c r="A71" s="27">
        <v>23</v>
      </c>
      <c r="B71" s="28" t="s">
        <v>88</v>
      </c>
      <c r="C71" s="25">
        <f t="shared" si="46"/>
        <v>1</v>
      </c>
      <c r="D71" s="28" t="s">
        <v>88</v>
      </c>
      <c r="E71" s="25">
        <f t="shared" si="47"/>
        <v>1</v>
      </c>
      <c r="F71" s="28" t="s">
        <v>88</v>
      </c>
      <c r="G71" s="25">
        <f t="shared" si="48"/>
        <v>1</v>
      </c>
      <c r="H71" s="28" t="str">
        <f t="shared" si="49"/>
        <v>low</v>
      </c>
      <c r="I71" s="28" t="s">
        <v>88</v>
      </c>
      <c r="J71" s="25">
        <f t="shared" si="50"/>
        <v>1</v>
      </c>
      <c r="K71" s="28" t="s">
        <v>88</v>
      </c>
      <c r="L71" s="25">
        <f t="shared" si="51"/>
        <v>1</v>
      </c>
      <c r="M71" s="28" t="s">
        <v>88</v>
      </c>
      <c r="N71" s="25">
        <f t="shared" si="52"/>
        <v>1</v>
      </c>
      <c r="O71" s="25" t="str">
        <f t="shared" si="65"/>
        <v>low</v>
      </c>
      <c r="P71" s="25" t="s">
        <v>95</v>
      </c>
      <c r="Q71" s="25" t="s">
        <v>68</v>
      </c>
      <c r="R71" s="25">
        <v>5</v>
      </c>
      <c r="S71" s="29" t="s">
        <v>1669</v>
      </c>
      <c r="T71" s="195">
        <f>VLOOKUP($S71,'Snippet measures'!$A$4:$V$33,11,FALSE)</f>
        <v>676</v>
      </c>
      <c r="U71" s="195">
        <f>VLOOKUP($S71,'Snippet measures'!$A$4:$V$33,18,FALSE)</f>
        <v>0.55874693425037503</v>
      </c>
      <c r="V71" s="195">
        <f>VLOOKUP($S71,'Snippet measures'!$A$4:$V$33,19,FALSE)</f>
        <v>301.2</v>
      </c>
      <c r="W71" s="195">
        <f>VLOOKUP($S71,'Snippet measures'!$A$4:$V$33,21,FALSE)</f>
        <v>2.5641025641025641E-3</v>
      </c>
      <c r="X71" s="195">
        <f>VLOOKUP($S71,'Snippet measures'!$A$4:$V$33,22,FALSE)</f>
        <v>0.24871794871794872</v>
      </c>
      <c r="Y71" s="25">
        <v>2</v>
      </c>
      <c r="Z71" s="30" t="s">
        <v>1677</v>
      </c>
      <c r="AA71" s="31" t="s">
        <v>1678</v>
      </c>
      <c r="AB71" s="32" t="s">
        <v>72</v>
      </c>
      <c r="AC71" s="33" t="s">
        <v>72</v>
      </c>
      <c r="AD71" s="16"/>
      <c r="AE71" s="17">
        <f>IF($AB71=TRIM($AC71),3,"")</f>
        <v>3</v>
      </c>
      <c r="AF71" s="17">
        <f>IF($AB71=TRIM($AC71),3,"")</f>
        <v>3</v>
      </c>
      <c r="AG71" s="17">
        <f t="shared" si="41"/>
        <v>3</v>
      </c>
      <c r="AH71" s="34" t="s">
        <v>1333</v>
      </c>
      <c r="AI71" s="33" t="s">
        <v>602</v>
      </c>
      <c r="AJ71" s="16"/>
      <c r="AK71" s="17">
        <v>0</v>
      </c>
      <c r="AL71" s="17">
        <v>0</v>
      </c>
      <c r="AM71" s="20">
        <f t="shared" si="53"/>
        <v>0</v>
      </c>
      <c r="AN71" s="34" t="s">
        <v>73</v>
      </c>
      <c r="AO71" s="33" t="s">
        <v>602</v>
      </c>
      <c r="AP71" s="16"/>
      <c r="AQ71" s="17">
        <v>0</v>
      </c>
      <c r="AR71" s="17">
        <v>0</v>
      </c>
      <c r="AS71" s="20">
        <f t="shared" si="42"/>
        <v>0</v>
      </c>
      <c r="AT71" s="35"/>
      <c r="AU71" s="33"/>
      <c r="AV71" s="16"/>
      <c r="AW71" s="17" t="str">
        <f t="shared" si="43"/>
        <v/>
      </c>
      <c r="AX71" s="17" t="str">
        <f t="shared" si="43"/>
        <v/>
      </c>
      <c r="AY71" s="20" t="str">
        <f t="shared" si="54"/>
        <v/>
      </c>
      <c r="AZ71" s="35"/>
      <c r="BA71" s="33"/>
      <c r="BB71" s="17" t="str">
        <f t="shared" si="44"/>
        <v/>
      </c>
      <c r="BC71" s="17" t="str">
        <f t="shared" si="44"/>
        <v/>
      </c>
      <c r="BD71" s="20" t="str">
        <f t="shared" si="55"/>
        <v/>
      </c>
      <c r="BE71" s="35"/>
      <c r="BF71" s="36"/>
      <c r="BG71" s="17" t="str">
        <f t="shared" si="45"/>
        <v/>
      </c>
      <c r="BH71" s="17" t="str">
        <f t="shared" si="45"/>
        <v/>
      </c>
      <c r="BI71" s="20" t="str">
        <f t="shared" si="56"/>
        <v/>
      </c>
      <c r="BJ71" s="54">
        <v>2</v>
      </c>
      <c r="BK71" s="37">
        <f t="shared" si="57"/>
        <v>4</v>
      </c>
      <c r="BL71" s="54">
        <f t="shared" si="58"/>
        <v>0</v>
      </c>
      <c r="BM71" s="28"/>
      <c r="BN71" s="28"/>
      <c r="BO71" s="28" t="s">
        <v>1679</v>
      </c>
      <c r="BP71" s="28" t="s">
        <v>1680</v>
      </c>
      <c r="BQ71" s="28">
        <v>2</v>
      </c>
      <c r="BR71" s="25">
        <f t="shared" si="59"/>
        <v>2</v>
      </c>
      <c r="BS71" s="28">
        <v>2</v>
      </c>
      <c r="BT71" s="25">
        <f t="shared" si="60"/>
        <v>2</v>
      </c>
      <c r="BU71" s="28">
        <v>2</v>
      </c>
      <c r="BV71" s="25">
        <f t="shared" si="61"/>
        <v>2</v>
      </c>
      <c r="BW71" s="28">
        <v>2</v>
      </c>
      <c r="BX71" s="25">
        <f t="shared" si="62"/>
        <v>2</v>
      </c>
      <c r="BY71" s="25" t="str">
        <f t="shared" si="66"/>
        <v>low</v>
      </c>
      <c r="BZ71" s="28" t="s">
        <v>145</v>
      </c>
      <c r="CA71" s="25">
        <v>2</v>
      </c>
      <c r="CB71" s="28"/>
      <c r="CC71" s="28">
        <v>1474.8</v>
      </c>
      <c r="CD71" s="28">
        <v>86.04</v>
      </c>
      <c r="CE71" s="38">
        <v>102.16</v>
      </c>
      <c r="CF71" s="24">
        <v>3</v>
      </c>
      <c r="CG71" s="25">
        <f t="shared" si="63"/>
        <v>3</v>
      </c>
      <c r="CH71" s="26">
        <f t="shared" si="64"/>
        <v>0.33333333333333331</v>
      </c>
      <c r="CI71" s="26">
        <f t="shared" si="67"/>
        <v>7.8568107856810778</v>
      </c>
      <c r="CJ71" s="26">
        <f t="shared" si="68"/>
        <v>6.6170712607674238</v>
      </c>
    </row>
    <row r="72" spans="1:88" ht="13.05" customHeight="1" x14ac:dyDescent="0.3">
      <c r="A72" s="27">
        <v>27</v>
      </c>
      <c r="B72" s="28" t="s">
        <v>80</v>
      </c>
      <c r="C72" s="25">
        <f t="shared" si="46"/>
        <v>4</v>
      </c>
      <c r="D72" s="28" t="s">
        <v>65</v>
      </c>
      <c r="E72" s="25">
        <f t="shared" si="47"/>
        <v>3</v>
      </c>
      <c r="F72" s="28" t="s">
        <v>80</v>
      </c>
      <c r="G72" s="25">
        <f t="shared" si="48"/>
        <v>4</v>
      </c>
      <c r="H72" s="28" t="str">
        <f t="shared" si="49"/>
        <v>high</v>
      </c>
      <c r="I72" s="28" t="s">
        <v>79</v>
      </c>
      <c r="J72" s="25">
        <f t="shared" si="50"/>
        <v>2</v>
      </c>
      <c r="K72" s="28" t="s">
        <v>65</v>
      </c>
      <c r="L72" s="25">
        <f t="shared" si="51"/>
        <v>3</v>
      </c>
      <c r="M72" s="28" t="s">
        <v>88</v>
      </c>
      <c r="N72" s="25">
        <f t="shared" si="52"/>
        <v>1</v>
      </c>
      <c r="O72" s="25" t="str">
        <f t="shared" si="65"/>
        <v>high</v>
      </c>
      <c r="P72" s="25" t="s">
        <v>67</v>
      </c>
      <c r="Q72" s="25" t="s">
        <v>68</v>
      </c>
      <c r="R72" s="25">
        <v>5</v>
      </c>
      <c r="S72" s="29" t="s">
        <v>1669</v>
      </c>
      <c r="T72" s="195">
        <f>VLOOKUP($S72,'Snippet measures'!$A$4:$V$33,11,FALSE)</f>
        <v>676</v>
      </c>
      <c r="U72" s="195">
        <f>VLOOKUP($S72,'Snippet measures'!$A$4:$V$33,18,FALSE)</f>
        <v>0.55874693425037503</v>
      </c>
      <c r="V72" s="195">
        <f>VLOOKUP($S72,'Snippet measures'!$A$4:$V$33,19,FALSE)</f>
        <v>301.2</v>
      </c>
      <c r="W72" s="195">
        <f>VLOOKUP($S72,'Snippet measures'!$A$4:$V$33,21,FALSE)</f>
        <v>2.5641025641025641E-3</v>
      </c>
      <c r="X72" s="195">
        <f>VLOOKUP($S72,'Snippet measures'!$A$4:$V$33,22,FALSE)</f>
        <v>0.24871794871794872</v>
      </c>
      <c r="Y72" s="25">
        <v>3</v>
      </c>
      <c r="Z72" s="30" t="s">
        <v>1681</v>
      </c>
      <c r="AA72" s="31" t="s">
        <v>1682</v>
      </c>
      <c r="AB72" s="32" t="s">
        <v>72</v>
      </c>
      <c r="AC72" s="33" t="s">
        <v>91</v>
      </c>
      <c r="AD72" s="16"/>
      <c r="AE72" s="17">
        <v>0</v>
      </c>
      <c r="AF72" s="17">
        <v>0</v>
      </c>
      <c r="AG72" s="17">
        <f t="shared" si="41"/>
        <v>0</v>
      </c>
      <c r="AH72" s="34" t="s">
        <v>1333</v>
      </c>
      <c r="AI72" s="33" t="s">
        <v>1683</v>
      </c>
      <c r="AJ72" s="16"/>
      <c r="AK72" s="17">
        <v>1</v>
      </c>
      <c r="AL72" s="17">
        <v>1</v>
      </c>
      <c r="AM72" s="20">
        <f t="shared" si="53"/>
        <v>1</v>
      </c>
      <c r="AN72" s="34" t="s">
        <v>73</v>
      </c>
      <c r="AO72" s="33" t="s">
        <v>1684</v>
      </c>
      <c r="AP72" s="16"/>
      <c r="AQ72" s="17">
        <v>1</v>
      </c>
      <c r="AR72" s="17">
        <v>1</v>
      </c>
      <c r="AS72" s="20">
        <f t="shared" si="42"/>
        <v>1</v>
      </c>
      <c r="AT72" s="35"/>
      <c r="AU72" s="33"/>
      <c r="AV72" s="16"/>
      <c r="AW72" s="17" t="str">
        <f t="shared" si="43"/>
        <v/>
      </c>
      <c r="AX72" s="17" t="str">
        <f t="shared" si="43"/>
        <v/>
      </c>
      <c r="AY72" s="20" t="str">
        <f t="shared" si="54"/>
        <v/>
      </c>
      <c r="AZ72" s="35"/>
      <c r="BA72" s="33"/>
      <c r="BB72" s="17" t="str">
        <f t="shared" si="44"/>
        <v/>
      </c>
      <c r="BC72" s="17" t="str">
        <f t="shared" si="44"/>
        <v/>
      </c>
      <c r="BD72" s="20" t="str">
        <f t="shared" si="55"/>
        <v/>
      </c>
      <c r="BE72" s="35"/>
      <c r="BF72" s="36"/>
      <c r="BG72" s="17" t="str">
        <f t="shared" si="45"/>
        <v/>
      </c>
      <c r="BH72" s="17" t="str">
        <f t="shared" si="45"/>
        <v/>
      </c>
      <c r="BI72" s="20" t="str">
        <f t="shared" si="56"/>
        <v/>
      </c>
      <c r="BJ72" s="54">
        <v>3</v>
      </c>
      <c r="BK72" s="37">
        <f t="shared" si="57"/>
        <v>6</v>
      </c>
      <c r="BL72" s="54">
        <f t="shared" si="58"/>
        <v>0</v>
      </c>
      <c r="BM72" s="28" t="s">
        <v>1685</v>
      </c>
      <c r="BN72" s="28"/>
      <c r="BO72" s="28"/>
      <c r="BP72" s="28" t="s">
        <v>1686</v>
      </c>
      <c r="BQ72" s="28">
        <v>2</v>
      </c>
      <c r="BR72" s="25">
        <f t="shared" si="59"/>
        <v>2</v>
      </c>
      <c r="BS72" s="28">
        <v>2</v>
      </c>
      <c r="BT72" s="25">
        <f t="shared" si="60"/>
        <v>2</v>
      </c>
      <c r="BU72" s="28">
        <v>2</v>
      </c>
      <c r="BV72" s="25">
        <f t="shared" si="61"/>
        <v>2</v>
      </c>
      <c r="BW72" s="28">
        <v>2</v>
      </c>
      <c r="BX72" s="25">
        <f t="shared" si="62"/>
        <v>2</v>
      </c>
      <c r="BY72" s="25" t="str">
        <f t="shared" si="66"/>
        <v>low</v>
      </c>
      <c r="BZ72" s="28" t="s">
        <v>78</v>
      </c>
      <c r="CA72" s="25">
        <v>1</v>
      </c>
      <c r="CB72" s="28"/>
      <c r="CC72" s="28">
        <v>2367.89</v>
      </c>
      <c r="CD72" s="28">
        <v>51.96</v>
      </c>
      <c r="CE72" s="38">
        <v>143.72</v>
      </c>
      <c r="CF72" s="24">
        <v>3</v>
      </c>
      <c r="CG72" s="25">
        <f t="shared" si="63"/>
        <v>2</v>
      </c>
      <c r="CH72" s="26">
        <f t="shared" si="64"/>
        <v>0.22222222222222221</v>
      </c>
      <c r="CI72" s="26">
        <f t="shared" si="67"/>
        <v>13.010007698229407</v>
      </c>
      <c r="CJ72" s="26">
        <f t="shared" si="68"/>
        <v>4.7035903145004179</v>
      </c>
    </row>
    <row r="73" spans="1:88" ht="13.05" customHeight="1" x14ac:dyDescent="0.3">
      <c r="A73" s="27">
        <v>31</v>
      </c>
      <c r="B73" s="28" t="s">
        <v>80</v>
      </c>
      <c r="C73" s="25">
        <f t="shared" si="46"/>
        <v>4</v>
      </c>
      <c r="D73" s="28" t="s">
        <v>80</v>
      </c>
      <c r="E73" s="25">
        <f t="shared" si="47"/>
        <v>4</v>
      </c>
      <c r="F73" s="28" t="s">
        <v>66</v>
      </c>
      <c r="G73" s="25">
        <f t="shared" si="48"/>
        <v>5</v>
      </c>
      <c r="H73" s="28" t="str">
        <f t="shared" si="49"/>
        <v>high</v>
      </c>
      <c r="I73" s="28" t="s">
        <v>65</v>
      </c>
      <c r="J73" s="25">
        <f t="shared" si="50"/>
        <v>3</v>
      </c>
      <c r="K73" s="28" t="s">
        <v>80</v>
      </c>
      <c r="L73" s="25">
        <f t="shared" si="51"/>
        <v>4</v>
      </c>
      <c r="M73" s="28" t="s">
        <v>79</v>
      </c>
      <c r="N73" s="25">
        <f t="shared" si="52"/>
        <v>2</v>
      </c>
      <c r="O73" s="25" t="str">
        <f t="shared" si="65"/>
        <v>high</v>
      </c>
      <c r="P73" s="25" t="s">
        <v>95</v>
      </c>
      <c r="Q73" s="25" t="s">
        <v>68</v>
      </c>
      <c r="R73" s="25">
        <v>5</v>
      </c>
      <c r="S73" s="29" t="s">
        <v>1669</v>
      </c>
      <c r="T73" s="195">
        <f>VLOOKUP($S73,'Snippet measures'!$A$4:$V$33,11,FALSE)</f>
        <v>676</v>
      </c>
      <c r="U73" s="195">
        <f>VLOOKUP($S73,'Snippet measures'!$A$4:$V$33,18,FALSE)</f>
        <v>0.55874693425037503</v>
      </c>
      <c r="V73" s="195">
        <f>VLOOKUP($S73,'Snippet measures'!$A$4:$V$33,19,FALSE)</f>
        <v>301.2</v>
      </c>
      <c r="W73" s="195">
        <f>VLOOKUP($S73,'Snippet measures'!$A$4:$V$33,21,FALSE)</f>
        <v>2.5641025641025641E-3</v>
      </c>
      <c r="X73" s="195">
        <f>VLOOKUP($S73,'Snippet measures'!$A$4:$V$33,22,FALSE)</f>
        <v>0.24871794871794872</v>
      </c>
      <c r="Y73" s="25">
        <v>3</v>
      </c>
      <c r="Z73" s="30" t="s">
        <v>1687</v>
      </c>
      <c r="AA73" s="31" t="s">
        <v>1688</v>
      </c>
      <c r="AB73" s="32" t="s">
        <v>72</v>
      </c>
      <c r="AC73" s="33" t="s">
        <v>1689</v>
      </c>
      <c r="AD73" s="16"/>
      <c r="AE73" s="17">
        <v>2</v>
      </c>
      <c r="AF73" s="17">
        <v>2</v>
      </c>
      <c r="AG73" s="17">
        <f t="shared" si="41"/>
        <v>2</v>
      </c>
      <c r="AH73" s="34" t="s">
        <v>1333</v>
      </c>
      <c r="AI73" s="33" t="s">
        <v>480</v>
      </c>
      <c r="AJ73" s="16"/>
      <c r="AK73" s="17">
        <v>0</v>
      </c>
      <c r="AL73" s="17">
        <v>0</v>
      </c>
      <c r="AM73" s="20">
        <f t="shared" si="53"/>
        <v>0</v>
      </c>
      <c r="AN73" s="34" t="s">
        <v>73</v>
      </c>
      <c r="AO73" s="33" t="s">
        <v>602</v>
      </c>
      <c r="AP73" s="16"/>
      <c r="AQ73" s="17">
        <v>0</v>
      </c>
      <c r="AR73" s="17">
        <v>0</v>
      </c>
      <c r="AS73" s="20">
        <f t="shared" si="42"/>
        <v>0</v>
      </c>
      <c r="AT73" s="35"/>
      <c r="AU73" s="33"/>
      <c r="AV73" s="16"/>
      <c r="AW73" s="17" t="str">
        <f t="shared" si="43"/>
        <v/>
      </c>
      <c r="AX73" s="17" t="str">
        <f t="shared" si="43"/>
        <v/>
      </c>
      <c r="AY73" s="20" t="str">
        <f t="shared" si="54"/>
        <v/>
      </c>
      <c r="AZ73" s="35"/>
      <c r="BA73" s="33"/>
      <c r="BB73" s="17" t="str">
        <f t="shared" si="44"/>
        <v/>
      </c>
      <c r="BC73" s="17" t="str">
        <f t="shared" si="44"/>
        <v/>
      </c>
      <c r="BD73" s="20" t="str">
        <f t="shared" si="55"/>
        <v/>
      </c>
      <c r="BE73" s="35"/>
      <c r="BF73" s="36"/>
      <c r="BG73" s="17" t="str">
        <f t="shared" si="45"/>
        <v/>
      </c>
      <c r="BH73" s="17" t="str">
        <f t="shared" si="45"/>
        <v/>
      </c>
      <c r="BI73" s="20" t="str">
        <f t="shared" si="56"/>
        <v/>
      </c>
      <c r="BJ73" s="54">
        <v>2</v>
      </c>
      <c r="BK73" s="37">
        <f t="shared" si="57"/>
        <v>5</v>
      </c>
      <c r="BL73" s="54">
        <f t="shared" si="58"/>
        <v>-1</v>
      </c>
      <c r="BM73" s="28" t="s">
        <v>1690</v>
      </c>
      <c r="BN73" s="28"/>
      <c r="BO73" s="28"/>
      <c r="BP73" s="28" t="s">
        <v>1691</v>
      </c>
      <c r="BQ73" s="28">
        <v>4</v>
      </c>
      <c r="BR73" s="25">
        <f t="shared" si="59"/>
        <v>4</v>
      </c>
      <c r="BS73" s="28" t="s">
        <v>87</v>
      </c>
      <c r="BT73" s="25">
        <f t="shared" si="60"/>
        <v>1</v>
      </c>
      <c r="BU73" s="28">
        <v>3</v>
      </c>
      <c r="BV73" s="25">
        <f t="shared" si="61"/>
        <v>3</v>
      </c>
      <c r="BW73" s="28">
        <v>3</v>
      </c>
      <c r="BX73" s="25">
        <f t="shared" si="62"/>
        <v>3</v>
      </c>
      <c r="BY73" s="25" t="str">
        <f t="shared" si="66"/>
        <v>high</v>
      </c>
      <c r="BZ73" s="28" t="s">
        <v>78</v>
      </c>
      <c r="CA73" s="25">
        <v>1</v>
      </c>
      <c r="CB73" s="28"/>
      <c r="CC73" s="28">
        <v>2523.8000000000002</v>
      </c>
      <c r="CD73" s="28">
        <v>102.66</v>
      </c>
      <c r="CE73" s="38">
        <v>84.07</v>
      </c>
      <c r="CF73" s="24">
        <v>3</v>
      </c>
      <c r="CG73" s="25">
        <f t="shared" si="63"/>
        <v>2</v>
      </c>
      <c r="CH73" s="26">
        <f t="shared" si="64"/>
        <v>0.22222222222222221</v>
      </c>
      <c r="CI73" s="26">
        <f t="shared" si="67"/>
        <v>6.5848431716345219</v>
      </c>
      <c r="CJ73" s="26">
        <f t="shared" si="68"/>
        <v>8.0409182823837284</v>
      </c>
    </row>
    <row r="74" spans="1:88" ht="13.05" customHeight="1" x14ac:dyDescent="0.3">
      <c r="A74" s="27">
        <v>43</v>
      </c>
      <c r="B74" s="28" t="s">
        <v>79</v>
      </c>
      <c r="C74" s="25">
        <f t="shared" si="46"/>
        <v>2</v>
      </c>
      <c r="D74" s="28" t="s">
        <v>79</v>
      </c>
      <c r="E74" s="25">
        <f t="shared" si="47"/>
        <v>2</v>
      </c>
      <c r="F74" s="28" t="s">
        <v>80</v>
      </c>
      <c r="G74" s="25">
        <f t="shared" si="48"/>
        <v>4</v>
      </c>
      <c r="H74" s="28" t="str">
        <f t="shared" si="49"/>
        <v>medium</v>
      </c>
      <c r="I74" s="28" t="s">
        <v>88</v>
      </c>
      <c r="J74" s="25">
        <f t="shared" si="50"/>
        <v>1</v>
      </c>
      <c r="K74" s="28" t="s">
        <v>79</v>
      </c>
      <c r="L74" s="25">
        <f t="shared" si="51"/>
        <v>2</v>
      </c>
      <c r="M74" s="28" t="s">
        <v>88</v>
      </c>
      <c r="N74" s="25">
        <f t="shared" si="52"/>
        <v>1</v>
      </c>
      <c r="O74" s="25" t="str">
        <f t="shared" si="65"/>
        <v>high</v>
      </c>
      <c r="P74" s="25" t="s">
        <v>67</v>
      </c>
      <c r="Q74" s="25" t="s">
        <v>68</v>
      </c>
      <c r="R74" s="25">
        <v>5</v>
      </c>
      <c r="S74" s="29" t="s">
        <v>1669</v>
      </c>
      <c r="T74" s="195">
        <f>VLOOKUP($S74,'Snippet measures'!$A$4:$V$33,11,FALSE)</f>
        <v>676</v>
      </c>
      <c r="U74" s="195">
        <f>VLOOKUP($S74,'Snippet measures'!$A$4:$V$33,18,FALSE)</f>
        <v>0.55874693425037503</v>
      </c>
      <c r="V74" s="195">
        <f>VLOOKUP($S74,'Snippet measures'!$A$4:$V$33,19,FALSE)</f>
        <v>301.2</v>
      </c>
      <c r="W74" s="195">
        <f>VLOOKUP($S74,'Snippet measures'!$A$4:$V$33,21,FALSE)</f>
        <v>2.5641025641025641E-3</v>
      </c>
      <c r="X74" s="195">
        <f>VLOOKUP($S74,'Snippet measures'!$A$4:$V$33,22,FALSE)</f>
        <v>0.24871794871794872</v>
      </c>
      <c r="Y74" s="25">
        <v>4</v>
      </c>
      <c r="Z74" s="30" t="s">
        <v>1692</v>
      </c>
      <c r="AA74" s="31" t="s">
        <v>1693</v>
      </c>
      <c r="AB74" s="32" t="s">
        <v>72</v>
      </c>
      <c r="AC74" s="33" t="s">
        <v>72</v>
      </c>
      <c r="AD74" s="16"/>
      <c r="AE74" s="17">
        <f>IF($AB74=TRIM($AC74),3,"")</f>
        <v>3</v>
      </c>
      <c r="AF74" s="17">
        <f>IF($AB74=TRIM($AC74),3,"")</f>
        <v>3</v>
      </c>
      <c r="AG74" s="17">
        <f t="shared" si="41"/>
        <v>3</v>
      </c>
      <c r="AH74" s="34" t="s">
        <v>1333</v>
      </c>
      <c r="AI74" s="33" t="s">
        <v>1067</v>
      </c>
      <c r="AJ74" s="16"/>
      <c r="AK74" s="17">
        <v>0</v>
      </c>
      <c r="AL74" s="17">
        <v>0</v>
      </c>
      <c r="AM74" s="20">
        <f t="shared" si="53"/>
        <v>0</v>
      </c>
      <c r="AN74" s="34" t="s">
        <v>73</v>
      </c>
      <c r="AO74" s="33" t="s">
        <v>1694</v>
      </c>
      <c r="AP74" s="16"/>
      <c r="AQ74" s="17">
        <v>1</v>
      </c>
      <c r="AR74" s="17">
        <v>1</v>
      </c>
      <c r="AS74" s="20">
        <f t="shared" si="42"/>
        <v>1</v>
      </c>
      <c r="AT74" s="35"/>
      <c r="AU74" s="33"/>
      <c r="AV74" s="16"/>
      <c r="AW74" s="17" t="str">
        <f t="shared" si="43"/>
        <v/>
      </c>
      <c r="AX74" s="17" t="str">
        <f t="shared" si="43"/>
        <v/>
      </c>
      <c r="AY74" s="20" t="str">
        <f t="shared" si="54"/>
        <v/>
      </c>
      <c r="AZ74" s="35"/>
      <c r="BA74" s="33"/>
      <c r="BB74" s="17" t="str">
        <f t="shared" si="44"/>
        <v/>
      </c>
      <c r="BC74" s="17" t="str">
        <f t="shared" si="44"/>
        <v/>
      </c>
      <c r="BD74" s="20" t="str">
        <f t="shared" si="55"/>
        <v/>
      </c>
      <c r="BE74" s="35"/>
      <c r="BF74" s="36"/>
      <c r="BG74" s="17" t="str">
        <f t="shared" si="45"/>
        <v/>
      </c>
      <c r="BH74" s="17" t="str">
        <f t="shared" si="45"/>
        <v/>
      </c>
      <c r="BI74" s="20" t="str">
        <f t="shared" si="56"/>
        <v/>
      </c>
      <c r="BJ74" s="54">
        <v>3</v>
      </c>
      <c r="BK74" s="37">
        <f t="shared" si="57"/>
        <v>7</v>
      </c>
      <c r="BL74" s="54">
        <f t="shared" si="58"/>
        <v>-1</v>
      </c>
      <c r="BM74" s="28" t="s">
        <v>1695</v>
      </c>
      <c r="BN74" s="28" t="s">
        <v>1696</v>
      </c>
      <c r="BO74" s="28" t="s">
        <v>1697</v>
      </c>
      <c r="BP74" s="28" t="s">
        <v>1698</v>
      </c>
      <c r="BQ74" s="28">
        <v>2</v>
      </c>
      <c r="BR74" s="25">
        <f t="shared" si="59"/>
        <v>2</v>
      </c>
      <c r="BS74" s="28" t="s">
        <v>87</v>
      </c>
      <c r="BT74" s="25">
        <f t="shared" si="60"/>
        <v>1</v>
      </c>
      <c r="BU74" s="28" t="s">
        <v>87</v>
      </c>
      <c r="BV74" s="25">
        <f t="shared" si="61"/>
        <v>1</v>
      </c>
      <c r="BW74" s="28" t="s">
        <v>87</v>
      </c>
      <c r="BX74" s="25">
        <f t="shared" si="62"/>
        <v>1</v>
      </c>
      <c r="BY74" s="25" t="str">
        <f t="shared" si="66"/>
        <v>low</v>
      </c>
      <c r="BZ74" s="28" t="s">
        <v>78</v>
      </c>
      <c r="CA74" s="25">
        <v>1</v>
      </c>
      <c r="CB74" s="28"/>
      <c r="CC74" s="28">
        <v>8199.43</v>
      </c>
      <c r="CD74" s="28">
        <v>217.22</v>
      </c>
      <c r="CE74" s="38">
        <v>178.66</v>
      </c>
      <c r="CF74" s="24">
        <v>3</v>
      </c>
      <c r="CG74" s="25">
        <f t="shared" si="63"/>
        <v>4</v>
      </c>
      <c r="CH74" s="26">
        <f t="shared" si="64"/>
        <v>0.44444444444444442</v>
      </c>
      <c r="CI74" s="26">
        <f t="shared" si="67"/>
        <v>3.1120522972102016</v>
      </c>
      <c r="CJ74" s="26">
        <f t="shared" si="68"/>
        <v>3.7837232732564647</v>
      </c>
    </row>
    <row r="75" spans="1:88" ht="13.05" customHeight="1" x14ac:dyDescent="0.3">
      <c r="A75" s="27">
        <v>48</v>
      </c>
      <c r="B75" s="28" t="s">
        <v>88</v>
      </c>
      <c r="C75" s="25">
        <f t="shared" si="46"/>
        <v>1</v>
      </c>
      <c r="D75" s="28" t="s">
        <v>65</v>
      </c>
      <c r="E75" s="25">
        <f t="shared" si="47"/>
        <v>3</v>
      </c>
      <c r="F75" s="28" t="s">
        <v>65</v>
      </c>
      <c r="G75" s="25">
        <f t="shared" si="48"/>
        <v>3</v>
      </c>
      <c r="H75" s="28" t="str">
        <f t="shared" si="49"/>
        <v>medium</v>
      </c>
      <c r="I75" s="28" t="s">
        <v>88</v>
      </c>
      <c r="J75" s="25">
        <f t="shared" si="50"/>
        <v>1</v>
      </c>
      <c r="K75" s="28" t="s">
        <v>88</v>
      </c>
      <c r="L75" s="25">
        <f t="shared" si="51"/>
        <v>1</v>
      </c>
      <c r="M75" s="28" t="s">
        <v>88</v>
      </c>
      <c r="N75" s="25">
        <f t="shared" si="52"/>
        <v>1</v>
      </c>
      <c r="O75" s="25" t="str">
        <f t="shared" si="65"/>
        <v>med</v>
      </c>
      <c r="P75" s="25" t="s">
        <v>67</v>
      </c>
      <c r="Q75" s="25" t="s">
        <v>68</v>
      </c>
      <c r="R75" s="25">
        <v>5</v>
      </c>
      <c r="S75" s="29" t="s">
        <v>1669</v>
      </c>
      <c r="T75" s="195">
        <f>VLOOKUP($S75,'Snippet measures'!$A$4:$V$33,11,FALSE)</f>
        <v>676</v>
      </c>
      <c r="U75" s="195">
        <f>VLOOKUP($S75,'Snippet measures'!$A$4:$V$33,18,FALSE)</f>
        <v>0.55874693425037503</v>
      </c>
      <c r="V75" s="195">
        <f>VLOOKUP($S75,'Snippet measures'!$A$4:$V$33,19,FALSE)</f>
        <v>301.2</v>
      </c>
      <c r="W75" s="195">
        <f>VLOOKUP($S75,'Snippet measures'!$A$4:$V$33,21,FALSE)</f>
        <v>2.5641025641025641E-3</v>
      </c>
      <c r="X75" s="195">
        <f>VLOOKUP($S75,'Snippet measures'!$A$4:$V$33,22,FALSE)</f>
        <v>0.24871794871794872</v>
      </c>
      <c r="Y75" s="25">
        <v>2</v>
      </c>
      <c r="Z75" s="30" t="s">
        <v>1699</v>
      </c>
      <c r="AA75" s="31" t="s">
        <v>1700</v>
      </c>
      <c r="AB75" s="32" t="s">
        <v>72</v>
      </c>
      <c r="AC75" s="33" t="s">
        <v>1701</v>
      </c>
      <c r="AD75" s="16"/>
      <c r="AE75" s="17">
        <v>3</v>
      </c>
      <c r="AF75" s="17">
        <v>3</v>
      </c>
      <c r="AG75" s="17">
        <f t="shared" si="41"/>
        <v>3</v>
      </c>
      <c r="AH75" s="34" t="s">
        <v>1333</v>
      </c>
      <c r="AI75" s="33" t="s">
        <v>230</v>
      </c>
      <c r="AJ75" s="16"/>
      <c r="AK75" s="17">
        <v>0</v>
      </c>
      <c r="AL75" s="17">
        <v>0</v>
      </c>
      <c r="AM75" s="20">
        <f t="shared" si="53"/>
        <v>0</v>
      </c>
      <c r="AN75" s="34" t="s">
        <v>73</v>
      </c>
      <c r="AO75" s="33" t="s">
        <v>1702</v>
      </c>
      <c r="AP75" s="16"/>
      <c r="AQ75" s="17">
        <v>1</v>
      </c>
      <c r="AR75" s="17">
        <v>1</v>
      </c>
      <c r="AS75" s="20">
        <f t="shared" si="42"/>
        <v>1</v>
      </c>
      <c r="AT75" s="35"/>
      <c r="AU75" s="33"/>
      <c r="AV75" s="16"/>
      <c r="AW75" s="17" t="str">
        <f t="shared" si="43"/>
        <v/>
      </c>
      <c r="AX75" s="17" t="str">
        <f t="shared" si="43"/>
        <v/>
      </c>
      <c r="AY75" s="20" t="str">
        <f t="shared" si="54"/>
        <v/>
      </c>
      <c r="AZ75" s="35"/>
      <c r="BA75" s="33"/>
      <c r="BB75" s="17" t="str">
        <f t="shared" si="44"/>
        <v/>
      </c>
      <c r="BC75" s="17" t="str">
        <f t="shared" si="44"/>
        <v/>
      </c>
      <c r="BD75" s="20" t="str">
        <f t="shared" si="55"/>
        <v/>
      </c>
      <c r="BE75" s="35"/>
      <c r="BF75" s="36"/>
      <c r="BG75" s="17" t="str">
        <f t="shared" si="45"/>
        <v/>
      </c>
      <c r="BH75" s="17" t="str">
        <f t="shared" si="45"/>
        <v/>
      </c>
      <c r="BI75" s="20" t="str">
        <f t="shared" si="56"/>
        <v/>
      </c>
      <c r="BJ75" s="54">
        <v>1</v>
      </c>
      <c r="BK75" s="37">
        <f t="shared" si="57"/>
        <v>3</v>
      </c>
      <c r="BL75" s="54">
        <f t="shared" si="58"/>
        <v>-1</v>
      </c>
      <c r="BM75" s="28" t="s">
        <v>1703</v>
      </c>
      <c r="BN75" s="28"/>
      <c r="BO75" s="28" t="s">
        <v>1704</v>
      </c>
      <c r="BP75" s="28" t="s">
        <v>1705</v>
      </c>
      <c r="BQ75" s="28">
        <v>2</v>
      </c>
      <c r="BR75" s="25">
        <f t="shared" si="59"/>
        <v>2</v>
      </c>
      <c r="BS75" s="28" t="s">
        <v>87</v>
      </c>
      <c r="BT75" s="25">
        <f t="shared" si="60"/>
        <v>1</v>
      </c>
      <c r="BU75" s="28" t="s">
        <v>87</v>
      </c>
      <c r="BV75" s="25">
        <f t="shared" si="61"/>
        <v>1</v>
      </c>
      <c r="BW75" s="28" t="s">
        <v>87</v>
      </c>
      <c r="BX75" s="25">
        <f t="shared" si="62"/>
        <v>1</v>
      </c>
      <c r="BY75" s="25" t="str">
        <f t="shared" si="66"/>
        <v>low</v>
      </c>
      <c r="BZ75" s="28" t="s">
        <v>119</v>
      </c>
      <c r="CA75" s="25">
        <v>4</v>
      </c>
      <c r="CB75" s="28"/>
      <c r="CC75" s="28">
        <v>4156.07</v>
      </c>
      <c r="CD75" s="28">
        <v>181.76</v>
      </c>
      <c r="CE75" s="38">
        <v>272.14</v>
      </c>
      <c r="CF75" s="24">
        <v>3</v>
      </c>
      <c r="CG75" s="25">
        <f t="shared" si="63"/>
        <v>4</v>
      </c>
      <c r="CH75" s="26">
        <f t="shared" si="64"/>
        <v>0.44444444444444442</v>
      </c>
      <c r="CI75" s="26">
        <f t="shared" si="67"/>
        <v>3.7191901408450705</v>
      </c>
      <c r="CJ75" s="26">
        <f t="shared" si="68"/>
        <v>2.4840155802160653</v>
      </c>
    </row>
    <row r="76" spans="1:88" ht="13.05" customHeight="1" x14ac:dyDescent="0.3">
      <c r="A76" s="27">
        <v>59</v>
      </c>
      <c r="B76" s="28" t="s">
        <v>79</v>
      </c>
      <c r="C76" s="25">
        <f t="shared" si="46"/>
        <v>2</v>
      </c>
      <c r="D76" s="28" t="s">
        <v>65</v>
      </c>
      <c r="E76" s="25">
        <f t="shared" si="47"/>
        <v>3</v>
      </c>
      <c r="F76" s="28" t="s">
        <v>80</v>
      </c>
      <c r="G76" s="25">
        <f t="shared" si="48"/>
        <v>4</v>
      </c>
      <c r="H76" s="28" t="str">
        <f t="shared" si="49"/>
        <v>medium</v>
      </c>
      <c r="I76" s="28" t="s">
        <v>88</v>
      </c>
      <c r="J76" s="25">
        <f t="shared" si="50"/>
        <v>1</v>
      </c>
      <c r="K76" s="28" t="s">
        <v>80</v>
      </c>
      <c r="L76" s="25">
        <f t="shared" si="51"/>
        <v>4</v>
      </c>
      <c r="M76" s="28" t="s">
        <v>79</v>
      </c>
      <c r="N76" s="25">
        <f t="shared" si="52"/>
        <v>2</v>
      </c>
      <c r="O76" s="25" t="str">
        <f t="shared" si="65"/>
        <v>high</v>
      </c>
      <c r="P76" s="25" t="s">
        <v>67</v>
      </c>
      <c r="Q76" s="25" t="s">
        <v>68</v>
      </c>
      <c r="R76" s="25">
        <v>5</v>
      </c>
      <c r="S76" s="29" t="s">
        <v>1669</v>
      </c>
      <c r="T76" s="195">
        <f>VLOOKUP($S76,'Snippet measures'!$A$4:$V$33,11,FALSE)</f>
        <v>676</v>
      </c>
      <c r="U76" s="195">
        <f>VLOOKUP($S76,'Snippet measures'!$A$4:$V$33,18,FALSE)</f>
        <v>0.55874693425037503</v>
      </c>
      <c r="V76" s="195">
        <f>VLOOKUP($S76,'Snippet measures'!$A$4:$V$33,19,FALSE)</f>
        <v>301.2</v>
      </c>
      <c r="W76" s="195">
        <f>VLOOKUP($S76,'Snippet measures'!$A$4:$V$33,21,FALSE)</f>
        <v>2.5641025641025641E-3</v>
      </c>
      <c r="X76" s="195">
        <f>VLOOKUP($S76,'Snippet measures'!$A$4:$V$33,22,FALSE)</f>
        <v>0.24871794871794872</v>
      </c>
      <c r="Y76" s="25">
        <v>3</v>
      </c>
      <c r="Z76" s="30" t="s">
        <v>1706</v>
      </c>
      <c r="AA76" s="31" t="s">
        <v>1707</v>
      </c>
      <c r="AB76" s="32" t="s">
        <v>72</v>
      </c>
      <c r="AC76" s="33" t="s">
        <v>72</v>
      </c>
      <c r="AD76" s="16"/>
      <c r="AE76" s="17">
        <f>IF($AB76=TRIM($AC76),3,"")</f>
        <v>3</v>
      </c>
      <c r="AF76" s="17">
        <f>IF($AB76=TRIM($AC76),3,"")</f>
        <v>3</v>
      </c>
      <c r="AG76" s="17">
        <f t="shared" si="41"/>
        <v>3</v>
      </c>
      <c r="AH76" s="34" t="s">
        <v>1333</v>
      </c>
      <c r="AI76" s="33" t="s">
        <v>598</v>
      </c>
      <c r="AJ76" s="16"/>
      <c r="AK76" s="17">
        <v>0</v>
      </c>
      <c r="AL76" s="17">
        <v>0</v>
      </c>
      <c r="AM76" s="20">
        <f t="shared" si="53"/>
        <v>0</v>
      </c>
      <c r="AN76" s="34" t="s">
        <v>73</v>
      </c>
      <c r="AO76" s="33" t="s">
        <v>598</v>
      </c>
      <c r="AP76" s="16"/>
      <c r="AQ76" s="17">
        <v>0</v>
      </c>
      <c r="AR76" s="17">
        <v>0</v>
      </c>
      <c r="AS76" s="20">
        <f t="shared" si="42"/>
        <v>0</v>
      </c>
      <c r="AT76" s="35"/>
      <c r="AU76" s="33"/>
      <c r="AV76" s="16"/>
      <c r="AW76" s="17" t="str">
        <f t="shared" si="43"/>
        <v/>
      </c>
      <c r="AX76" s="17" t="str">
        <f t="shared" si="43"/>
        <v/>
      </c>
      <c r="AY76" s="20" t="str">
        <f t="shared" si="54"/>
        <v/>
      </c>
      <c r="AZ76" s="35"/>
      <c r="BA76" s="33"/>
      <c r="BB76" s="17" t="str">
        <f t="shared" si="44"/>
        <v/>
      </c>
      <c r="BC76" s="17" t="str">
        <f t="shared" si="44"/>
        <v/>
      </c>
      <c r="BD76" s="20" t="str">
        <f t="shared" si="55"/>
        <v/>
      </c>
      <c r="BE76" s="35"/>
      <c r="BF76" s="36"/>
      <c r="BG76" s="17" t="str">
        <f t="shared" si="45"/>
        <v/>
      </c>
      <c r="BH76" s="17" t="str">
        <f t="shared" si="45"/>
        <v/>
      </c>
      <c r="BI76" s="20" t="str">
        <f t="shared" si="56"/>
        <v/>
      </c>
      <c r="BJ76" s="54">
        <v>3</v>
      </c>
      <c r="BK76" s="37">
        <f t="shared" si="57"/>
        <v>6</v>
      </c>
      <c r="BL76" s="54">
        <f t="shared" si="58"/>
        <v>0</v>
      </c>
      <c r="BM76" s="28"/>
      <c r="BN76" s="28" t="s">
        <v>1708</v>
      </c>
      <c r="BO76" s="28"/>
      <c r="BP76" s="28" t="s">
        <v>1709</v>
      </c>
      <c r="BQ76" s="28">
        <v>3</v>
      </c>
      <c r="BR76" s="25">
        <f t="shared" si="59"/>
        <v>3</v>
      </c>
      <c r="BS76" s="28" t="s">
        <v>87</v>
      </c>
      <c r="BT76" s="25">
        <f t="shared" si="60"/>
        <v>1</v>
      </c>
      <c r="BU76" s="28">
        <v>2</v>
      </c>
      <c r="BV76" s="25">
        <f t="shared" si="61"/>
        <v>2</v>
      </c>
      <c r="BW76" s="28" t="s">
        <v>87</v>
      </c>
      <c r="BX76" s="25">
        <f t="shared" si="62"/>
        <v>1</v>
      </c>
      <c r="BY76" s="25" t="str">
        <f t="shared" si="66"/>
        <v>med</v>
      </c>
      <c r="BZ76" s="28" t="s">
        <v>78</v>
      </c>
      <c r="CA76" s="25">
        <v>1</v>
      </c>
      <c r="CB76" s="28"/>
      <c r="CC76" s="28">
        <v>4742.53</v>
      </c>
      <c r="CD76" s="28">
        <v>124.88</v>
      </c>
      <c r="CE76" s="38">
        <v>186.92</v>
      </c>
      <c r="CF76" s="24">
        <v>3</v>
      </c>
      <c r="CG76" s="25">
        <f t="shared" si="63"/>
        <v>3</v>
      </c>
      <c r="CH76" s="26">
        <f t="shared" si="64"/>
        <v>0.33333333333333331</v>
      </c>
      <c r="CI76" s="26">
        <f t="shared" si="67"/>
        <v>5.4131966688020503</v>
      </c>
      <c r="CJ76" s="26">
        <f t="shared" si="68"/>
        <v>3.6165204365503962</v>
      </c>
    </row>
    <row r="77" spans="1:88" ht="13.05" customHeight="1" x14ac:dyDescent="0.3">
      <c r="A77" s="27">
        <v>69</v>
      </c>
      <c r="B77" s="28" t="s">
        <v>80</v>
      </c>
      <c r="C77" s="25">
        <f t="shared" si="46"/>
        <v>4</v>
      </c>
      <c r="D77" s="28" t="s">
        <v>80</v>
      </c>
      <c r="E77" s="25">
        <f t="shared" si="47"/>
        <v>4</v>
      </c>
      <c r="F77" s="28" t="s">
        <v>80</v>
      </c>
      <c r="G77" s="25">
        <f t="shared" si="48"/>
        <v>4</v>
      </c>
      <c r="H77" s="28" t="str">
        <f t="shared" si="49"/>
        <v>high</v>
      </c>
      <c r="I77" s="28" t="s">
        <v>88</v>
      </c>
      <c r="J77" s="25">
        <f t="shared" si="50"/>
        <v>1</v>
      </c>
      <c r="K77" s="28" t="s">
        <v>79</v>
      </c>
      <c r="L77" s="25">
        <f t="shared" si="51"/>
        <v>2</v>
      </c>
      <c r="M77" s="28" t="s">
        <v>88</v>
      </c>
      <c r="N77" s="25">
        <f t="shared" si="52"/>
        <v>1</v>
      </c>
      <c r="O77" s="25" t="str">
        <f t="shared" si="65"/>
        <v>high</v>
      </c>
      <c r="P77" s="25" t="s">
        <v>67</v>
      </c>
      <c r="Q77" s="25" t="s">
        <v>68</v>
      </c>
      <c r="R77" s="25">
        <v>5</v>
      </c>
      <c r="S77" s="29" t="s">
        <v>1669</v>
      </c>
      <c r="T77" s="195">
        <f>VLOOKUP($S77,'Snippet measures'!$A$4:$V$33,11,FALSE)</f>
        <v>676</v>
      </c>
      <c r="U77" s="195">
        <f>VLOOKUP($S77,'Snippet measures'!$A$4:$V$33,18,FALSE)</f>
        <v>0.55874693425037503</v>
      </c>
      <c r="V77" s="195">
        <f>VLOOKUP($S77,'Snippet measures'!$A$4:$V$33,19,FALSE)</f>
        <v>301.2</v>
      </c>
      <c r="W77" s="195">
        <f>VLOOKUP($S77,'Snippet measures'!$A$4:$V$33,21,FALSE)</f>
        <v>2.5641025641025641E-3</v>
      </c>
      <c r="X77" s="195">
        <f>VLOOKUP($S77,'Snippet measures'!$A$4:$V$33,22,FALSE)</f>
        <v>0.24871794871794872</v>
      </c>
      <c r="Y77" s="25">
        <v>4</v>
      </c>
      <c r="Z77" s="30" t="s">
        <v>1710</v>
      </c>
      <c r="AA77" s="31" t="s">
        <v>1711</v>
      </c>
      <c r="AB77" s="32" t="s">
        <v>72</v>
      </c>
      <c r="AC77" s="33" t="s">
        <v>128</v>
      </c>
      <c r="AD77" s="16"/>
      <c r="AE77" s="17">
        <v>3</v>
      </c>
      <c r="AF77" s="17">
        <v>3</v>
      </c>
      <c r="AG77" s="17">
        <f t="shared" si="41"/>
        <v>3</v>
      </c>
      <c r="AH77" s="34" t="s">
        <v>1333</v>
      </c>
      <c r="AI77" s="33" t="s">
        <v>1712</v>
      </c>
      <c r="AJ77" s="16"/>
      <c r="AK77" s="17">
        <v>2</v>
      </c>
      <c r="AL77" s="17">
        <v>2</v>
      </c>
      <c r="AM77" s="20">
        <f t="shared" si="53"/>
        <v>2</v>
      </c>
      <c r="AN77" s="34" t="s">
        <v>73</v>
      </c>
      <c r="AO77" s="33" t="s">
        <v>1417</v>
      </c>
      <c r="AP77" s="16"/>
      <c r="AQ77" s="17">
        <v>2</v>
      </c>
      <c r="AR77" s="17">
        <v>2</v>
      </c>
      <c r="AS77" s="20">
        <f t="shared" si="42"/>
        <v>2</v>
      </c>
      <c r="AT77" s="35"/>
      <c r="AU77" s="33"/>
      <c r="AV77" s="16"/>
      <c r="AW77" s="17" t="str">
        <f t="shared" si="43"/>
        <v/>
      </c>
      <c r="AX77" s="17" t="str">
        <f t="shared" si="43"/>
        <v/>
      </c>
      <c r="AY77" s="20" t="str">
        <f t="shared" si="54"/>
        <v/>
      </c>
      <c r="AZ77" s="35"/>
      <c r="BA77" s="33"/>
      <c r="BB77" s="17" t="str">
        <f t="shared" si="44"/>
        <v/>
      </c>
      <c r="BC77" s="17" t="str">
        <f t="shared" si="44"/>
        <v/>
      </c>
      <c r="BD77" s="20" t="str">
        <f t="shared" si="55"/>
        <v/>
      </c>
      <c r="BE77" s="35"/>
      <c r="BF77" s="36"/>
      <c r="BG77" s="17" t="str">
        <f t="shared" si="45"/>
        <v/>
      </c>
      <c r="BH77" s="17" t="str">
        <f t="shared" si="45"/>
        <v/>
      </c>
      <c r="BI77" s="20" t="str">
        <f t="shared" si="56"/>
        <v/>
      </c>
      <c r="BJ77" s="54">
        <v>4</v>
      </c>
      <c r="BK77" s="37">
        <f t="shared" si="57"/>
        <v>8</v>
      </c>
      <c r="BL77" s="54">
        <f t="shared" si="58"/>
        <v>0</v>
      </c>
      <c r="BM77" s="28"/>
      <c r="BN77" s="28"/>
      <c r="BO77" s="28" t="s">
        <v>93</v>
      </c>
      <c r="BP77" s="28" t="s">
        <v>1713</v>
      </c>
      <c r="BQ77" s="28">
        <v>2</v>
      </c>
      <c r="BR77" s="25">
        <f t="shared" si="59"/>
        <v>2</v>
      </c>
      <c r="BS77" s="28">
        <v>2</v>
      </c>
      <c r="BT77" s="25">
        <f t="shared" si="60"/>
        <v>2</v>
      </c>
      <c r="BU77" s="28">
        <v>2</v>
      </c>
      <c r="BV77" s="25">
        <f t="shared" si="61"/>
        <v>2</v>
      </c>
      <c r="BW77" s="28">
        <v>2</v>
      </c>
      <c r="BX77" s="25">
        <f t="shared" si="62"/>
        <v>2</v>
      </c>
      <c r="BY77" s="25" t="str">
        <f t="shared" si="66"/>
        <v>low</v>
      </c>
      <c r="BZ77" s="28" t="s">
        <v>145</v>
      </c>
      <c r="CA77" s="25">
        <v>2</v>
      </c>
      <c r="CB77" s="28"/>
      <c r="CC77" s="28">
        <v>8313.2999999999993</v>
      </c>
      <c r="CD77" s="28">
        <v>295.35000000000002</v>
      </c>
      <c r="CE77" s="38">
        <v>288.43</v>
      </c>
      <c r="CF77" s="24">
        <v>3</v>
      </c>
      <c r="CG77" s="25">
        <f t="shared" si="63"/>
        <v>7</v>
      </c>
      <c r="CH77" s="26">
        <f t="shared" si="64"/>
        <v>0.77777777777777779</v>
      </c>
      <c r="CI77" s="26">
        <f t="shared" si="67"/>
        <v>2.2888098865752493</v>
      </c>
      <c r="CJ77" s="26">
        <f t="shared" si="68"/>
        <v>2.3437229137052316</v>
      </c>
    </row>
    <row r="78" spans="1:88" ht="13.05" customHeight="1" x14ac:dyDescent="0.3">
      <c r="A78" s="27">
        <v>79</v>
      </c>
      <c r="B78" s="28" t="s">
        <v>88</v>
      </c>
      <c r="C78" s="25">
        <f t="shared" si="46"/>
        <v>1</v>
      </c>
      <c r="D78" s="28" t="s">
        <v>79</v>
      </c>
      <c r="E78" s="25">
        <f t="shared" si="47"/>
        <v>2</v>
      </c>
      <c r="F78" s="28" t="s">
        <v>80</v>
      </c>
      <c r="G78" s="25">
        <f t="shared" si="48"/>
        <v>4</v>
      </c>
      <c r="H78" s="28" t="str">
        <f t="shared" si="49"/>
        <v>medium</v>
      </c>
      <c r="I78" s="28" t="s">
        <v>65</v>
      </c>
      <c r="J78" s="25">
        <f t="shared" si="50"/>
        <v>3</v>
      </c>
      <c r="K78" s="28" t="s">
        <v>80</v>
      </c>
      <c r="L78" s="25">
        <f t="shared" si="51"/>
        <v>4</v>
      </c>
      <c r="M78" s="28" t="s">
        <v>88</v>
      </c>
      <c r="N78" s="25">
        <f t="shared" si="52"/>
        <v>1</v>
      </c>
      <c r="O78" s="25" t="str">
        <f t="shared" si="65"/>
        <v>high</v>
      </c>
      <c r="P78" s="25" t="s">
        <v>67</v>
      </c>
      <c r="Q78" s="25" t="s">
        <v>68</v>
      </c>
      <c r="R78" s="25">
        <v>5</v>
      </c>
      <c r="S78" s="29" t="s">
        <v>1669</v>
      </c>
      <c r="T78" s="195">
        <f>VLOOKUP($S78,'Snippet measures'!$A$4:$V$33,11,FALSE)</f>
        <v>676</v>
      </c>
      <c r="U78" s="195">
        <f>VLOOKUP($S78,'Snippet measures'!$A$4:$V$33,18,FALSE)</f>
        <v>0.55874693425037503</v>
      </c>
      <c r="V78" s="195">
        <f>VLOOKUP($S78,'Snippet measures'!$A$4:$V$33,19,FALSE)</f>
        <v>301.2</v>
      </c>
      <c r="W78" s="195">
        <f>VLOOKUP($S78,'Snippet measures'!$A$4:$V$33,21,FALSE)</f>
        <v>2.5641025641025641E-3</v>
      </c>
      <c r="X78" s="195">
        <f>VLOOKUP($S78,'Snippet measures'!$A$4:$V$33,22,FALSE)</f>
        <v>0.24871794871794872</v>
      </c>
      <c r="Y78" s="25">
        <v>4</v>
      </c>
      <c r="Z78" s="30" t="s">
        <v>1714</v>
      </c>
      <c r="AA78" s="31" t="s">
        <v>1715</v>
      </c>
      <c r="AB78" s="32" t="s">
        <v>72</v>
      </c>
      <c r="AC78" s="33" t="s">
        <v>1716</v>
      </c>
      <c r="AD78" s="16"/>
      <c r="AE78" s="17">
        <v>1</v>
      </c>
      <c r="AF78" s="17">
        <v>1</v>
      </c>
      <c r="AG78" s="17">
        <f t="shared" si="41"/>
        <v>1</v>
      </c>
      <c r="AH78" s="34" t="s">
        <v>1333</v>
      </c>
      <c r="AI78" s="33" t="s">
        <v>1717</v>
      </c>
      <c r="AJ78" s="16"/>
      <c r="AK78" s="17">
        <v>0</v>
      </c>
      <c r="AL78" s="17">
        <v>0</v>
      </c>
      <c r="AM78" s="20">
        <f t="shared" si="53"/>
        <v>0</v>
      </c>
      <c r="AN78" s="34" t="s">
        <v>73</v>
      </c>
      <c r="AO78" s="33" t="s">
        <v>1718</v>
      </c>
      <c r="AP78" s="16"/>
      <c r="AQ78" s="17">
        <v>0</v>
      </c>
      <c r="AR78" s="17">
        <v>0</v>
      </c>
      <c r="AS78" s="20">
        <f t="shared" si="42"/>
        <v>0</v>
      </c>
      <c r="AT78" s="35"/>
      <c r="AU78" s="33"/>
      <c r="AV78" s="16"/>
      <c r="AW78" s="17" t="str">
        <f t="shared" si="43"/>
        <v/>
      </c>
      <c r="AX78" s="17" t="str">
        <f t="shared" si="43"/>
        <v/>
      </c>
      <c r="AY78" s="20" t="str">
        <f t="shared" si="54"/>
        <v/>
      </c>
      <c r="AZ78" s="35"/>
      <c r="BA78" s="33"/>
      <c r="BB78" s="17" t="str">
        <f t="shared" si="44"/>
        <v/>
      </c>
      <c r="BC78" s="17" t="str">
        <f t="shared" si="44"/>
        <v/>
      </c>
      <c r="BD78" s="20" t="str">
        <f t="shared" si="55"/>
        <v/>
      </c>
      <c r="BE78" s="35"/>
      <c r="BF78" s="36"/>
      <c r="BG78" s="17" t="str">
        <f t="shared" si="45"/>
        <v/>
      </c>
      <c r="BH78" s="17" t="str">
        <f t="shared" si="45"/>
        <v/>
      </c>
      <c r="BI78" s="20" t="str">
        <f t="shared" si="56"/>
        <v/>
      </c>
      <c r="BJ78" s="54">
        <v>4</v>
      </c>
      <c r="BK78" s="37">
        <f t="shared" si="57"/>
        <v>8</v>
      </c>
      <c r="BL78" s="54">
        <f t="shared" si="58"/>
        <v>0</v>
      </c>
      <c r="BM78" s="28" t="s">
        <v>91</v>
      </c>
      <c r="BN78" s="28" t="s">
        <v>1719</v>
      </c>
      <c r="BO78" s="28" t="s">
        <v>91</v>
      </c>
      <c r="BP78" s="28" t="s">
        <v>91</v>
      </c>
      <c r="BQ78" s="28" t="s">
        <v>87</v>
      </c>
      <c r="BR78" s="25">
        <f t="shared" si="59"/>
        <v>1</v>
      </c>
      <c r="BS78" s="28" t="s">
        <v>87</v>
      </c>
      <c r="BT78" s="25">
        <f t="shared" si="60"/>
        <v>1</v>
      </c>
      <c r="BU78" s="28" t="s">
        <v>87</v>
      </c>
      <c r="BV78" s="25">
        <f t="shared" si="61"/>
        <v>1</v>
      </c>
      <c r="BW78" s="28" t="s">
        <v>87</v>
      </c>
      <c r="BX78" s="25">
        <f t="shared" si="62"/>
        <v>1</v>
      </c>
      <c r="BY78" s="25" t="str">
        <f t="shared" si="66"/>
        <v>low</v>
      </c>
      <c r="BZ78" s="28" t="s">
        <v>100</v>
      </c>
      <c r="CA78" s="25">
        <v>3</v>
      </c>
      <c r="CB78" s="28" t="s">
        <v>91</v>
      </c>
      <c r="CC78" s="28">
        <v>931.83</v>
      </c>
      <c r="CD78" s="28">
        <v>148.55000000000001</v>
      </c>
      <c r="CE78" s="38">
        <v>62.37</v>
      </c>
      <c r="CF78" s="24">
        <v>3</v>
      </c>
      <c r="CG78" s="25">
        <f t="shared" si="63"/>
        <v>1</v>
      </c>
      <c r="CH78" s="26">
        <f t="shared" si="64"/>
        <v>0.1111111111111111</v>
      </c>
      <c r="CI78" s="26">
        <f t="shared" si="67"/>
        <v>4.5506563446650956</v>
      </c>
      <c r="CJ78" s="26">
        <f t="shared" si="68"/>
        <v>10.838544171877505</v>
      </c>
    </row>
    <row r="79" spans="1:88" ht="13.05" customHeight="1" x14ac:dyDescent="0.3">
      <c r="A79" s="27">
        <v>85</v>
      </c>
      <c r="B79" s="28" t="s">
        <v>80</v>
      </c>
      <c r="C79" s="25">
        <f t="shared" si="46"/>
        <v>4</v>
      </c>
      <c r="D79" s="28" t="s">
        <v>80</v>
      </c>
      <c r="E79" s="25">
        <f t="shared" si="47"/>
        <v>4</v>
      </c>
      <c r="F79" s="28" t="s">
        <v>66</v>
      </c>
      <c r="G79" s="25">
        <f t="shared" si="48"/>
        <v>5</v>
      </c>
      <c r="H79" s="28" t="str">
        <f t="shared" si="49"/>
        <v>high</v>
      </c>
      <c r="I79" s="28" t="s">
        <v>80</v>
      </c>
      <c r="J79" s="25">
        <f t="shared" si="50"/>
        <v>4</v>
      </c>
      <c r="K79" s="28" t="s">
        <v>65</v>
      </c>
      <c r="L79" s="25">
        <f t="shared" si="51"/>
        <v>3</v>
      </c>
      <c r="M79" s="28" t="s">
        <v>65</v>
      </c>
      <c r="N79" s="25">
        <f t="shared" si="52"/>
        <v>3</v>
      </c>
      <c r="O79" s="25" t="str">
        <f t="shared" si="65"/>
        <v>high</v>
      </c>
      <c r="P79" s="25" t="s">
        <v>67</v>
      </c>
      <c r="Q79" s="25" t="s">
        <v>68</v>
      </c>
      <c r="R79" s="25">
        <v>5</v>
      </c>
      <c r="S79" s="29" t="s">
        <v>1669</v>
      </c>
      <c r="T79" s="195">
        <f>VLOOKUP($S79,'Snippet measures'!$A$4:$V$33,11,FALSE)</f>
        <v>676</v>
      </c>
      <c r="U79" s="195">
        <f>VLOOKUP($S79,'Snippet measures'!$A$4:$V$33,18,FALSE)</f>
        <v>0.55874693425037503</v>
      </c>
      <c r="V79" s="195">
        <f>VLOOKUP($S79,'Snippet measures'!$A$4:$V$33,19,FALSE)</f>
        <v>301.2</v>
      </c>
      <c r="W79" s="195">
        <f>VLOOKUP($S79,'Snippet measures'!$A$4:$V$33,21,FALSE)</f>
        <v>2.5641025641025641E-3</v>
      </c>
      <c r="X79" s="195">
        <f>VLOOKUP($S79,'Snippet measures'!$A$4:$V$33,22,FALSE)</f>
        <v>0.24871794871794872</v>
      </c>
      <c r="Y79" s="25">
        <v>3</v>
      </c>
      <c r="Z79" s="30" t="s">
        <v>1720</v>
      </c>
      <c r="AA79" s="31" t="s">
        <v>1721</v>
      </c>
      <c r="AB79" s="32" t="s">
        <v>72</v>
      </c>
      <c r="AC79" s="33" t="s">
        <v>128</v>
      </c>
      <c r="AD79" s="16"/>
      <c r="AE79" s="17">
        <v>3</v>
      </c>
      <c r="AF79" s="17">
        <v>3</v>
      </c>
      <c r="AG79" s="17">
        <f t="shared" si="41"/>
        <v>3</v>
      </c>
      <c r="AH79" s="34" t="s">
        <v>1333</v>
      </c>
      <c r="AI79" s="33" t="s">
        <v>1333</v>
      </c>
      <c r="AJ79" s="16"/>
      <c r="AK79" s="17">
        <f>IF($AH79=TRIM($AI79),3,"")</f>
        <v>3</v>
      </c>
      <c r="AL79" s="17">
        <f>IF($AH79=TRIM($AI79),3,"")</f>
        <v>3</v>
      </c>
      <c r="AM79" s="20">
        <f t="shared" si="53"/>
        <v>3</v>
      </c>
      <c r="AN79" s="34" t="s">
        <v>73</v>
      </c>
      <c r="AO79" s="33" t="s">
        <v>1722</v>
      </c>
      <c r="AP79" s="16"/>
      <c r="AQ79" s="17">
        <v>2</v>
      </c>
      <c r="AR79" s="17">
        <v>2</v>
      </c>
      <c r="AS79" s="20">
        <f t="shared" si="42"/>
        <v>2</v>
      </c>
      <c r="AT79" s="35"/>
      <c r="AU79" s="33"/>
      <c r="AV79" s="16"/>
      <c r="AW79" s="17" t="str">
        <f t="shared" si="43"/>
        <v/>
      </c>
      <c r="AX79" s="17" t="str">
        <f t="shared" si="43"/>
        <v/>
      </c>
      <c r="AY79" s="20" t="str">
        <f t="shared" si="54"/>
        <v/>
      </c>
      <c r="AZ79" s="35"/>
      <c r="BA79" s="33"/>
      <c r="BB79" s="17" t="str">
        <f t="shared" si="44"/>
        <v/>
      </c>
      <c r="BC79" s="17" t="str">
        <f t="shared" si="44"/>
        <v/>
      </c>
      <c r="BD79" s="20" t="str">
        <f t="shared" si="55"/>
        <v/>
      </c>
      <c r="BE79" s="35"/>
      <c r="BF79" s="36"/>
      <c r="BG79" s="17" t="str">
        <f t="shared" si="45"/>
        <v/>
      </c>
      <c r="BH79" s="17" t="str">
        <f t="shared" si="45"/>
        <v/>
      </c>
      <c r="BI79" s="20" t="str">
        <f t="shared" si="56"/>
        <v/>
      </c>
      <c r="BJ79" s="54">
        <v>3</v>
      </c>
      <c r="BK79" s="37">
        <f t="shared" si="57"/>
        <v>6</v>
      </c>
      <c r="BL79" s="54">
        <f t="shared" si="58"/>
        <v>0</v>
      </c>
      <c r="BM79" s="28"/>
      <c r="BN79" s="28"/>
      <c r="BO79" s="28" t="s">
        <v>1723</v>
      </c>
      <c r="BP79" s="28" t="s">
        <v>1724</v>
      </c>
      <c r="BQ79" s="28">
        <v>4</v>
      </c>
      <c r="BR79" s="25">
        <f t="shared" si="59"/>
        <v>4</v>
      </c>
      <c r="BS79" s="28">
        <v>2</v>
      </c>
      <c r="BT79" s="25">
        <f t="shared" si="60"/>
        <v>2</v>
      </c>
      <c r="BU79" s="28">
        <v>2</v>
      </c>
      <c r="BV79" s="25">
        <f t="shared" si="61"/>
        <v>2</v>
      </c>
      <c r="BW79" s="28" t="s">
        <v>87</v>
      </c>
      <c r="BX79" s="25">
        <f t="shared" si="62"/>
        <v>1</v>
      </c>
      <c r="BY79" s="25" t="str">
        <f t="shared" si="66"/>
        <v>high</v>
      </c>
      <c r="BZ79" s="28" t="s">
        <v>78</v>
      </c>
      <c r="CA79" s="25">
        <v>1</v>
      </c>
      <c r="CB79" s="28" t="s">
        <v>1725</v>
      </c>
      <c r="CC79" s="28">
        <v>7799.8</v>
      </c>
      <c r="CD79" s="28">
        <v>356.41</v>
      </c>
      <c r="CE79" s="38">
        <v>104.38</v>
      </c>
      <c r="CF79" s="24">
        <v>3</v>
      </c>
      <c r="CG79" s="25">
        <f t="shared" si="63"/>
        <v>8</v>
      </c>
      <c r="CH79" s="26">
        <f t="shared" si="64"/>
        <v>0.88888888888888884</v>
      </c>
      <c r="CI79" s="26">
        <f t="shared" si="67"/>
        <v>1.8966920120086417</v>
      </c>
      <c r="CJ79" s="26">
        <f t="shared" si="68"/>
        <v>6.4763364629239319</v>
      </c>
    </row>
    <row r="80" spans="1:88" ht="13.05" customHeight="1" x14ac:dyDescent="0.3">
      <c r="A80" s="27">
        <v>97</v>
      </c>
      <c r="B80" s="28" t="s">
        <v>65</v>
      </c>
      <c r="C80" s="25">
        <f t="shared" si="46"/>
        <v>3</v>
      </c>
      <c r="D80" s="28" t="s">
        <v>79</v>
      </c>
      <c r="E80" s="25">
        <f t="shared" si="47"/>
        <v>2</v>
      </c>
      <c r="F80" s="28" t="s">
        <v>65</v>
      </c>
      <c r="G80" s="25">
        <f t="shared" si="48"/>
        <v>3</v>
      </c>
      <c r="H80" s="28" t="str">
        <f t="shared" si="49"/>
        <v>medium</v>
      </c>
      <c r="I80" s="28" t="s">
        <v>88</v>
      </c>
      <c r="J80" s="25">
        <f t="shared" si="50"/>
        <v>1</v>
      </c>
      <c r="K80" s="28" t="s">
        <v>65</v>
      </c>
      <c r="L80" s="25">
        <f t="shared" si="51"/>
        <v>3</v>
      </c>
      <c r="M80" s="28" t="s">
        <v>79</v>
      </c>
      <c r="N80" s="25">
        <f t="shared" si="52"/>
        <v>2</v>
      </c>
      <c r="O80" s="25" t="str">
        <f t="shared" si="65"/>
        <v>med</v>
      </c>
      <c r="P80" s="25" t="s">
        <v>95</v>
      </c>
      <c r="Q80" s="25" t="s">
        <v>68</v>
      </c>
      <c r="R80" s="25">
        <v>5</v>
      </c>
      <c r="S80" s="29" t="s">
        <v>1669</v>
      </c>
      <c r="T80" s="195">
        <f>VLOOKUP($S80,'Snippet measures'!$A$4:$V$33,11,FALSE)</f>
        <v>676</v>
      </c>
      <c r="U80" s="195">
        <f>VLOOKUP($S80,'Snippet measures'!$A$4:$V$33,18,FALSE)</f>
        <v>0.55874693425037503</v>
      </c>
      <c r="V80" s="195">
        <f>VLOOKUP($S80,'Snippet measures'!$A$4:$V$33,19,FALSE)</f>
        <v>301.2</v>
      </c>
      <c r="W80" s="195">
        <f>VLOOKUP($S80,'Snippet measures'!$A$4:$V$33,21,FALSE)</f>
        <v>2.5641025641025641E-3</v>
      </c>
      <c r="X80" s="195">
        <f>VLOOKUP($S80,'Snippet measures'!$A$4:$V$33,22,FALSE)</f>
        <v>0.24871794871794872</v>
      </c>
      <c r="Y80" s="25">
        <v>3</v>
      </c>
      <c r="Z80" s="30" t="s">
        <v>1726</v>
      </c>
      <c r="AA80" s="31" t="s">
        <v>1727</v>
      </c>
      <c r="AB80" s="32" t="s">
        <v>72</v>
      </c>
      <c r="AC80" s="33" t="s">
        <v>230</v>
      </c>
      <c r="AD80" s="16"/>
      <c r="AE80" s="17">
        <v>0</v>
      </c>
      <c r="AF80" s="17">
        <v>0</v>
      </c>
      <c r="AG80" s="17">
        <f t="shared" si="41"/>
        <v>0</v>
      </c>
      <c r="AH80" s="34" t="s">
        <v>1333</v>
      </c>
      <c r="AI80" s="33" t="s">
        <v>230</v>
      </c>
      <c r="AJ80" s="16"/>
      <c r="AK80" s="17">
        <v>0</v>
      </c>
      <c r="AL80" s="17">
        <v>0</v>
      </c>
      <c r="AM80" s="20">
        <f t="shared" si="53"/>
        <v>0</v>
      </c>
      <c r="AN80" s="34" t="s">
        <v>73</v>
      </c>
      <c r="AO80" s="33" t="s">
        <v>230</v>
      </c>
      <c r="AP80" s="16"/>
      <c r="AQ80" s="17">
        <v>0</v>
      </c>
      <c r="AR80" s="17">
        <v>0</v>
      </c>
      <c r="AS80" s="20">
        <f t="shared" si="42"/>
        <v>0</v>
      </c>
      <c r="AT80" s="35"/>
      <c r="AU80" s="33"/>
      <c r="AV80" s="16"/>
      <c r="AW80" s="17" t="str">
        <f t="shared" si="43"/>
        <v/>
      </c>
      <c r="AX80" s="17" t="str">
        <f t="shared" si="43"/>
        <v/>
      </c>
      <c r="AY80" s="20" t="str">
        <f t="shared" si="54"/>
        <v/>
      </c>
      <c r="AZ80" s="35"/>
      <c r="BA80" s="33"/>
      <c r="BB80" s="17" t="str">
        <f t="shared" si="44"/>
        <v/>
      </c>
      <c r="BC80" s="17" t="str">
        <f t="shared" si="44"/>
        <v/>
      </c>
      <c r="BD80" s="20" t="str">
        <f t="shared" si="55"/>
        <v/>
      </c>
      <c r="BE80" s="35"/>
      <c r="BF80" s="36"/>
      <c r="BG80" s="17" t="str">
        <f t="shared" si="45"/>
        <v/>
      </c>
      <c r="BH80" s="17" t="str">
        <f t="shared" si="45"/>
        <v/>
      </c>
      <c r="BI80" s="20" t="str">
        <f t="shared" si="56"/>
        <v/>
      </c>
      <c r="BJ80" s="54">
        <v>1</v>
      </c>
      <c r="BK80" s="37">
        <f t="shared" si="57"/>
        <v>4</v>
      </c>
      <c r="BL80" s="54">
        <f t="shared" si="58"/>
        <v>-2</v>
      </c>
      <c r="BM80" s="28" t="s">
        <v>1728</v>
      </c>
      <c r="BN80" s="28" t="s">
        <v>1729</v>
      </c>
      <c r="BO80" s="28" t="s">
        <v>1730</v>
      </c>
      <c r="BP80" s="28" t="s">
        <v>1731</v>
      </c>
      <c r="BQ80" s="28">
        <v>2</v>
      </c>
      <c r="BR80" s="25">
        <f t="shared" si="59"/>
        <v>2</v>
      </c>
      <c r="BS80" s="28" t="s">
        <v>87</v>
      </c>
      <c r="BT80" s="25">
        <f t="shared" si="60"/>
        <v>1</v>
      </c>
      <c r="BU80" s="28" t="s">
        <v>87</v>
      </c>
      <c r="BV80" s="25">
        <f t="shared" si="61"/>
        <v>1</v>
      </c>
      <c r="BW80" s="28">
        <v>2</v>
      </c>
      <c r="BX80" s="25">
        <f t="shared" si="62"/>
        <v>2</v>
      </c>
      <c r="BY80" s="25" t="str">
        <f t="shared" si="66"/>
        <v>low</v>
      </c>
      <c r="BZ80" s="28" t="s">
        <v>78</v>
      </c>
      <c r="CA80" s="25">
        <v>1</v>
      </c>
      <c r="CB80" s="28" t="s">
        <v>1732</v>
      </c>
      <c r="CC80" s="28">
        <v>2688.68</v>
      </c>
      <c r="CD80" s="28">
        <v>37</v>
      </c>
      <c r="CE80" s="38">
        <v>25.02</v>
      </c>
      <c r="CF80" s="24">
        <v>3</v>
      </c>
      <c r="CG80" s="25">
        <f t="shared" si="63"/>
        <v>0</v>
      </c>
      <c r="CH80" s="26">
        <f t="shared" si="64"/>
        <v>0</v>
      </c>
      <c r="CI80" s="26">
        <f t="shared" si="67"/>
        <v>18.27027027027027</v>
      </c>
      <c r="CJ80" s="26">
        <f t="shared" si="68"/>
        <v>27.018385291766588</v>
      </c>
    </row>
    <row r="81" spans="1:88" ht="13.05" customHeight="1" x14ac:dyDescent="0.3">
      <c r="A81" s="27">
        <v>114</v>
      </c>
      <c r="B81" s="28" t="s">
        <v>88</v>
      </c>
      <c r="C81" s="25">
        <f t="shared" si="46"/>
        <v>1</v>
      </c>
      <c r="D81" s="28" t="s">
        <v>79</v>
      </c>
      <c r="E81" s="25">
        <f t="shared" si="47"/>
        <v>2</v>
      </c>
      <c r="F81" s="28" t="s">
        <v>79</v>
      </c>
      <c r="G81" s="25">
        <f t="shared" si="48"/>
        <v>2</v>
      </c>
      <c r="H81" s="28" t="str">
        <f t="shared" si="49"/>
        <v>low</v>
      </c>
      <c r="I81" s="28" t="s">
        <v>88</v>
      </c>
      <c r="J81" s="25">
        <f t="shared" si="50"/>
        <v>1</v>
      </c>
      <c r="K81" s="28" t="s">
        <v>88</v>
      </c>
      <c r="L81" s="25">
        <f t="shared" si="51"/>
        <v>1</v>
      </c>
      <c r="M81" s="28" t="s">
        <v>88</v>
      </c>
      <c r="N81" s="25">
        <f t="shared" si="52"/>
        <v>1</v>
      </c>
      <c r="O81" s="25" t="str">
        <f t="shared" si="65"/>
        <v>low</v>
      </c>
      <c r="P81" s="25" t="s">
        <v>67</v>
      </c>
      <c r="Q81" s="25" t="s">
        <v>68</v>
      </c>
      <c r="R81" s="25">
        <v>5</v>
      </c>
      <c r="S81" s="29" t="s">
        <v>1669</v>
      </c>
      <c r="T81" s="195">
        <f>VLOOKUP($S81,'Snippet measures'!$A$4:$V$33,11,FALSE)</f>
        <v>676</v>
      </c>
      <c r="U81" s="195">
        <f>VLOOKUP($S81,'Snippet measures'!$A$4:$V$33,18,FALSE)</f>
        <v>0.55874693425037503</v>
      </c>
      <c r="V81" s="195">
        <f>VLOOKUP($S81,'Snippet measures'!$A$4:$V$33,19,FALSE)</f>
        <v>301.2</v>
      </c>
      <c r="W81" s="195">
        <f>VLOOKUP($S81,'Snippet measures'!$A$4:$V$33,21,FALSE)</f>
        <v>2.5641025641025641E-3</v>
      </c>
      <c r="X81" s="195">
        <f>VLOOKUP($S81,'Snippet measures'!$A$4:$V$33,22,FALSE)</f>
        <v>0.24871794871794872</v>
      </c>
      <c r="Y81" s="25">
        <v>3</v>
      </c>
      <c r="Z81" s="30" t="s">
        <v>1733</v>
      </c>
      <c r="AA81" s="31" t="s">
        <v>1734</v>
      </c>
      <c r="AB81" s="32" t="s">
        <v>72</v>
      </c>
      <c r="AC81" s="33" t="s">
        <v>128</v>
      </c>
      <c r="AD81" s="16"/>
      <c r="AE81" s="17">
        <v>3</v>
      </c>
      <c r="AF81" s="17">
        <v>3</v>
      </c>
      <c r="AG81" s="17">
        <f t="shared" si="41"/>
        <v>3</v>
      </c>
      <c r="AH81" s="34" t="s">
        <v>1333</v>
      </c>
      <c r="AI81" s="33" t="s">
        <v>142</v>
      </c>
      <c r="AJ81" s="16"/>
      <c r="AK81" s="17">
        <v>0</v>
      </c>
      <c r="AL81" s="17">
        <v>0</v>
      </c>
      <c r="AM81" s="20">
        <f t="shared" si="53"/>
        <v>0</v>
      </c>
      <c r="AN81" s="34" t="s">
        <v>73</v>
      </c>
      <c r="AO81" s="33" t="s">
        <v>142</v>
      </c>
      <c r="AP81" s="16"/>
      <c r="AQ81" s="17">
        <v>0</v>
      </c>
      <c r="AR81" s="17">
        <v>0</v>
      </c>
      <c r="AS81" s="20">
        <f t="shared" si="42"/>
        <v>0</v>
      </c>
      <c r="AT81" s="35"/>
      <c r="AU81" s="33"/>
      <c r="AV81" s="16"/>
      <c r="AW81" s="17" t="str">
        <f t="shared" si="43"/>
        <v/>
      </c>
      <c r="AX81" s="17" t="str">
        <f t="shared" si="43"/>
        <v/>
      </c>
      <c r="AY81" s="20" t="str">
        <f t="shared" si="54"/>
        <v/>
      </c>
      <c r="AZ81" s="35"/>
      <c r="BA81" s="33"/>
      <c r="BB81" s="17" t="str">
        <f t="shared" si="44"/>
        <v/>
      </c>
      <c r="BC81" s="17" t="str">
        <f t="shared" si="44"/>
        <v/>
      </c>
      <c r="BD81" s="20" t="str">
        <f t="shared" si="55"/>
        <v/>
      </c>
      <c r="BE81" s="35"/>
      <c r="BF81" s="36"/>
      <c r="BG81" s="17" t="str">
        <f t="shared" si="45"/>
        <v/>
      </c>
      <c r="BH81" s="17" t="str">
        <f t="shared" si="45"/>
        <v/>
      </c>
      <c r="BI81" s="20" t="str">
        <f t="shared" si="56"/>
        <v/>
      </c>
      <c r="BJ81" s="54">
        <v>3</v>
      </c>
      <c r="BK81" s="37">
        <f t="shared" si="57"/>
        <v>6</v>
      </c>
      <c r="BL81" s="54">
        <f t="shared" si="58"/>
        <v>0</v>
      </c>
      <c r="BM81" s="28" t="s">
        <v>1735</v>
      </c>
      <c r="BN81" s="28" t="s">
        <v>1736</v>
      </c>
      <c r="BO81" s="28" t="s">
        <v>1737</v>
      </c>
      <c r="BP81" s="28" t="s">
        <v>1738</v>
      </c>
      <c r="BQ81" s="28">
        <v>3</v>
      </c>
      <c r="BR81" s="25">
        <f t="shared" si="59"/>
        <v>3</v>
      </c>
      <c r="BS81" s="28" t="s">
        <v>87</v>
      </c>
      <c r="BT81" s="25">
        <f t="shared" si="60"/>
        <v>1</v>
      </c>
      <c r="BU81" s="28" t="s">
        <v>87</v>
      </c>
      <c r="BV81" s="25">
        <f t="shared" si="61"/>
        <v>1</v>
      </c>
      <c r="BW81" s="28" t="s">
        <v>87</v>
      </c>
      <c r="BX81" s="25">
        <f t="shared" si="62"/>
        <v>1</v>
      </c>
      <c r="BY81" s="25" t="str">
        <f t="shared" si="66"/>
        <v>med</v>
      </c>
      <c r="BZ81" s="28" t="s">
        <v>119</v>
      </c>
      <c r="CA81" s="25">
        <v>4</v>
      </c>
      <c r="CB81" s="28"/>
      <c r="CC81" s="28">
        <v>6345.52</v>
      </c>
      <c r="CD81" s="28">
        <v>152.47</v>
      </c>
      <c r="CE81" s="38">
        <v>112.47</v>
      </c>
      <c r="CF81" s="24">
        <v>3</v>
      </c>
      <c r="CG81" s="25">
        <f t="shared" si="63"/>
        <v>3</v>
      </c>
      <c r="CH81" s="26">
        <f t="shared" si="64"/>
        <v>0.33333333333333331</v>
      </c>
      <c r="CI81" s="26">
        <f t="shared" si="67"/>
        <v>4.4336590804748477</v>
      </c>
      <c r="CJ81" s="26">
        <f t="shared" si="68"/>
        <v>6.0104916866720011</v>
      </c>
    </row>
    <row r="82" spans="1:88" ht="13.05" customHeight="1" x14ac:dyDescent="0.3">
      <c r="A82" s="27">
        <v>130</v>
      </c>
      <c r="B82" s="28" t="s">
        <v>88</v>
      </c>
      <c r="C82" s="25">
        <f t="shared" si="46"/>
        <v>1</v>
      </c>
      <c r="D82" s="28" t="s">
        <v>65</v>
      </c>
      <c r="E82" s="25">
        <f t="shared" si="47"/>
        <v>3</v>
      </c>
      <c r="F82" s="28" t="s">
        <v>65</v>
      </c>
      <c r="G82" s="25">
        <f t="shared" si="48"/>
        <v>3</v>
      </c>
      <c r="H82" s="28" t="str">
        <f t="shared" si="49"/>
        <v>medium</v>
      </c>
      <c r="I82" s="28" t="s">
        <v>88</v>
      </c>
      <c r="J82" s="25">
        <f t="shared" si="50"/>
        <v>1</v>
      </c>
      <c r="K82" s="28" t="s">
        <v>79</v>
      </c>
      <c r="L82" s="25">
        <f t="shared" si="51"/>
        <v>2</v>
      </c>
      <c r="M82" s="28" t="s">
        <v>88</v>
      </c>
      <c r="N82" s="25">
        <f t="shared" si="52"/>
        <v>1</v>
      </c>
      <c r="O82" s="25" t="str">
        <f t="shared" si="65"/>
        <v>med</v>
      </c>
      <c r="P82" s="25" t="s">
        <v>67</v>
      </c>
      <c r="Q82" s="25" t="s">
        <v>68</v>
      </c>
      <c r="R82" s="25">
        <v>5</v>
      </c>
      <c r="S82" s="29" t="s">
        <v>1669</v>
      </c>
      <c r="T82" s="195">
        <f>VLOOKUP($S82,'Snippet measures'!$A$4:$V$33,11,FALSE)</f>
        <v>676</v>
      </c>
      <c r="U82" s="195">
        <f>VLOOKUP($S82,'Snippet measures'!$A$4:$V$33,18,FALSE)</f>
        <v>0.55874693425037503</v>
      </c>
      <c r="V82" s="195">
        <f>VLOOKUP($S82,'Snippet measures'!$A$4:$V$33,19,FALSE)</f>
        <v>301.2</v>
      </c>
      <c r="W82" s="195">
        <f>VLOOKUP($S82,'Snippet measures'!$A$4:$V$33,21,FALSE)</f>
        <v>2.5641025641025641E-3</v>
      </c>
      <c r="X82" s="195">
        <f>VLOOKUP($S82,'Snippet measures'!$A$4:$V$33,22,FALSE)</f>
        <v>0.24871794871794872</v>
      </c>
      <c r="Y82" s="25">
        <v>4</v>
      </c>
      <c r="Z82" s="30" t="s">
        <v>1739</v>
      </c>
      <c r="AA82" s="31" t="s">
        <v>1740</v>
      </c>
      <c r="AB82" s="32" t="s">
        <v>72</v>
      </c>
      <c r="AC82" s="33" t="s">
        <v>1741</v>
      </c>
      <c r="AD82" s="16"/>
      <c r="AE82" s="17">
        <v>1</v>
      </c>
      <c r="AF82" s="17">
        <v>1</v>
      </c>
      <c r="AG82" s="17">
        <f t="shared" si="41"/>
        <v>1</v>
      </c>
      <c r="AH82" s="34" t="s">
        <v>1333</v>
      </c>
      <c r="AI82" s="33" t="s">
        <v>1742</v>
      </c>
      <c r="AJ82" s="16"/>
      <c r="AK82" s="17">
        <v>0</v>
      </c>
      <c r="AL82" s="17">
        <v>0</v>
      </c>
      <c r="AM82" s="20">
        <f t="shared" si="53"/>
        <v>0</v>
      </c>
      <c r="AN82" s="34" t="s">
        <v>73</v>
      </c>
      <c r="AO82" s="33" t="s">
        <v>1743</v>
      </c>
      <c r="AP82" s="16"/>
      <c r="AQ82" s="17">
        <v>1</v>
      </c>
      <c r="AR82" s="17">
        <v>1</v>
      </c>
      <c r="AS82" s="20">
        <f t="shared" si="42"/>
        <v>1</v>
      </c>
      <c r="AT82" s="35"/>
      <c r="AU82" s="33"/>
      <c r="AV82" s="16"/>
      <c r="AW82" s="17" t="str">
        <f t="shared" ref="AW82:AX101" si="69">IF(ISBLANK($AT82),"",IF($AT82=TRIM($AU82),3,""))</f>
        <v/>
      </c>
      <c r="AX82" s="17" t="str">
        <f t="shared" si="69"/>
        <v/>
      </c>
      <c r="AY82" s="20" t="str">
        <f t="shared" si="54"/>
        <v/>
      </c>
      <c r="AZ82" s="35"/>
      <c r="BA82" s="33"/>
      <c r="BB82" s="17" t="str">
        <f t="shared" ref="BB82:BC101" si="70">IF(ISBLANK($AZ82),"",IF($AZ82=TRIM($BA82),3,""))</f>
        <v/>
      </c>
      <c r="BC82" s="17" t="str">
        <f t="shared" si="70"/>
        <v/>
      </c>
      <c r="BD82" s="20" t="str">
        <f t="shared" si="55"/>
        <v/>
      </c>
      <c r="BE82" s="35"/>
      <c r="BF82" s="36"/>
      <c r="BG82" s="17" t="str">
        <f t="shared" ref="BG82:BH101" si="71">IF(ISBLANK($BE82),"",IF($BE82=TRIM($BF82),3,""))</f>
        <v/>
      </c>
      <c r="BH82" s="17" t="str">
        <f t="shared" si="71"/>
        <v/>
      </c>
      <c r="BI82" s="20" t="str">
        <f t="shared" si="56"/>
        <v/>
      </c>
      <c r="BJ82" s="54">
        <v>3</v>
      </c>
      <c r="BK82" s="37">
        <f t="shared" si="57"/>
        <v>7</v>
      </c>
      <c r="BL82" s="54">
        <f t="shared" si="58"/>
        <v>-1</v>
      </c>
      <c r="BM82" s="28"/>
      <c r="BN82" s="28"/>
      <c r="BO82" s="28"/>
      <c r="BP82" s="28" t="s">
        <v>1744</v>
      </c>
      <c r="BQ82" s="28">
        <v>2</v>
      </c>
      <c r="BR82" s="25">
        <f t="shared" si="59"/>
        <v>2</v>
      </c>
      <c r="BS82" s="28" t="s">
        <v>87</v>
      </c>
      <c r="BT82" s="25">
        <f t="shared" si="60"/>
        <v>1</v>
      </c>
      <c r="BU82" s="28" t="s">
        <v>87</v>
      </c>
      <c r="BV82" s="25">
        <f t="shared" si="61"/>
        <v>1</v>
      </c>
      <c r="BW82" s="28" t="s">
        <v>87</v>
      </c>
      <c r="BX82" s="25">
        <f t="shared" si="62"/>
        <v>1</v>
      </c>
      <c r="BY82" s="25" t="str">
        <f t="shared" si="66"/>
        <v>low</v>
      </c>
      <c r="BZ82" s="28" t="s">
        <v>78</v>
      </c>
      <c r="CA82" s="25">
        <v>1</v>
      </c>
      <c r="CB82" s="28"/>
      <c r="CC82" s="28">
        <v>2489.89</v>
      </c>
      <c r="CD82" s="28">
        <v>141.38</v>
      </c>
      <c r="CE82" s="38">
        <v>154.34</v>
      </c>
      <c r="CF82" s="24">
        <v>3</v>
      </c>
      <c r="CG82" s="25">
        <f t="shared" si="63"/>
        <v>2</v>
      </c>
      <c r="CH82" s="26">
        <f t="shared" si="64"/>
        <v>0.22222222222222221</v>
      </c>
      <c r="CI82" s="26">
        <f t="shared" si="67"/>
        <v>4.7814400905361438</v>
      </c>
      <c r="CJ82" s="26">
        <f t="shared" si="68"/>
        <v>4.3799403913437862</v>
      </c>
    </row>
    <row r="83" spans="1:88" ht="13.05" customHeight="1" x14ac:dyDescent="0.3">
      <c r="A83" s="27">
        <v>144</v>
      </c>
      <c r="B83" s="28" t="s">
        <v>88</v>
      </c>
      <c r="C83" s="25">
        <f t="shared" si="46"/>
        <v>1</v>
      </c>
      <c r="D83" s="28" t="s">
        <v>79</v>
      </c>
      <c r="E83" s="25">
        <f t="shared" si="47"/>
        <v>2</v>
      </c>
      <c r="F83" s="28" t="s">
        <v>79</v>
      </c>
      <c r="G83" s="25">
        <f t="shared" si="48"/>
        <v>2</v>
      </c>
      <c r="H83" s="28" t="str">
        <f t="shared" si="49"/>
        <v>low</v>
      </c>
      <c r="I83" s="28" t="s">
        <v>79</v>
      </c>
      <c r="J83" s="25">
        <f t="shared" si="50"/>
        <v>2</v>
      </c>
      <c r="K83" s="28" t="s">
        <v>79</v>
      </c>
      <c r="L83" s="25">
        <f t="shared" si="51"/>
        <v>2</v>
      </c>
      <c r="M83" s="28" t="s">
        <v>79</v>
      </c>
      <c r="N83" s="25">
        <f t="shared" si="52"/>
        <v>2</v>
      </c>
      <c r="O83" s="25" t="str">
        <f t="shared" si="65"/>
        <v>low</v>
      </c>
      <c r="P83" s="25" t="s">
        <v>67</v>
      </c>
      <c r="Q83" s="25" t="s">
        <v>68</v>
      </c>
      <c r="R83" s="25">
        <v>5</v>
      </c>
      <c r="S83" s="29" t="s">
        <v>1669</v>
      </c>
      <c r="T83" s="195">
        <f>VLOOKUP($S83,'Snippet measures'!$A$4:$V$33,11,FALSE)</f>
        <v>676</v>
      </c>
      <c r="U83" s="195">
        <f>VLOOKUP($S83,'Snippet measures'!$A$4:$V$33,18,FALSE)</f>
        <v>0.55874693425037503</v>
      </c>
      <c r="V83" s="195">
        <f>VLOOKUP($S83,'Snippet measures'!$A$4:$V$33,19,FALSE)</f>
        <v>301.2</v>
      </c>
      <c r="W83" s="195">
        <f>VLOOKUP($S83,'Snippet measures'!$A$4:$V$33,21,FALSE)</f>
        <v>2.5641025641025641E-3</v>
      </c>
      <c r="X83" s="195">
        <f>VLOOKUP($S83,'Snippet measures'!$A$4:$V$33,22,FALSE)</f>
        <v>0.24871794871794872</v>
      </c>
      <c r="Y83" s="25">
        <v>2</v>
      </c>
      <c r="Z83" s="30" t="s">
        <v>1745</v>
      </c>
      <c r="AA83" s="31" t="s">
        <v>1746</v>
      </c>
      <c r="AB83" s="32" t="s">
        <v>72</v>
      </c>
      <c r="AC83" s="33" t="s">
        <v>128</v>
      </c>
      <c r="AD83" s="16"/>
      <c r="AE83" s="17">
        <v>3</v>
      </c>
      <c r="AF83" s="17">
        <v>3</v>
      </c>
      <c r="AG83" s="17">
        <f t="shared" si="41"/>
        <v>3</v>
      </c>
      <c r="AH83" s="34" t="s">
        <v>1333</v>
      </c>
      <c r="AI83" s="33" t="s">
        <v>1333</v>
      </c>
      <c r="AJ83" s="16"/>
      <c r="AK83" s="17">
        <f>IF($AH83=TRIM($AI83),3,"")</f>
        <v>3</v>
      </c>
      <c r="AL83" s="17">
        <f>IF($AH83=TRIM($AI83),3,"")</f>
        <v>3</v>
      </c>
      <c r="AM83" s="20">
        <f t="shared" si="53"/>
        <v>3</v>
      </c>
      <c r="AN83" s="34" t="s">
        <v>73</v>
      </c>
      <c r="AO83" s="33" t="s">
        <v>1747</v>
      </c>
      <c r="AP83" s="16"/>
      <c r="AQ83" s="17">
        <v>3</v>
      </c>
      <c r="AR83" s="17">
        <v>3</v>
      </c>
      <c r="AS83" s="20">
        <f t="shared" si="42"/>
        <v>3</v>
      </c>
      <c r="AT83" s="35"/>
      <c r="AU83" s="33"/>
      <c r="AV83" s="16"/>
      <c r="AW83" s="17" t="str">
        <f t="shared" si="69"/>
        <v/>
      </c>
      <c r="AX83" s="17" t="str">
        <f t="shared" si="69"/>
        <v/>
      </c>
      <c r="AY83" s="20" t="str">
        <f t="shared" si="54"/>
        <v/>
      </c>
      <c r="AZ83" s="35"/>
      <c r="BA83" s="33"/>
      <c r="BB83" s="17" t="str">
        <f t="shared" si="70"/>
        <v/>
      </c>
      <c r="BC83" s="17" t="str">
        <f t="shared" si="70"/>
        <v/>
      </c>
      <c r="BD83" s="20" t="str">
        <f t="shared" si="55"/>
        <v/>
      </c>
      <c r="BE83" s="35"/>
      <c r="BF83" s="36"/>
      <c r="BG83" s="17" t="str">
        <f t="shared" si="71"/>
        <v/>
      </c>
      <c r="BH83" s="17" t="str">
        <f t="shared" si="71"/>
        <v/>
      </c>
      <c r="BI83" s="20" t="str">
        <f t="shared" si="56"/>
        <v/>
      </c>
      <c r="BJ83" s="54">
        <v>2</v>
      </c>
      <c r="BK83" s="37">
        <f t="shared" si="57"/>
        <v>4</v>
      </c>
      <c r="BL83" s="54">
        <f t="shared" si="58"/>
        <v>0</v>
      </c>
      <c r="BM83" s="28"/>
      <c r="BN83" s="28"/>
      <c r="BO83" s="28" t="s">
        <v>1748</v>
      </c>
      <c r="BP83" s="28" t="s">
        <v>1749</v>
      </c>
      <c r="BQ83" s="28">
        <v>4</v>
      </c>
      <c r="BR83" s="25">
        <f t="shared" si="59"/>
        <v>4</v>
      </c>
      <c r="BS83" s="28">
        <v>2</v>
      </c>
      <c r="BT83" s="25">
        <f t="shared" si="60"/>
        <v>2</v>
      </c>
      <c r="BU83" s="28">
        <v>2</v>
      </c>
      <c r="BV83" s="25">
        <f t="shared" si="61"/>
        <v>2</v>
      </c>
      <c r="BW83" s="28" t="s">
        <v>87</v>
      </c>
      <c r="BX83" s="25">
        <f t="shared" si="62"/>
        <v>1</v>
      </c>
      <c r="BY83" s="25" t="str">
        <f t="shared" si="66"/>
        <v>high</v>
      </c>
      <c r="BZ83" s="28" t="s">
        <v>145</v>
      </c>
      <c r="CA83" s="25">
        <v>2</v>
      </c>
      <c r="CB83" s="28" t="s">
        <v>1750</v>
      </c>
      <c r="CC83" s="28">
        <v>4131.51</v>
      </c>
      <c r="CD83" s="28">
        <v>34.14</v>
      </c>
      <c r="CE83" s="38">
        <v>79.64</v>
      </c>
      <c r="CF83" s="24">
        <v>3</v>
      </c>
      <c r="CG83" s="25">
        <f t="shared" si="63"/>
        <v>9</v>
      </c>
      <c r="CH83" s="26">
        <f t="shared" si="64"/>
        <v>1</v>
      </c>
      <c r="CI83" s="26">
        <f t="shared" si="67"/>
        <v>19.800820152314</v>
      </c>
      <c r="CJ83" s="26">
        <f t="shared" si="68"/>
        <v>8.488196885986941</v>
      </c>
    </row>
    <row r="84" spans="1:88" ht="13.05" customHeight="1" x14ac:dyDescent="0.3">
      <c r="A84" s="27">
        <v>168</v>
      </c>
      <c r="B84" s="28" t="s">
        <v>88</v>
      </c>
      <c r="C84" s="25">
        <f t="shared" si="46"/>
        <v>1</v>
      </c>
      <c r="D84" s="28" t="s">
        <v>65</v>
      </c>
      <c r="E84" s="25">
        <f t="shared" si="47"/>
        <v>3</v>
      </c>
      <c r="F84" s="28" t="s">
        <v>80</v>
      </c>
      <c r="G84" s="25">
        <f t="shared" si="48"/>
        <v>4</v>
      </c>
      <c r="H84" s="28" t="str">
        <f t="shared" si="49"/>
        <v>medium</v>
      </c>
      <c r="I84" s="28" t="s">
        <v>88</v>
      </c>
      <c r="J84" s="25">
        <f t="shared" si="50"/>
        <v>1</v>
      </c>
      <c r="K84" s="28" t="s">
        <v>79</v>
      </c>
      <c r="L84" s="25">
        <f t="shared" si="51"/>
        <v>2</v>
      </c>
      <c r="M84" s="28" t="s">
        <v>88</v>
      </c>
      <c r="N84" s="25">
        <f t="shared" si="52"/>
        <v>1</v>
      </c>
      <c r="O84" s="25" t="str">
        <f t="shared" si="65"/>
        <v>high</v>
      </c>
      <c r="P84" s="25" t="s">
        <v>67</v>
      </c>
      <c r="Q84" s="25" t="s">
        <v>1751</v>
      </c>
      <c r="R84" s="25">
        <v>5</v>
      </c>
      <c r="S84" s="29" t="s">
        <v>1669</v>
      </c>
      <c r="T84" s="195">
        <f>VLOOKUP($S84,'Snippet measures'!$A$4:$V$33,11,FALSE)</f>
        <v>676</v>
      </c>
      <c r="U84" s="195">
        <f>VLOOKUP($S84,'Snippet measures'!$A$4:$V$33,18,FALSE)</f>
        <v>0.55874693425037503</v>
      </c>
      <c r="V84" s="195">
        <f>VLOOKUP($S84,'Snippet measures'!$A$4:$V$33,19,FALSE)</f>
        <v>301.2</v>
      </c>
      <c r="W84" s="195">
        <f>VLOOKUP($S84,'Snippet measures'!$A$4:$V$33,21,FALSE)</f>
        <v>2.5641025641025641E-3</v>
      </c>
      <c r="X84" s="195">
        <f>VLOOKUP($S84,'Snippet measures'!$A$4:$V$33,22,FALSE)</f>
        <v>0.24871794871794872</v>
      </c>
      <c r="Y84" s="25">
        <v>4</v>
      </c>
      <c r="Z84" s="30" t="s">
        <v>1752</v>
      </c>
      <c r="AA84" s="31" t="s">
        <v>260</v>
      </c>
      <c r="AB84" s="32" t="s">
        <v>72</v>
      </c>
      <c r="AC84" s="33" t="s">
        <v>1753</v>
      </c>
      <c r="AD84" s="16"/>
      <c r="AE84" s="17">
        <v>1</v>
      </c>
      <c r="AF84" s="17">
        <v>1</v>
      </c>
      <c r="AG84" s="17">
        <f t="shared" si="41"/>
        <v>1</v>
      </c>
      <c r="AH84" s="34" t="s">
        <v>1333</v>
      </c>
      <c r="AI84" s="33" t="s">
        <v>260</v>
      </c>
      <c r="AJ84" s="16"/>
      <c r="AK84" s="17">
        <v>0</v>
      </c>
      <c r="AL84" s="17">
        <v>0</v>
      </c>
      <c r="AM84" s="20">
        <f t="shared" si="53"/>
        <v>0</v>
      </c>
      <c r="AN84" s="34" t="s">
        <v>73</v>
      </c>
      <c r="AO84" s="33" t="s">
        <v>260</v>
      </c>
      <c r="AP84" s="16"/>
      <c r="AQ84" s="17">
        <v>0</v>
      </c>
      <c r="AR84" s="17">
        <v>0</v>
      </c>
      <c r="AS84" s="20">
        <f t="shared" si="42"/>
        <v>0</v>
      </c>
      <c r="AT84" s="35"/>
      <c r="AU84" s="33"/>
      <c r="AV84" s="16"/>
      <c r="AW84" s="17" t="str">
        <f t="shared" si="69"/>
        <v/>
      </c>
      <c r="AX84" s="17" t="str">
        <f t="shared" si="69"/>
        <v/>
      </c>
      <c r="AY84" s="20" t="str">
        <f t="shared" si="54"/>
        <v/>
      </c>
      <c r="AZ84" s="35"/>
      <c r="BA84" s="33"/>
      <c r="BB84" s="17" t="str">
        <f t="shared" si="70"/>
        <v/>
      </c>
      <c r="BC84" s="17" t="str">
        <f t="shared" si="70"/>
        <v/>
      </c>
      <c r="BD84" s="20" t="str">
        <f t="shared" si="55"/>
        <v/>
      </c>
      <c r="BE84" s="35"/>
      <c r="BF84" s="36"/>
      <c r="BG84" s="17" t="str">
        <f t="shared" si="71"/>
        <v/>
      </c>
      <c r="BH84" s="17" t="str">
        <f t="shared" si="71"/>
        <v/>
      </c>
      <c r="BI84" s="20" t="str">
        <f t="shared" si="56"/>
        <v/>
      </c>
      <c r="BJ84" s="54">
        <v>3</v>
      </c>
      <c r="BK84" s="37">
        <f t="shared" si="57"/>
        <v>7</v>
      </c>
      <c r="BL84" s="54">
        <f t="shared" si="58"/>
        <v>-1</v>
      </c>
      <c r="BM84" s="28" t="s">
        <v>260</v>
      </c>
      <c r="BN84" s="28" t="s">
        <v>260</v>
      </c>
      <c r="BO84" s="28" t="s">
        <v>1754</v>
      </c>
      <c r="BP84" s="28" t="s">
        <v>1755</v>
      </c>
      <c r="BQ84" s="28" t="s">
        <v>87</v>
      </c>
      <c r="BR84" s="25">
        <f t="shared" si="59"/>
        <v>1</v>
      </c>
      <c r="BS84" s="28">
        <v>2</v>
      </c>
      <c r="BT84" s="25">
        <f t="shared" si="60"/>
        <v>2</v>
      </c>
      <c r="BU84" s="28">
        <v>2</v>
      </c>
      <c r="BV84" s="25">
        <f t="shared" si="61"/>
        <v>2</v>
      </c>
      <c r="BW84" s="28">
        <v>3</v>
      </c>
      <c r="BX84" s="25">
        <f t="shared" si="62"/>
        <v>3</v>
      </c>
      <c r="BY84" s="25" t="str">
        <f t="shared" si="66"/>
        <v>med</v>
      </c>
      <c r="BZ84" s="28" t="s">
        <v>145</v>
      </c>
      <c r="CA84" s="25">
        <v>2</v>
      </c>
      <c r="CB84" s="28"/>
      <c r="CC84" s="28">
        <v>2015.92</v>
      </c>
      <c r="CD84" s="28">
        <v>52.87</v>
      </c>
      <c r="CE84" s="38">
        <v>103.7</v>
      </c>
      <c r="CF84" s="24">
        <v>3</v>
      </c>
      <c r="CG84" s="25">
        <f t="shared" si="63"/>
        <v>1</v>
      </c>
      <c r="CH84" s="26">
        <f t="shared" si="64"/>
        <v>0.1111111111111111</v>
      </c>
      <c r="CI84" s="26">
        <f t="shared" si="67"/>
        <v>12.78607906184982</v>
      </c>
      <c r="CJ84" s="26">
        <f t="shared" si="68"/>
        <v>6.5188042430086783</v>
      </c>
    </row>
    <row r="85" spans="1:88" ht="13.05" customHeight="1" x14ac:dyDescent="0.3">
      <c r="A85" s="27">
        <v>180</v>
      </c>
      <c r="B85" s="28" t="s">
        <v>88</v>
      </c>
      <c r="C85" s="25">
        <f t="shared" si="46"/>
        <v>1</v>
      </c>
      <c r="D85" s="28" t="s">
        <v>79</v>
      </c>
      <c r="E85" s="25">
        <f t="shared" si="47"/>
        <v>2</v>
      </c>
      <c r="F85" s="28" t="s">
        <v>88</v>
      </c>
      <c r="G85" s="25">
        <f t="shared" si="48"/>
        <v>1</v>
      </c>
      <c r="H85" s="28" t="str">
        <f t="shared" si="49"/>
        <v>low</v>
      </c>
      <c r="I85" s="28" t="s">
        <v>88</v>
      </c>
      <c r="J85" s="25">
        <f t="shared" si="50"/>
        <v>1</v>
      </c>
      <c r="K85" s="28" t="s">
        <v>79</v>
      </c>
      <c r="L85" s="25">
        <f t="shared" si="51"/>
        <v>2</v>
      </c>
      <c r="M85" s="28" t="s">
        <v>88</v>
      </c>
      <c r="N85" s="25">
        <f t="shared" si="52"/>
        <v>1</v>
      </c>
      <c r="O85" s="25" t="str">
        <f t="shared" si="65"/>
        <v>low</v>
      </c>
      <c r="P85" s="25" t="s">
        <v>95</v>
      </c>
      <c r="Q85" s="25" t="s">
        <v>68</v>
      </c>
      <c r="R85" s="25">
        <v>5</v>
      </c>
      <c r="S85" s="29" t="s">
        <v>1669</v>
      </c>
      <c r="T85" s="195">
        <f>VLOOKUP($S85,'Snippet measures'!$A$4:$V$33,11,FALSE)</f>
        <v>676</v>
      </c>
      <c r="U85" s="195">
        <f>VLOOKUP($S85,'Snippet measures'!$A$4:$V$33,18,FALSE)</f>
        <v>0.55874693425037503</v>
      </c>
      <c r="V85" s="195">
        <f>VLOOKUP($S85,'Snippet measures'!$A$4:$V$33,19,FALSE)</f>
        <v>301.2</v>
      </c>
      <c r="W85" s="195">
        <f>VLOOKUP($S85,'Snippet measures'!$A$4:$V$33,21,FALSE)</f>
        <v>2.5641025641025641E-3</v>
      </c>
      <c r="X85" s="195">
        <f>VLOOKUP($S85,'Snippet measures'!$A$4:$V$33,22,FALSE)</f>
        <v>0.24871794871794872</v>
      </c>
      <c r="Y85" s="25">
        <v>2</v>
      </c>
      <c r="Z85" s="30" t="s">
        <v>1756</v>
      </c>
      <c r="AA85" s="31" t="s">
        <v>1757</v>
      </c>
      <c r="AB85" s="32" t="s">
        <v>72</v>
      </c>
      <c r="AC85" s="33" t="s">
        <v>230</v>
      </c>
      <c r="AD85" s="16"/>
      <c r="AE85" s="17">
        <v>0</v>
      </c>
      <c r="AF85" s="17">
        <v>0</v>
      </c>
      <c r="AG85" s="17">
        <f t="shared" si="41"/>
        <v>0</v>
      </c>
      <c r="AH85" s="34" t="s">
        <v>1333</v>
      </c>
      <c r="AI85" s="33" t="s">
        <v>230</v>
      </c>
      <c r="AJ85" s="16"/>
      <c r="AK85" s="17">
        <v>0</v>
      </c>
      <c r="AL85" s="17">
        <v>0</v>
      </c>
      <c r="AM85" s="20">
        <f t="shared" si="53"/>
        <v>0</v>
      </c>
      <c r="AN85" s="34" t="s">
        <v>73</v>
      </c>
      <c r="AO85" s="33" t="s">
        <v>230</v>
      </c>
      <c r="AP85" s="16"/>
      <c r="AQ85" s="17">
        <v>0</v>
      </c>
      <c r="AR85" s="17">
        <v>0</v>
      </c>
      <c r="AS85" s="20">
        <f t="shared" si="42"/>
        <v>0</v>
      </c>
      <c r="AT85" s="35"/>
      <c r="AU85" s="33"/>
      <c r="AV85" s="16"/>
      <c r="AW85" s="17" t="str">
        <f t="shared" si="69"/>
        <v/>
      </c>
      <c r="AX85" s="17" t="str">
        <f t="shared" si="69"/>
        <v/>
      </c>
      <c r="AY85" s="20" t="str">
        <f t="shared" si="54"/>
        <v/>
      </c>
      <c r="AZ85" s="35"/>
      <c r="BA85" s="33"/>
      <c r="BB85" s="17" t="str">
        <f t="shared" si="70"/>
        <v/>
      </c>
      <c r="BC85" s="17" t="str">
        <f t="shared" si="70"/>
        <v/>
      </c>
      <c r="BD85" s="20" t="str">
        <f t="shared" si="55"/>
        <v/>
      </c>
      <c r="BE85" s="35"/>
      <c r="BF85" s="36"/>
      <c r="BG85" s="17" t="str">
        <f t="shared" si="71"/>
        <v/>
      </c>
      <c r="BH85" s="17" t="str">
        <f t="shared" si="71"/>
        <v/>
      </c>
      <c r="BI85" s="20" t="str">
        <f t="shared" si="56"/>
        <v/>
      </c>
      <c r="BJ85" s="54">
        <v>2</v>
      </c>
      <c r="BK85" s="37">
        <f t="shared" si="57"/>
        <v>4</v>
      </c>
      <c r="BL85" s="54">
        <f t="shared" si="58"/>
        <v>0</v>
      </c>
      <c r="BM85" s="28"/>
      <c r="BN85" s="28"/>
      <c r="BO85" s="28"/>
      <c r="BP85" s="28" t="s">
        <v>571</v>
      </c>
      <c r="BQ85" s="28">
        <v>2</v>
      </c>
      <c r="BR85" s="25">
        <f t="shared" si="59"/>
        <v>2</v>
      </c>
      <c r="BS85" s="28">
        <v>2</v>
      </c>
      <c r="BT85" s="25">
        <f t="shared" si="60"/>
        <v>2</v>
      </c>
      <c r="BU85" s="28">
        <v>2</v>
      </c>
      <c r="BV85" s="25">
        <f t="shared" si="61"/>
        <v>2</v>
      </c>
      <c r="BW85" s="28">
        <v>2</v>
      </c>
      <c r="BX85" s="25">
        <f t="shared" si="62"/>
        <v>2</v>
      </c>
      <c r="BY85" s="25" t="str">
        <f t="shared" si="66"/>
        <v>low</v>
      </c>
      <c r="BZ85" s="28" t="s">
        <v>145</v>
      </c>
      <c r="CA85" s="25">
        <v>2</v>
      </c>
      <c r="CB85" s="28"/>
      <c r="CC85" s="28">
        <v>1686.22</v>
      </c>
      <c r="CD85" s="28">
        <v>71.239999999999995</v>
      </c>
      <c r="CE85" s="38">
        <v>36.1</v>
      </c>
      <c r="CF85" s="24">
        <v>3</v>
      </c>
      <c r="CG85" s="25">
        <f t="shared" si="63"/>
        <v>0</v>
      </c>
      <c r="CH85" s="26">
        <f t="shared" si="64"/>
        <v>0</v>
      </c>
      <c r="CI85" s="26">
        <f t="shared" si="67"/>
        <v>9.4890510948905114</v>
      </c>
      <c r="CJ85" s="26">
        <f t="shared" si="68"/>
        <v>18.725761772853186</v>
      </c>
    </row>
    <row r="86" spans="1:88" ht="13.05" customHeight="1" x14ac:dyDescent="0.3">
      <c r="A86" s="27">
        <v>183</v>
      </c>
      <c r="B86" s="28" t="s">
        <v>88</v>
      </c>
      <c r="C86" s="25">
        <f t="shared" si="46"/>
        <v>1</v>
      </c>
      <c r="D86" s="28" t="s">
        <v>79</v>
      </c>
      <c r="E86" s="25">
        <f t="shared" si="47"/>
        <v>2</v>
      </c>
      <c r="F86" s="28" t="s">
        <v>88</v>
      </c>
      <c r="G86" s="25">
        <f t="shared" si="48"/>
        <v>1</v>
      </c>
      <c r="H86" s="28" t="str">
        <f t="shared" si="49"/>
        <v>low</v>
      </c>
      <c r="I86" s="28" t="s">
        <v>88</v>
      </c>
      <c r="J86" s="25">
        <f t="shared" si="50"/>
        <v>1</v>
      </c>
      <c r="K86" s="28" t="s">
        <v>88</v>
      </c>
      <c r="L86" s="25">
        <f t="shared" si="51"/>
        <v>1</v>
      </c>
      <c r="M86" s="28" t="s">
        <v>88</v>
      </c>
      <c r="N86" s="25">
        <f t="shared" si="52"/>
        <v>1</v>
      </c>
      <c r="O86" s="25" t="str">
        <f t="shared" si="65"/>
        <v>low</v>
      </c>
      <c r="P86" s="25" t="s">
        <v>67</v>
      </c>
      <c r="Q86" s="25" t="s">
        <v>68</v>
      </c>
      <c r="R86" s="25">
        <v>5</v>
      </c>
      <c r="S86" s="29" t="s">
        <v>1669</v>
      </c>
      <c r="T86" s="195">
        <f>VLOOKUP($S86,'Snippet measures'!$A$4:$V$33,11,FALSE)</f>
        <v>676</v>
      </c>
      <c r="U86" s="195">
        <f>VLOOKUP($S86,'Snippet measures'!$A$4:$V$33,18,FALSE)</f>
        <v>0.55874693425037503</v>
      </c>
      <c r="V86" s="195">
        <f>VLOOKUP($S86,'Snippet measures'!$A$4:$V$33,19,FALSE)</f>
        <v>301.2</v>
      </c>
      <c r="W86" s="195">
        <f>VLOOKUP($S86,'Snippet measures'!$A$4:$V$33,21,FALSE)</f>
        <v>2.5641025641025641E-3</v>
      </c>
      <c r="X86" s="195">
        <f>VLOOKUP($S86,'Snippet measures'!$A$4:$V$33,22,FALSE)</f>
        <v>0.24871794871794872</v>
      </c>
      <c r="Y86" s="25">
        <v>4</v>
      </c>
      <c r="Z86" s="30" t="s">
        <v>1758</v>
      </c>
      <c r="AA86" s="31" t="s">
        <v>1759</v>
      </c>
      <c r="AB86" s="32" t="s">
        <v>72</v>
      </c>
      <c r="AC86" s="33" t="s">
        <v>1760</v>
      </c>
      <c r="AD86" s="16"/>
      <c r="AE86" s="17">
        <v>3</v>
      </c>
      <c r="AF86" s="17">
        <v>3</v>
      </c>
      <c r="AG86" s="17">
        <f t="shared" si="41"/>
        <v>3</v>
      </c>
      <c r="AH86" s="34" t="s">
        <v>1333</v>
      </c>
      <c r="AI86" s="33" t="s">
        <v>1761</v>
      </c>
      <c r="AJ86" s="16"/>
      <c r="AK86" s="17">
        <f>IF($AH86=TRIM($AI86),3,"")</f>
        <v>3</v>
      </c>
      <c r="AL86" s="17">
        <f>IF($AH86=TRIM($AI86),3,"")</f>
        <v>3</v>
      </c>
      <c r="AM86" s="20">
        <f t="shared" si="53"/>
        <v>3</v>
      </c>
      <c r="AN86" s="34" t="s">
        <v>73</v>
      </c>
      <c r="AO86" s="33" t="s">
        <v>1762</v>
      </c>
      <c r="AP86" s="16"/>
      <c r="AQ86" s="17">
        <v>3</v>
      </c>
      <c r="AR86" s="17">
        <v>3</v>
      </c>
      <c r="AS86" s="20">
        <f t="shared" si="42"/>
        <v>3</v>
      </c>
      <c r="AT86" s="35"/>
      <c r="AU86" s="33"/>
      <c r="AV86" s="16"/>
      <c r="AW86" s="17" t="str">
        <f t="shared" si="69"/>
        <v/>
      </c>
      <c r="AX86" s="17" t="str">
        <f t="shared" si="69"/>
        <v/>
      </c>
      <c r="AY86" s="20" t="str">
        <f t="shared" si="54"/>
        <v/>
      </c>
      <c r="AZ86" s="35"/>
      <c r="BA86" s="33"/>
      <c r="BB86" s="17" t="str">
        <f t="shared" si="70"/>
        <v/>
      </c>
      <c r="BC86" s="17" t="str">
        <f t="shared" si="70"/>
        <v/>
      </c>
      <c r="BD86" s="20" t="str">
        <f t="shared" si="55"/>
        <v/>
      </c>
      <c r="BE86" s="35"/>
      <c r="BF86" s="36"/>
      <c r="BG86" s="17" t="str">
        <f t="shared" si="71"/>
        <v/>
      </c>
      <c r="BH86" s="17" t="str">
        <f t="shared" si="71"/>
        <v/>
      </c>
      <c r="BI86" s="20" t="str">
        <f t="shared" si="56"/>
        <v/>
      </c>
      <c r="BJ86" s="54">
        <v>4</v>
      </c>
      <c r="BK86" s="37">
        <f t="shared" si="57"/>
        <v>8</v>
      </c>
      <c r="BL86" s="54">
        <f t="shared" si="58"/>
        <v>0</v>
      </c>
      <c r="BM86" s="28" t="s">
        <v>1763</v>
      </c>
      <c r="BN86" s="28" t="s">
        <v>1764</v>
      </c>
      <c r="BO86" s="28"/>
      <c r="BP86" s="28" t="s">
        <v>1765</v>
      </c>
      <c r="BQ86" s="28" t="s">
        <v>87</v>
      </c>
      <c r="BR86" s="25">
        <f t="shared" si="59"/>
        <v>1</v>
      </c>
      <c r="BS86" s="28" t="s">
        <v>87</v>
      </c>
      <c r="BT86" s="25">
        <f t="shared" si="60"/>
        <v>1</v>
      </c>
      <c r="BU86" s="28" t="s">
        <v>87</v>
      </c>
      <c r="BV86" s="25">
        <f t="shared" si="61"/>
        <v>1</v>
      </c>
      <c r="BW86" s="28" t="s">
        <v>87</v>
      </c>
      <c r="BX86" s="25">
        <f t="shared" si="62"/>
        <v>1</v>
      </c>
      <c r="BY86" s="25" t="str">
        <f t="shared" si="66"/>
        <v>low</v>
      </c>
      <c r="BZ86" s="28" t="s">
        <v>145</v>
      </c>
      <c r="CA86" s="25">
        <v>2</v>
      </c>
      <c r="CB86" s="28"/>
      <c r="CC86" s="28">
        <v>2942.24</v>
      </c>
      <c r="CD86" s="28">
        <v>101.62</v>
      </c>
      <c r="CE86" s="38">
        <v>250.49</v>
      </c>
      <c r="CF86" s="24">
        <v>3</v>
      </c>
      <c r="CG86" s="25">
        <f t="shared" si="63"/>
        <v>9</v>
      </c>
      <c r="CH86" s="26">
        <f t="shared" si="64"/>
        <v>1</v>
      </c>
      <c r="CI86" s="26">
        <f t="shared" si="67"/>
        <v>6.6522338122416844</v>
      </c>
      <c r="CJ86" s="26">
        <f t="shared" si="68"/>
        <v>2.6987105273663619</v>
      </c>
    </row>
    <row r="87" spans="1:88" ht="13.05" customHeight="1" x14ac:dyDescent="0.3">
      <c r="A87" s="27">
        <v>188</v>
      </c>
      <c r="B87" s="28" t="s">
        <v>65</v>
      </c>
      <c r="C87" s="25">
        <f t="shared" si="46"/>
        <v>3</v>
      </c>
      <c r="D87" s="28" t="s">
        <v>80</v>
      </c>
      <c r="E87" s="25">
        <f t="shared" si="47"/>
        <v>4</v>
      </c>
      <c r="F87" s="28" t="s">
        <v>80</v>
      </c>
      <c r="G87" s="25">
        <f t="shared" si="48"/>
        <v>4</v>
      </c>
      <c r="H87" s="28" t="str">
        <f t="shared" si="49"/>
        <v>high</v>
      </c>
      <c r="I87" s="28" t="s">
        <v>79</v>
      </c>
      <c r="J87" s="25">
        <f t="shared" si="50"/>
        <v>2</v>
      </c>
      <c r="K87" s="28" t="s">
        <v>88</v>
      </c>
      <c r="L87" s="25">
        <f t="shared" si="51"/>
        <v>1</v>
      </c>
      <c r="M87" s="28" t="s">
        <v>88</v>
      </c>
      <c r="N87" s="25">
        <f t="shared" si="52"/>
        <v>1</v>
      </c>
      <c r="O87" s="25" t="str">
        <f t="shared" si="65"/>
        <v>high</v>
      </c>
      <c r="P87" s="25" t="s">
        <v>67</v>
      </c>
      <c r="Q87" s="25" t="s">
        <v>68</v>
      </c>
      <c r="R87" s="25">
        <v>5</v>
      </c>
      <c r="S87" s="29" t="s">
        <v>1669</v>
      </c>
      <c r="T87" s="195">
        <f>VLOOKUP($S87,'Snippet measures'!$A$4:$V$33,11,FALSE)</f>
        <v>676</v>
      </c>
      <c r="U87" s="195">
        <f>VLOOKUP($S87,'Snippet measures'!$A$4:$V$33,18,FALSE)</f>
        <v>0.55874693425037503</v>
      </c>
      <c r="V87" s="195">
        <f>VLOOKUP($S87,'Snippet measures'!$A$4:$V$33,19,FALSE)</f>
        <v>301.2</v>
      </c>
      <c r="W87" s="195">
        <f>VLOOKUP($S87,'Snippet measures'!$A$4:$V$33,21,FALSE)</f>
        <v>2.5641025641025641E-3</v>
      </c>
      <c r="X87" s="195">
        <f>VLOOKUP($S87,'Snippet measures'!$A$4:$V$33,22,FALSE)</f>
        <v>0.24871794871794872</v>
      </c>
      <c r="Y87" s="25">
        <v>4</v>
      </c>
      <c r="Z87" s="30" t="s">
        <v>1766</v>
      </c>
      <c r="AA87" s="31" t="s">
        <v>1767</v>
      </c>
      <c r="AB87" s="32" t="s">
        <v>72</v>
      </c>
      <c r="AC87" s="33" t="s">
        <v>128</v>
      </c>
      <c r="AD87" s="16"/>
      <c r="AE87" s="17">
        <v>3</v>
      </c>
      <c r="AF87" s="17">
        <v>3</v>
      </c>
      <c r="AG87" s="17">
        <f t="shared" si="41"/>
        <v>3</v>
      </c>
      <c r="AH87" s="34" t="s">
        <v>1333</v>
      </c>
      <c r="AI87" s="33" t="s">
        <v>1359</v>
      </c>
      <c r="AJ87" s="16"/>
      <c r="AK87" s="17">
        <v>1</v>
      </c>
      <c r="AL87" s="17">
        <v>1</v>
      </c>
      <c r="AM87" s="20">
        <f t="shared" si="53"/>
        <v>1</v>
      </c>
      <c r="AN87" s="34" t="s">
        <v>73</v>
      </c>
      <c r="AO87" s="33" t="s">
        <v>1417</v>
      </c>
      <c r="AP87" s="16"/>
      <c r="AQ87" s="17">
        <v>2</v>
      </c>
      <c r="AR87" s="17">
        <v>2</v>
      </c>
      <c r="AS87" s="20">
        <f t="shared" si="42"/>
        <v>2</v>
      </c>
      <c r="AT87" s="35"/>
      <c r="AU87" s="33"/>
      <c r="AV87" s="16"/>
      <c r="AW87" s="17" t="str">
        <f t="shared" si="69"/>
        <v/>
      </c>
      <c r="AX87" s="17" t="str">
        <f t="shared" si="69"/>
        <v/>
      </c>
      <c r="AY87" s="20" t="str">
        <f t="shared" si="54"/>
        <v/>
      </c>
      <c r="AZ87" s="35"/>
      <c r="BA87" s="33"/>
      <c r="BB87" s="17" t="str">
        <f t="shared" si="70"/>
        <v/>
      </c>
      <c r="BC87" s="17" t="str">
        <f t="shared" si="70"/>
        <v/>
      </c>
      <c r="BD87" s="20" t="str">
        <f t="shared" si="55"/>
        <v/>
      </c>
      <c r="BE87" s="35"/>
      <c r="BF87" s="36"/>
      <c r="BG87" s="17" t="str">
        <f t="shared" si="71"/>
        <v/>
      </c>
      <c r="BH87" s="17" t="str">
        <f t="shared" si="71"/>
        <v/>
      </c>
      <c r="BI87" s="20" t="str">
        <f t="shared" si="56"/>
        <v/>
      </c>
      <c r="BJ87" s="54">
        <v>4</v>
      </c>
      <c r="BK87" s="37">
        <f t="shared" si="57"/>
        <v>8</v>
      </c>
      <c r="BL87" s="54">
        <f t="shared" si="58"/>
        <v>0</v>
      </c>
      <c r="BM87" s="28"/>
      <c r="BN87" s="28"/>
      <c r="BO87" s="28"/>
      <c r="BP87" s="28" t="s">
        <v>1768</v>
      </c>
      <c r="BQ87" s="28">
        <v>2</v>
      </c>
      <c r="BR87" s="25">
        <f t="shared" si="59"/>
        <v>2</v>
      </c>
      <c r="BS87" s="28" t="s">
        <v>87</v>
      </c>
      <c r="BT87" s="25">
        <f t="shared" si="60"/>
        <v>1</v>
      </c>
      <c r="BU87" s="28" t="s">
        <v>87</v>
      </c>
      <c r="BV87" s="25">
        <f t="shared" si="61"/>
        <v>1</v>
      </c>
      <c r="BW87" s="28" t="s">
        <v>87</v>
      </c>
      <c r="BX87" s="25">
        <f t="shared" si="62"/>
        <v>1</v>
      </c>
      <c r="BY87" s="25" t="str">
        <f t="shared" si="66"/>
        <v>low</v>
      </c>
      <c r="BZ87" s="28" t="s">
        <v>100</v>
      </c>
      <c r="CA87" s="25">
        <v>3</v>
      </c>
      <c r="CB87" s="28"/>
      <c r="CC87" s="28">
        <v>1608.29</v>
      </c>
      <c r="CD87" s="28">
        <v>75.14</v>
      </c>
      <c r="CE87" s="38">
        <v>100.39</v>
      </c>
      <c r="CF87" s="24">
        <v>3</v>
      </c>
      <c r="CG87" s="25">
        <f t="shared" si="63"/>
        <v>6</v>
      </c>
      <c r="CH87" s="26">
        <f t="shared" si="64"/>
        <v>0.66666666666666663</v>
      </c>
      <c r="CI87" s="26">
        <f t="shared" si="67"/>
        <v>8.9965397923875425</v>
      </c>
      <c r="CJ87" s="26">
        <f t="shared" si="68"/>
        <v>6.7337384201613704</v>
      </c>
    </row>
    <row r="88" spans="1:88" ht="13.05" customHeight="1" x14ac:dyDescent="0.3">
      <c r="A88" s="27">
        <v>193</v>
      </c>
      <c r="B88" s="28" t="s">
        <v>88</v>
      </c>
      <c r="C88" s="25">
        <f t="shared" si="46"/>
        <v>1</v>
      </c>
      <c r="D88" s="28" t="s">
        <v>79</v>
      </c>
      <c r="E88" s="25">
        <f t="shared" si="47"/>
        <v>2</v>
      </c>
      <c r="F88" s="28" t="s">
        <v>88</v>
      </c>
      <c r="G88" s="25">
        <f t="shared" si="48"/>
        <v>1</v>
      </c>
      <c r="H88" s="28" t="str">
        <f t="shared" si="49"/>
        <v>low</v>
      </c>
      <c r="I88" s="28" t="s">
        <v>88</v>
      </c>
      <c r="J88" s="25">
        <f t="shared" si="50"/>
        <v>1</v>
      </c>
      <c r="K88" s="28" t="s">
        <v>79</v>
      </c>
      <c r="L88" s="25">
        <f t="shared" si="51"/>
        <v>2</v>
      </c>
      <c r="M88" s="28" t="s">
        <v>88</v>
      </c>
      <c r="N88" s="25">
        <f t="shared" si="52"/>
        <v>1</v>
      </c>
      <c r="O88" s="25" t="str">
        <f t="shared" si="65"/>
        <v>low</v>
      </c>
      <c r="P88" s="25" t="s">
        <v>67</v>
      </c>
      <c r="Q88" s="25" t="s">
        <v>68</v>
      </c>
      <c r="R88" s="25">
        <v>5</v>
      </c>
      <c r="S88" s="29" t="s">
        <v>1669</v>
      </c>
      <c r="T88" s="195">
        <f>VLOOKUP($S88,'Snippet measures'!$A$4:$V$33,11,FALSE)</f>
        <v>676</v>
      </c>
      <c r="U88" s="195">
        <f>VLOOKUP($S88,'Snippet measures'!$A$4:$V$33,18,FALSE)</f>
        <v>0.55874693425037503</v>
      </c>
      <c r="V88" s="195">
        <f>VLOOKUP($S88,'Snippet measures'!$A$4:$V$33,19,FALSE)</f>
        <v>301.2</v>
      </c>
      <c r="W88" s="195">
        <f>VLOOKUP($S88,'Snippet measures'!$A$4:$V$33,21,FALSE)</f>
        <v>2.5641025641025641E-3</v>
      </c>
      <c r="X88" s="195">
        <f>VLOOKUP($S88,'Snippet measures'!$A$4:$V$33,22,FALSE)</f>
        <v>0.24871794871794872</v>
      </c>
      <c r="Y88" s="25">
        <v>3</v>
      </c>
      <c r="Z88" s="30" t="s">
        <v>1769</v>
      </c>
      <c r="AA88" s="31" t="s">
        <v>1770</v>
      </c>
      <c r="AB88" s="32" t="s">
        <v>72</v>
      </c>
      <c r="AC88" s="33" t="s">
        <v>1771</v>
      </c>
      <c r="AD88" s="16"/>
      <c r="AE88" s="17">
        <v>3</v>
      </c>
      <c r="AF88" s="17">
        <v>3</v>
      </c>
      <c r="AG88" s="17">
        <f t="shared" si="41"/>
        <v>3</v>
      </c>
      <c r="AH88" s="34" t="s">
        <v>1333</v>
      </c>
      <c r="AI88" s="33" t="s">
        <v>1416</v>
      </c>
      <c r="AJ88" s="16"/>
      <c r="AK88" s="17">
        <v>2</v>
      </c>
      <c r="AL88" s="17">
        <v>2</v>
      </c>
      <c r="AM88" s="20">
        <f t="shared" si="53"/>
        <v>2</v>
      </c>
      <c r="AN88" s="34" t="s">
        <v>73</v>
      </c>
      <c r="AO88" s="33" t="s">
        <v>1772</v>
      </c>
      <c r="AP88" s="16"/>
      <c r="AQ88" s="17">
        <v>2</v>
      </c>
      <c r="AR88" s="17">
        <v>2</v>
      </c>
      <c r="AS88" s="20">
        <f t="shared" si="42"/>
        <v>2</v>
      </c>
      <c r="AT88" s="35"/>
      <c r="AU88" s="33"/>
      <c r="AV88" s="16"/>
      <c r="AW88" s="17" t="str">
        <f t="shared" si="69"/>
        <v/>
      </c>
      <c r="AX88" s="17" t="str">
        <f t="shared" si="69"/>
        <v/>
      </c>
      <c r="AY88" s="20" t="str">
        <f t="shared" si="54"/>
        <v/>
      </c>
      <c r="AZ88" s="35"/>
      <c r="BA88" s="33"/>
      <c r="BB88" s="17" t="str">
        <f t="shared" si="70"/>
        <v/>
      </c>
      <c r="BC88" s="17" t="str">
        <f t="shared" si="70"/>
        <v/>
      </c>
      <c r="BD88" s="20" t="str">
        <f t="shared" si="55"/>
        <v/>
      </c>
      <c r="BE88" s="35"/>
      <c r="BF88" s="36"/>
      <c r="BG88" s="17" t="str">
        <f t="shared" si="71"/>
        <v/>
      </c>
      <c r="BH88" s="17" t="str">
        <f t="shared" si="71"/>
        <v/>
      </c>
      <c r="BI88" s="20" t="str">
        <f t="shared" si="56"/>
        <v/>
      </c>
      <c r="BJ88" s="54">
        <v>3</v>
      </c>
      <c r="BK88" s="37">
        <f t="shared" si="57"/>
        <v>6</v>
      </c>
      <c r="BL88" s="54">
        <f t="shared" si="58"/>
        <v>0</v>
      </c>
      <c r="BM88" s="28" t="s">
        <v>1002</v>
      </c>
      <c r="BN88" s="28" t="s">
        <v>1773</v>
      </c>
      <c r="BO88" s="28"/>
      <c r="BP88" s="28" t="s">
        <v>1774</v>
      </c>
      <c r="BQ88" s="28">
        <v>2</v>
      </c>
      <c r="BR88" s="25">
        <f t="shared" si="59"/>
        <v>2</v>
      </c>
      <c r="BS88" s="28" t="s">
        <v>87</v>
      </c>
      <c r="BT88" s="25">
        <f t="shared" si="60"/>
        <v>1</v>
      </c>
      <c r="BU88" s="28" t="s">
        <v>87</v>
      </c>
      <c r="BV88" s="25">
        <f t="shared" si="61"/>
        <v>1</v>
      </c>
      <c r="BW88" s="28" t="s">
        <v>87</v>
      </c>
      <c r="BX88" s="25">
        <f t="shared" si="62"/>
        <v>1</v>
      </c>
      <c r="BY88" s="25" t="str">
        <f t="shared" si="66"/>
        <v>low</v>
      </c>
      <c r="BZ88" s="28" t="s">
        <v>482</v>
      </c>
      <c r="CA88" s="25">
        <v>5</v>
      </c>
      <c r="CB88" s="28"/>
      <c r="CC88" s="28">
        <v>2214.02</v>
      </c>
      <c r="CD88" s="28">
        <v>74.59</v>
      </c>
      <c r="CE88" s="38">
        <v>516.01</v>
      </c>
      <c r="CF88" s="24">
        <v>3</v>
      </c>
      <c r="CG88" s="25">
        <f t="shared" si="63"/>
        <v>7</v>
      </c>
      <c r="CH88" s="26">
        <f t="shared" si="64"/>
        <v>0.77777777777777779</v>
      </c>
      <c r="CI88" s="26">
        <f t="shared" si="67"/>
        <v>9.0628770612682654</v>
      </c>
      <c r="CJ88" s="26">
        <f t="shared" si="68"/>
        <v>1.3100521307726594</v>
      </c>
    </row>
    <row r="89" spans="1:88" ht="13.05" customHeight="1" x14ac:dyDescent="0.3">
      <c r="A89" s="27">
        <v>202</v>
      </c>
      <c r="B89" s="28" t="s">
        <v>79</v>
      </c>
      <c r="C89" s="25">
        <f t="shared" si="46"/>
        <v>2</v>
      </c>
      <c r="D89" s="28" t="s">
        <v>65</v>
      </c>
      <c r="E89" s="25">
        <f t="shared" si="47"/>
        <v>3</v>
      </c>
      <c r="F89" s="28" t="s">
        <v>79</v>
      </c>
      <c r="G89" s="25">
        <f t="shared" si="48"/>
        <v>2</v>
      </c>
      <c r="H89" s="28" t="str">
        <f t="shared" si="49"/>
        <v>medium</v>
      </c>
      <c r="I89" s="28" t="s">
        <v>88</v>
      </c>
      <c r="J89" s="25">
        <f t="shared" si="50"/>
        <v>1</v>
      </c>
      <c r="K89" s="28" t="s">
        <v>88</v>
      </c>
      <c r="L89" s="25">
        <f t="shared" si="51"/>
        <v>1</v>
      </c>
      <c r="M89" s="28" t="s">
        <v>88</v>
      </c>
      <c r="N89" s="25">
        <f t="shared" si="52"/>
        <v>1</v>
      </c>
      <c r="O89" s="25" t="str">
        <f t="shared" si="65"/>
        <v>med</v>
      </c>
      <c r="P89" s="25" t="s">
        <v>67</v>
      </c>
      <c r="Q89" s="25" t="s">
        <v>68</v>
      </c>
      <c r="R89" s="25">
        <v>5</v>
      </c>
      <c r="S89" s="29" t="s">
        <v>1669</v>
      </c>
      <c r="T89" s="195">
        <f>VLOOKUP($S89,'Snippet measures'!$A$4:$V$33,11,FALSE)</f>
        <v>676</v>
      </c>
      <c r="U89" s="195">
        <f>VLOOKUP($S89,'Snippet measures'!$A$4:$V$33,18,FALSE)</f>
        <v>0.55874693425037503</v>
      </c>
      <c r="V89" s="195">
        <f>VLOOKUP($S89,'Snippet measures'!$A$4:$V$33,19,FALSE)</f>
        <v>301.2</v>
      </c>
      <c r="W89" s="195">
        <f>VLOOKUP($S89,'Snippet measures'!$A$4:$V$33,21,FALSE)</f>
        <v>2.5641025641025641E-3</v>
      </c>
      <c r="X89" s="195">
        <f>VLOOKUP($S89,'Snippet measures'!$A$4:$V$33,22,FALSE)</f>
        <v>0.24871794871794872</v>
      </c>
      <c r="Y89" s="25">
        <v>2</v>
      </c>
      <c r="Z89" s="30" t="s">
        <v>1775</v>
      </c>
      <c r="AA89" s="31" t="s">
        <v>1776</v>
      </c>
      <c r="AB89" s="32" t="s">
        <v>72</v>
      </c>
      <c r="AC89" s="33" t="s">
        <v>1777</v>
      </c>
      <c r="AD89" s="16"/>
      <c r="AE89" s="17">
        <v>0</v>
      </c>
      <c r="AF89" s="17">
        <v>0</v>
      </c>
      <c r="AG89" s="17">
        <f t="shared" ref="AG89:AG112" si="72">IF(AE89=AF89,AE89,"")</f>
        <v>0</v>
      </c>
      <c r="AH89" s="34" t="s">
        <v>1333</v>
      </c>
      <c r="AI89" s="33" t="s">
        <v>1778</v>
      </c>
      <c r="AJ89" s="16"/>
      <c r="AK89" s="17">
        <v>0</v>
      </c>
      <c r="AL89" s="17">
        <v>0</v>
      </c>
      <c r="AM89" s="20">
        <f t="shared" si="53"/>
        <v>0</v>
      </c>
      <c r="AN89" s="34" t="s">
        <v>73</v>
      </c>
      <c r="AO89" s="33" t="s">
        <v>1779</v>
      </c>
      <c r="AP89" s="16"/>
      <c r="AQ89" s="17">
        <v>0</v>
      </c>
      <c r="AR89" s="17">
        <v>0</v>
      </c>
      <c r="AS89" s="20">
        <f t="shared" si="42"/>
        <v>0</v>
      </c>
      <c r="AT89" s="35"/>
      <c r="AU89" s="33"/>
      <c r="AV89" s="16"/>
      <c r="AW89" s="17" t="str">
        <f t="shared" si="69"/>
        <v/>
      </c>
      <c r="AX89" s="17" t="str">
        <f t="shared" si="69"/>
        <v/>
      </c>
      <c r="AY89" s="20" t="str">
        <f t="shared" si="54"/>
        <v/>
      </c>
      <c r="AZ89" s="35"/>
      <c r="BA89" s="33"/>
      <c r="BB89" s="17" t="str">
        <f t="shared" si="70"/>
        <v/>
      </c>
      <c r="BC89" s="17" t="str">
        <f t="shared" si="70"/>
        <v/>
      </c>
      <c r="BD89" s="20" t="str">
        <f t="shared" si="55"/>
        <v/>
      </c>
      <c r="BE89" s="35"/>
      <c r="BF89" s="36"/>
      <c r="BG89" s="17" t="str">
        <f t="shared" si="71"/>
        <v/>
      </c>
      <c r="BH89" s="17" t="str">
        <f t="shared" si="71"/>
        <v/>
      </c>
      <c r="BI89" s="20" t="str">
        <f t="shared" si="56"/>
        <v/>
      </c>
      <c r="BJ89" s="54">
        <v>2</v>
      </c>
      <c r="BK89" s="37">
        <f t="shared" si="57"/>
        <v>4</v>
      </c>
      <c r="BL89" s="54">
        <f t="shared" si="58"/>
        <v>0</v>
      </c>
      <c r="BM89" s="28" t="s">
        <v>1780</v>
      </c>
      <c r="BN89" s="28" t="s">
        <v>1776</v>
      </c>
      <c r="BO89" s="28" t="s">
        <v>1781</v>
      </c>
      <c r="BP89" s="28" t="s">
        <v>1776</v>
      </c>
      <c r="BQ89" s="28" t="s">
        <v>87</v>
      </c>
      <c r="BR89" s="25">
        <f t="shared" si="59"/>
        <v>1</v>
      </c>
      <c r="BS89" s="28" t="s">
        <v>87</v>
      </c>
      <c r="BT89" s="25">
        <f t="shared" si="60"/>
        <v>1</v>
      </c>
      <c r="BU89" s="28" t="s">
        <v>87</v>
      </c>
      <c r="BV89" s="25">
        <f t="shared" si="61"/>
        <v>1</v>
      </c>
      <c r="BW89" s="28" t="s">
        <v>87</v>
      </c>
      <c r="BX89" s="25">
        <f t="shared" si="62"/>
        <v>1</v>
      </c>
      <c r="BY89" s="25" t="str">
        <f t="shared" si="66"/>
        <v>low</v>
      </c>
      <c r="BZ89" s="28" t="s">
        <v>100</v>
      </c>
      <c r="CA89" s="25">
        <v>3</v>
      </c>
      <c r="CB89" s="28" t="s">
        <v>1782</v>
      </c>
      <c r="CC89" s="28">
        <v>1172.83</v>
      </c>
      <c r="CD89" s="28">
        <v>4.12</v>
      </c>
      <c r="CE89" s="38">
        <v>128.18</v>
      </c>
      <c r="CF89" s="24">
        <v>3</v>
      </c>
      <c r="CG89" s="25">
        <f t="shared" si="63"/>
        <v>0</v>
      </c>
      <c r="CH89" s="26">
        <f t="shared" si="64"/>
        <v>0</v>
      </c>
      <c r="CI89" s="26">
        <f t="shared" si="67"/>
        <v>164.07766990291262</v>
      </c>
      <c r="CJ89" s="26">
        <f t="shared" si="68"/>
        <v>5.2738336713995944</v>
      </c>
    </row>
    <row r="90" spans="1:88" ht="13.05" customHeight="1" x14ac:dyDescent="0.3">
      <c r="A90" s="27">
        <v>210</v>
      </c>
      <c r="B90" s="28" t="s">
        <v>88</v>
      </c>
      <c r="C90" s="25">
        <f t="shared" si="46"/>
        <v>1</v>
      </c>
      <c r="D90" s="28" t="s">
        <v>79</v>
      </c>
      <c r="E90" s="25">
        <f t="shared" si="47"/>
        <v>2</v>
      </c>
      <c r="F90" s="28" t="s">
        <v>65</v>
      </c>
      <c r="G90" s="25">
        <f t="shared" si="48"/>
        <v>3</v>
      </c>
      <c r="H90" s="28" t="str">
        <f t="shared" si="49"/>
        <v>medium</v>
      </c>
      <c r="I90" s="28" t="s">
        <v>88</v>
      </c>
      <c r="J90" s="25">
        <f t="shared" si="50"/>
        <v>1</v>
      </c>
      <c r="K90" s="28" t="s">
        <v>79</v>
      </c>
      <c r="L90" s="25">
        <f t="shared" si="51"/>
        <v>2</v>
      </c>
      <c r="M90" s="28" t="s">
        <v>88</v>
      </c>
      <c r="N90" s="25">
        <f t="shared" si="52"/>
        <v>1</v>
      </c>
      <c r="O90" s="25" t="str">
        <f t="shared" si="65"/>
        <v>med</v>
      </c>
      <c r="P90" s="25" t="s">
        <v>67</v>
      </c>
      <c r="Q90" s="25" t="s">
        <v>68</v>
      </c>
      <c r="R90" s="25">
        <v>5</v>
      </c>
      <c r="S90" s="29" t="s">
        <v>1669</v>
      </c>
      <c r="T90" s="195">
        <f>VLOOKUP($S90,'Snippet measures'!$A$4:$V$33,11,FALSE)</f>
        <v>676</v>
      </c>
      <c r="U90" s="195">
        <f>VLOOKUP($S90,'Snippet measures'!$A$4:$V$33,18,FALSE)</f>
        <v>0.55874693425037503</v>
      </c>
      <c r="V90" s="195">
        <f>VLOOKUP($S90,'Snippet measures'!$A$4:$V$33,19,FALSE)</f>
        <v>301.2</v>
      </c>
      <c r="W90" s="195">
        <f>VLOOKUP($S90,'Snippet measures'!$A$4:$V$33,21,FALSE)</f>
        <v>2.5641025641025641E-3</v>
      </c>
      <c r="X90" s="195">
        <f>VLOOKUP($S90,'Snippet measures'!$A$4:$V$33,22,FALSE)</f>
        <v>0.24871794871794872</v>
      </c>
      <c r="Y90" s="25">
        <v>2</v>
      </c>
      <c r="Z90" s="30" t="s">
        <v>1783</v>
      </c>
      <c r="AA90" s="31" t="s">
        <v>1784</v>
      </c>
      <c r="AB90" s="32" t="s">
        <v>72</v>
      </c>
      <c r="AC90" s="33" t="s">
        <v>91</v>
      </c>
      <c r="AD90" s="16"/>
      <c r="AE90" s="17">
        <v>0</v>
      </c>
      <c r="AF90" s="17">
        <v>0</v>
      </c>
      <c r="AG90" s="17">
        <f t="shared" si="72"/>
        <v>0</v>
      </c>
      <c r="AH90" s="34" t="s">
        <v>1333</v>
      </c>
      <c r="AI90" s="33" t="s">
        <v>91</v>
      </c>
      <c r="AJ90" s="16"/>
      <c r="AK90" s="17">
        <v>0</v>
      </c>
      <c r="AL90" s="17">
        <v>0</v>
      </c>
      <c r="AM90" s="20">
        <f t="shared" si="53"/>
        <v>0</v>
      </c>
      <c r="AN90" s="34" t="s">
        <v>73</v>
      </c>
      <c r="AO90" s="33" t="s">
        <v>91</v>
      </c>
      <c r="AP90" s="16"/>
      <c r="AQ90" s="17">
        <v>0</v>
      </c>
      <c r="AR90" s="17">
        <v>0</v>
      </c>
      <c r="AS90" s="20">
        <f t="shared" ref="AS90:AS121" si="73">IF(AQ90=AR90,AQ90,"")</f>
        <v>0</v>
      </c>
      <c r="AT90" s="35"/>
      <c r="AU90" s="33"/>
      <c r="AV90" s="16"/>
      <c r="AW90" s="17" t="str">
        <f t="shared" si="69"/>
        <v/>
      </c>
      <c r="AX90" s="17" t="str">
        <f t="shared" si="69"/>
        <v/>
      </c>
      <c r="AY90" s="20" t="str">
        <f t="shared" si="54"/>
        <v/>
      </c>
      <c r="AZ90" s="35"/>
      <c r="BA90" s="33"/>
      <c r="BB90" s="17" t="str">
        <f t="shared" si="70"/>
        <v/>
      </c>
      <c r="BC90" s="17" t="str">
        <f t="shared" si="70"/>
        <v/>
      </c>
      <c r="BD90" s="20" t="str">
        <f t="shared" si="55"/>
        <v/>
      </c>
      <c r="BE90" s="35"/>
      <c r="BF90" s="36"/>
      <c r="BG90" s="17" t="str">
        <f t="shared" si="71"/>
        <v/>
      </c>
      <c r="BH90" s="17" t="str">
        <f t="shared" si="71"/>
        <v/>
      </c>
      <c r="BI90" s="20" t="str">
        <f t="shared" si="56"/>
        <v/>
      </c>
      <c r="BJ90" s="54">
        <v>2</v>
      </c>
      <c r="BK90" s="37">
        <f t="shared" si="57"/>
        <v>4</v>
      </c>
      <c r="BL90" s="54">
        <f t="shared" si="58"/>
        <v>0</v>
      </c>
      <c r="BM90" s="28"/>
      <c r="BN90" s="28" t="s">
        <v>1785</v>
      </c>
      <c r="BO90" s="28" t="s">
        <v>1786</v>
      </c>
      <c r="BP90" s="28" t="s">
        <v>1787</v>
      </c>
      <c r="BQ90" s="28">
        <v>2</v>
      </c>
      <c r="BR90" s="25">
        <f t="shared" si="59"/>
        <v>2</v>
      </c>
      <c r="BS90" s="28" t="s">
        <v>87</v>
      </c>
      <c r="BT90" s="25">
        <f t="shared" si="60"/>
        <v>1</v>
      </c>
      <c r="BU90" s="28">
        <v>2</v>
      </c>
      <c r="BV90" s="25">
        <f t="shared" si="61"/>
        <v>2</v>
      </c>
      <c r="BW90" s="28" t="s">
        <v>87</v>
      </c>
      <c r="BX90" s="25">
        <f t="shared" si="62"/>
        <v>1</v>
      </c>
      <c r="BY90" s="25" t="str">
        <f t="shared" si="66"/>
        <v>low</v>
      </c>
      <c r="BZ90" s="28" t="s">
        <v>145</v>
      </c>
      <c r="CA90" s="25">
        <v>2</v>
      </c>
      <c r="CB90" s="28"/>
      <c r="CC90" s="28">
        <v>2980.19</v>
      </c>
      <c r="CD90" s="28">
        <v>71.95</v>
      </c>
      <c r="CE90" s="38">
        <v>70.67</v>
      </c>
      <c r="CF90" s="24">
        <v>3</v>
      </c>
      <c r="CG90" s="25">
        <f t="shared" si="63"/>
        <v>0</v>
      </c>
      <c r="CH90" s="26">
        <f t="shared" si="64"/>
        <v>0</v>
      </c>
      <c r="CI90" s="26">
        <f t="shared" si="67"/>
        <v>9.3954134815844341</v>
      </c>
      <c r="CJ90" s="26">
        <f t="shared" si="68"/>
        <v>9.5655865289373132</v>
      </c>
    </row>
    <row r="91" spans="1:88" ht="13.05" customHeight="1" x14ac:dyDescent="0.3">
      <c r="A91" s="27">
        <v>33</v>
      </c>
      <c r="B91" s="28" t="s">
        <v>79</v>
      </c>
      <c r="C91" s="25">
        <f t="shared" si="46"/>
        <v>2</v>
      </c>
      <c r="D91" s="28" t="s">
        <v>79</v>
      </c>
      <c r="E91" s="25">
        <f t="shared" si="47"/>
        <v>2</v>
      </c>
      <c r="F91" s="28" t="s">
        <v>65</v>
      </c>
      <c r="G91" s="25">
        <f t="shared" si="48"/>
        <v>3</v>
      </c>
      <c r="H91" s="28" t="str">
        <f t="shared" si="49"/>
        <v>medium</v>
      </c>
      <c r="I91" s="28" t="s">
        <v>88</v>
      </c>
      <c r="J91" s="25">
        <f t="shared" si="50"/>
        <v>1</v>
      </c>
      <c r="K91" s="28" t="s">
        <v>80</v>
      </c>
      <c r="L91" s="25">
        <f t="shared" si="51"/>
        <v>4</v>
      </c>
      <c r="M91" s="28" t="s">
        <v>79</v>
      </c>
      <c r="N91" s="25">
        <f t="shared" si="52"/>
        <v>2</v>
      </c>
      <c r="O91" s="25" t="str">
        <f t="shared" si="65"/>
        <v>med</v>
      </c>
      <c r="P91" s="25" t="s">
        <v>67</v>
      </c>
      <c r="Q91" s="25" t="s">
        <v>68</v>
      </c>
      <c r="R91" s="25">
        <v>6</v>
      </c>
      <c r="S91" s="29" t="s">
        <v>2077</v>
      </c>
      <c r="T91" s="195">
        <f>VLOOKUP($S91,'Snippet measures'!$A$4:$V$33,11,FALSE)</f>
        <v>579</v>
      </c>
      <c r="U91" s="195">
        <f>VLOOKUP($S91,'Snippet measures'!$A$4:$V$33,18,FALSE)</f>
        <v>-1.0489436629843201</v>
      </c>
      <c r="V91" s="195">
        <f>VLOOKUP($S91,'Snippet measures'!$A$4:$V$33,19,FALSE)</f>
        <v>301.2</v>
      </c>
      <c r="W91" s="195">
        <f>VLOOKUP($S91,'Snippet measures'!$A$4:$V$33,21,FALSE)</f>
        <v>2.5641025641025641E-3</v>
      </c>
      <c r="X91" s="195">
        <f>VLOOKUP($S91,'Snippet measures'!$A$4:$V$33,22,FALSE)</f>
        <v>0</v>
      </c>
      <c r="Y91" s="25">
        <v>3</v>
      </c>
      <c r="Z91" s="30" t="s">
        <v>2078</v>
      </c>
      <c r="AA91" s="31" t="s">
        <v>2079</v>
      </c>
      <c r="AB91" s="32" t="s">
        <v>72</v>
      </c>
      <c r="AC91" s="33" t="s">
        <v>72</v>
      </c>
      <c r="AD91" s="16"/>
      <c r="AE91" s="17">
        <f>IF($AB91=TRIM($AC91),3,"")</f>
        <v>3</v>
      </c>
      <c r="AF91" s="17">
        <f>IF($AB91=TRIM($AC91),3,"")</f>
        <v>3</v>
      </c>
      <c r="AG91" s="17">
        <f t="shared" si="72"/>
        <v>3</v>
      </c>
      <c r="AH91" s="34" t="s">
        <v>1333</v>
      </c>
      <c r="AI91" s="33" t="s">
        <v>2080</v>
      </c>
      <c r="AJ91" s="16"/>
      <c r="AK91" s="17">
        <v>0</v>
      </c>
      <c r="AL91" s="17">
        <v>0</v>
      </c>
      <c r="AM91" s="20">
        <f t="shared" si="53"/>
        <v>0</v>
      </c>
      <c r="AN91" s="34" t="s">
        <v>73</v>
      </c>
      <c r="AO91" s="33" t="s">
        <v>2080</v>
      </c>
      <c r="AP91" s="16"/>
      <c r="AQ91" s="17">
        <v>0</v>
      </c>
      <c r="AR91" s="17">
        <v>0</v>
      </c>
      <c r="AS91" s="20">
        <f t="shared" si="73"/>
        <v>0</v>
      </c>
      <c r="AT91" s="35"/>
      <c r="AU91" s="33"/>
      <c r="AV91" s="16"/>
      <c r="AW91" s="17" t="str">
        <f t="shared" si="69"/>
        <v/>
      </c>
      <c r="AX91" s="17" t="str">
        <f t="shared" si="69"/>
        <v/>
      </c>
      <c r="AY91" s="20" t="str">
        <f t="shared" si="54"/>
        <v/>
      </c>
      <c r="AZ91" s="35"/>
      <c r="BA91" s="33"/>
      <c r="BB91" s="17" t="str">
        <f t="shared" si="70"/>
        <v/>
      </c>
      <c r="BC91" s="17" t="str">
        <f t="shared" si="70"/>
        <v/>
      </c>
      <c r="BD91" s="20" t="str">
        <f t="shared" si="55"/>
        <v/>
      </c>
      <c r="BE91" s="35"/>
      <c r="BF91" s="36"/>
      <c r="BG91" s="17" t="str">
        <f t="shared" si="71"/>
        <v/>
      </c>
      <c r="BH91" s="17" t="str">
        <f t="shared" si="71"/>
        <v/>
      </c>
      <c r="BI91" s="20" t="str">
        <f t="shared" si="56"/>
        <v/>
      </c>
      <c r="BJ91" s="54">
        <v>2</v>
      </c>
      <c r="BK91" s="37">
        <f t="shared" si="57"/>
        <v>5</v>
      </c>
      <c r="BL91" s="54">
        <f t="shared" si="58"/>
        <v>-1</v>
      </c>
      <c r="BM91" s="28"/>
      <c r="BN91" s="28"/>
      <c r="BO91" s="28" t="s">
        <v>2081</v>
      </c>
      <c r="BP91" s="28" t="s">
        <v>2082</v>
      </c>
      <c r="BQ91" s="28">
        <v>2</v>
      </c>
      <c r="BR91" s="25">
        <f t="shared" si="59"/>
        <v>2</v>
      </c>
      <c r="BS91" s="28">
        <v>2</v>
      </c>
      <c r="BT91" s="25">
        <f t="shared" si="60"/>
        <v>2</v>
      </c>
      <c r="BU91" s="28">
        <v>2</v>
      </c>
      <c r="BV91" s="25">
        <f t="shared" si="61"/>
        <v>2</v>
      </c>
      <c r="BW91" s="28" t="s">
        <v>87</v>
      </c>
      <c r="BX91" s="25">
        <f t="shared" si="62"/>
        <v>1</v>
      </c>
      <c r="BY91" s="25" t="str">
        <f t="shared" si="66"/>
        <v>low</v>
      </c>
      <c r="BZ91" s="28" t="s">
        <v>100</v>
      </c>
      <c r="CA91" s="25">
        <v>3</v>
      </c>
      <c r="CB91" s="28"/>
      <c r="CC91" s="28">
        <v>4253.6499999999996</v>
      </c>
      <c r="CD91" s="28">
        <v>111.12</v>
      </c>
      <c r="CE91" s="38">
        <v>81.260000000000005</v>
      </c>
      <c r="CF91" s="24">
        <v>3</v>
      </c>
      <c r="CG91" s="25">
        <f t="shared" si="63"/>
        <v>3</v>
      </c>
      <c r="CH91" s="26">
        <f t="shared" si="64"/>
        <v>0.33333333333333331</v>
      </c>
      <c r="CI91" s="26">
        <f t="shared" si="67"/>
        <v>5.2105831533477316</v>
      </c>
      <c r="CJ91" s="26">
        <f t="shared" si="68"/>
        <v>7.1252768889982763</v>
      </c>
    </row>
    <row r="92" spans="1:88" ht="13.05" customHeight="1" x14ac:dyDescent="0.3">
      <c r="A92" s="27">
        <v>34</v>
      </c>
      <c r="B92" s="28" t="s">
        <v>79</v>
      </c>
      <c r="C92" s="25">
        <f t="shared" si="46"/>
        <v>2</v>
      </c>
      <c r="D92" s="28" t="s">
        <v>80</v>
      </c>
      <c r="E92" s="25">
        <f t="shared" si="47"/>
        <v>4</v>
      </c>
      <c r="F92" s="28" t="s">
        <v>66</v>
      </c>
      <c r="G92" s="25">
        <f t="shared" si="48"/>
        <v>5</v>
      </c>
      <c r="H92" s="28" t="str">
        <f t="shared" si="49"/>
        <v>high</v>
      </c>
      <c r="I92" s="28" t="s">
        <v>80</v>
      </c>
      <c r="J92" s="25">
        <f t="shared" si="50"/>
        <v>4</v>
      </c>
      <c r="K92" s="28" t="s">
        <v>65</v>
      </c>
      <c r="L92" s="25">
        <f t="shared" si="51"/>
        <v>3</v>
      </c>
      <c r="M92" s="28" t="s">
        <v>66</v>
      </c>
      <c r="N92" s="25">
        <f t="shared" si="52"/>
        <v>5</v>
      </c>
      <c r="O92" s="25" t="str">
        <f t="shared" si="65"/>
        <v>high</v>
      </c>
      <c r="P92" s="25" t="s">
        <v>67</v>
      </c>
      <c r="Q92" s="25" t="s">
        <v>68</v>
      </c>
      <c r="R92" s="25">
        <v>6</v>
      </c>
      <c r="S92" s="29" t="s">
        <v>2077</v>
      </c>
      <c r="T92" s="195">
        <f>VLOOKUP($S92,'Snippet measures'!$A$4:$V$33,11,FALSE)</f>
        <v>579</v>
      </c>
      <c r="U92" s="195">
        <f>VLOOKUP($S92,'Snippet measures'!$A$4:$V$33,18,FALSE)</f>
        <v>-1.0489436629843201</v>
      </c>
      <c r="V92" s="195">
        <f>VLOOKUP($S92,'Snippet measures'!$A$4:$V$33,19,FALSE)</f>
        <v>301.2</v>
      </c>
      <c r="W92" s="195">
        <f>VLOOKUP($S92,'Snippet measures'!$A$4:$V$33,21,FALSE)</f>
        <v>2.5641025641025641E-3</v>
      </c>
      <c r="X92" s="195">
        <f>VLOOKUP($S92,'Snippet measures'!$A$4:$V$33,22,FALSE)</f>
        <v>0</v>
      </c>
      <c r="Y92" s="25">
        <v>1</v>
      </c>
      <c r="Z92" s="30" t="s">
        <v>2083</v>
      </c>
      <c r="AA92" s="31" t="s">
        <v>2084</v>
      </c>
      <c r="AB92" s="32" t="s">
        <v>72</v>
      </c>
      <c r="AC92" s="33" t="s">
        <v>91</v>
      </c>
      <c r="AD92" s="16"/>
      <c r="AE92" s="17">
        <v>0</v>
      </c>
      <c r="AF92" s="17">
        <v>0</v>
      </c>
      <c r="AG92" s="17">
        <f t="shared" si="72"/>
        <v>0</v>
      </c>
      <c r="AH92" s="34" t="s">
        <v>1333</v>
      </c>
      <c r="AI92" s="33" t="s">
        <v>91</v>
      </c>
      <c r="AJ92" s="16"/>
      <c r="AK92" s="17">
        <v>0</v>
      </c>
      <c r="AL92" s="17">
        <v>0</v>
      </c>
      <c r="AM92" s="20">
        <f t="shared" si="53"/>
        <v>0</v>
      </c>
      <c r="AN92" s="34" t="s">
        <v>73</v>
      </c>
      <c r="AO92" s="33" t="s">
        <v>91</v>
      </c>
      <c r="AP92" s="16"/>
      <c r="AQ92" s="17">
        <v>0</v>
      </c>
      <c r="AR92" s="17">
        <v>0</v>
      </c>
      <c r="AS92" s="20">
        <f t="shared" si="73"/>
        <v>0</v>
      </c>
      <c r="AT92" s="35"/>
      <c r="AU92" s="33"/>
      <c r="AV92" s="16"/>
      <c r="AW92" s="17" t="str">
        <f t="shared" si="69"/>
        <v/>
      </c>
      <c r="AX92" s="17" t="str">
        <f t="shared" si="69"/>
        <v/>
      </c>
      <c r="AY92" s="20" t="str">
        <f t="shared" si="54"/>
        <v/>
      </c>
      <c r="AZ92" s="35"/>
      <c r="BA92" s="33"/>
      <c r="BB92" s="17" t="str">
        <f t="shared" si="70"/>
        <v/>
      </c>
      <c r="BC92" s="17" t="str">
        <f t="shared" si="70"/>
        <v/>
      </c>
      <c r="BD92" s="20" t="str">
        <f t="shared" si="55"/>
        <v/>
      </c>
      <c r="BE92" s="35"/>
      <c r="BF92" s="36"/>
      <c r="BG92" s="17" t="str">
        <f t="shared" si="71"/>
        <v/>
      </c>
      <c r="BH92" s="17" t="str">
        <f t="shared" si="71"/>
        <v/>
      </c>
      <c r="BI92" s="20" t="str">
        <f t="shared" si="56"/>
        <v/>
      </c>
      <c r="BJ92" s="54">
        <v>2</v>
      </c>
      <c r="BK92" s="37">
        <f t="shared" si="57"/>
        <v>3</v>
      </c>
      <c r="BL92" s="54">
        <f t="shared" si="58"/>
        <v>1</v>
      </c>
      <c r="BM92" s="28"/>
      <c r="BN92" s="28"/>
      <c r="BO92" s="28" t="s">
        <v>2085</v>
      </c>
      <c r="BP92" s="28" t="s">
        <v>2086</v>
      </c>
      <c r="BQ92" s="28">
        <v>4</v>
      </c>
      <c r="BR92" s="25">
        <f t="shared" si="59"/>
        <v>4</v>
      </c>
      <c r="BS92" s="28">
        <v>4</v>
      </c>
      <c r="BT92" s="25">
        <f t="shared" si="60"/>
        <v>4</v>
      </c>
      <c r="BU92" s="28">
        <v>4</v>
      </c>
      <c r="BV92" s="25">
        <f t="shared" si="61"/>
        <v>4</v>
      </c>
      <c r="BW92" s="28" t="s">
        <v>87</v>
      </c>
      <c r="BX92" s="25">
        <f t="shared" si="62"/>
        <v>1</v>
      </c>
      <c r="BY92" s="25" t="str">
        <f t="shared" si="66"/>
        <v>high</v>
      </c>
      <c r="BZ92" s="28" t="s">
        <v>145</v>
      </c>
      <c r="CA92" s="25">
        <v>2</v>
      </c>
      <c r="CB92" s="28" t="s">
        <v>2087</v>
      </c>
      <c r="CC92" s="28">
        <v>1792.87</v>
      </c>
      <c r="CD92" s="28">
        <v>57.42</v>
      </c>
      <c r="CE92" s="38">
        <v>47.75</v>
      </c>
      <c r="CF92" s="24">
        <v>3</v>
      </c>
      <c r="CG92" s="25">
        <f t="shared" si="63"/>
        <v>0</v>
      </c>
      <c r="CH92" s="26">
        <f t="shared" si="64"/>
        <v>0</v>
      </c>
      <c r="CI92" s="26">
        <f t="shared" si="67"/>
        <v>10.083594566353186</v>
      </c>
      <c r="CJ92" s="26">
        <f t="shared" si="68"/>
        <v>12.125654450261781</v>
      </c>
    </row>
    <row r="93" spans="1:88" ht="13.05" customHeight="1" x14ac:dyDescent="0.3">
      <c r="A93" s="27">
        <v>51</v>
      </c>
      <c r="B93" s="28" t="s">
        <v>65</v>
      </c>
      <c r="C93" s="25">
        <f t="shared" si="46"/>
        <v>3</v>
      </c>
      <c r="D93" s="28" t="s">
        <v>65</v>
      </c>
      <c r="E93" s="25">
        <f t="shared" si="47"/>
        <v>3</v>
      </c>
      <c r="F93" s="28" t="s">
        <v>79</v>
      </c>
      <c r="G93" s="25">
        <f t="shared" si="48"/>
        <v>2</v>
      </c>
      <c r="H93" s="28" t="str">
        <f t="shared" si="49"/>
        <v>medium</v>
      </c>
      <c r="I93" s="28" t="s">
        <v>88</v>
      </c>
      <c r="J93" s="25">
        <f t="shared" si="50"/>
        <v>1</v>
      </c>
      <c r="K93" s="28" t="s">
        <v>79</v>
      </c>
      <c r="L93" s="25">
        <f t="shared" si="51"/>
        <v>2</v>
      </c>
      <c r="M93" s="28" t="s">
        <v>88</v>
      </c>
      <c r="N93" s="25">
        <f t="shared" si="52"/>
        <v>1</v>
      </c>
      <c r="O93" s="25" t="str">
        <f t="shared" si="65"/>
        <v>med</v>
      </c>
      <c r="P93" s="25" t="s">
        <v>67</v>
      </c>
      <c r="Q93" s="25" t="s">
        <v>68</v>
      </c>
      <c r="R93" s="25">
        <v>6</v>
      </c>
      <c r="S93" s="29" t="s">
        <v>2077</v>
      </c>
      <c r="T93" s="195">
        <f>VLOOKUP($S93,'Snippet measures'!$A$4:$V$33,11,FALSE)</f>
        <v>579</v>
      </c>
      <c r="U93" s="195">
        <f>VLOOKUP($S93,'Snippet measures'!$A$4:$V$33,18,FALSE)</f>
        <v>-1.0489436629843201</v>
      </c>
      <c r="V93" s="195">
        <f>VLOOKUP($S93,'Snippet measures'!$A$4:$V$33,19,FALSE)</f>
        <v>301.2</v>
      </c>
      <c r="W93" s="195">
        <f>VLOOKUP($S93,'Snippet measures'!$A$4:$V$33,21,FALSE)</f>
        <v>2.5641025641025641E-3</v>
      </c>
      <c r="X93" s="195">
        <f>VLOOKUP($S93,'Snippet measures'!$A$4:$V$33,22,FALSE)</f>
        <v>0</v>
      </c>
      <c r="Y93" s="25">
        <v>2</v>
      </c>
      <c r="Z93" s="30" t="s">
        <v>2088</v>
      </c>
      <c r="AA93" s="31" t="s">
        <v>2089</v>
      </c>
      <c r="AB93" s="32" t="s">
        <v>72</v>
      </c>
      <c r="AC93" s="33" t="s">
        <v>1044</v>
      </c>
      <c r="AD93" s="16"/>
      <c r="AE93" s="17">
        <v>1</v>
      </c>
      <c r="AF93" s="17">
        <v>1</v>
      </c>
      <c r="AG93" s="17">
        <f t="shared" si="72"/>
        <v>1</v>
      </c>
      <c r="AH93" s="34" t="s">
        <v>1333</v>
      </c>
      <c r="AI93" s="33" t="s">
        <v>2090</v>
      </c>
      <c r="AJ93" s="16" t="s">
        <v>2091</v>
      </c>
      <c r="AK93" s="17">
        <v>2</v>
      </c>
      <c r="AL93" s="17">
        <v>2</v>
      </c>
      <c r="AM93" s="20">
        <f t="shared" si="53"/>
        <v>2</v>
      </c>
      <c r="AN93" s="34" t="s">
        <v>73</v>
      </c>
      <c r="AO93" s="33" t="s">
        <v>1441</v>
      </c>
      <c r="AP93" s="16"/>
      <c r="AQ93" s="17">
        <v>0</v>
      </c>
      <c r="AR93" s="17">
        <v>0</v>
      </c>
      <c r="AS93" s="20">
        <f t="shared" si="73"/>
        <v>0</v>
      </c>
      <c r="AT93" s="35"/>
      <c r="AU93" s="33"/>
      <c r="AV93" s="16"/>
      <c r="AW93" s="17" t="str">
        <f t="shared" si="69"/>
        <v/>
      </c>
      <c r="AX93" s="17" t="str">
        <f t="shared" si="69"/>
        <v/>
      </c>
      <c r="AY93" s="20" t="str">
        <f t="shared" si="54"/>
        <v/>
      </c>
      <c r="AZ93" s="35"/>
      <c r="BA93" s="33"/>
      <c r="BB93" s="17" t="str">
        <f t="shared" si="70"/>
        <v/>
      </c>
      <c r="BC93" s="17" t="str">
        <f t="shared" si="70"/>
        <v/>
      </c>
      <c r="BD93" s="20" t="str">
        <f t="shared" si="55"/>
        <v/>
      </c>
      <c r="BE93" s="35"/>
      <c r="BF93" s="36"/>
      <c r="BG93" s="17" t="str">
        <f t="shared" si="71"/>
        <v/>
      </c>
      <c r="BH93" s="17" t="str">
        <f t="shared" si="71"/>
        <v/>
      </c>
      <c r="BI93" s="20" t="str">
        <f t="shared" si="56"/>
        <v/>
      </c>
      <c r="BJ93" s="54">
        <v>2</v>
      </c>
      <c r="BK93" s="37">
        <f t="shared" si="57"/>
        <v>4</v>
      </c>
      <c r="BL93" s="54">
        <f t="shared" si="58"/>
        <v>0</v>
      </c>
      <c r="BM93" s="28"/>
      <c r="BN93" s="28"/>
      <c r="BO93" s="28"/>
      <c r="BP93" s="28" t="s">
        <v>2092</v>
      </c>
      <c r="BQ93" s="28">
        <v>2</v>
      </c>
      <c r="BR93" s="25">
        <f t="shared" si="59"/>
        <v>2</v>
      </c>
      <c r="BS93" s="28">
        <v>3</v>
      </c>
      <c r="BT93" s="25">
        <f t="shared" si="60"/>
        <v>3</v>
      </c>
      <c r="BU93" s="28">
        <v>2</v>
      </c>
      <c r="BV93" s="25">
        <f t="shared" si="61"/>
        <v>2</v>
      </c>
      <c r="BW93" s="28" t="s">
        <v>87</v>
      </c>
      <c r="BX93" s="25">
        <f t="shared" si="62"/>
        <v>1</v>
      </c>
      <c r="BY93" s="25" t="str">
        <f t="shared" si="66"/>
        <v>med</v>
      </c>
      <c r="BZ93" s="28" t="s">
        <v>145</v>
      </c>
      <c r="CA93" s="25">
        <v>2</v>
      </c>
      <c r="CB93" s="28" t="s">
        <v>2093</v>
      </c>
      <c r="CC93" s="28">
        <v>7473.2</v>
      </c>
      <c r="CD93" s="28">
        <v>84.41</v>
      </c>
      <c r="CE93" s="38">
        <v>101.69</v>
      </c>
      <c r="CF93" s="24">
        <v>3</v>
      </c>
      <c r="CG93" s="25">
        <f t="shared" si="63"/>
        <v>3</v>
      </c>
      <c r="CH93" s="26">
        <f t="shared" si="64"/>
        <v>0.33333333333333331</v>
      </c>
      <c r="CI93" s="26">
        <f t="shared" si="67"/>
        <v>6.8593768510839954</v>
      </c>
      <c r="CJ93" s="26">
        <f t="shared" si="68"/>
        <v>5.6937751991346248</v>
      </c>
    </row>
    <row r="94" spans="1:88" ht="13.05" customHeight="1" x14ac:dyDescent="0.3">
      <c r="A94" s="27">
        <v>52</v>
      </c>
      <c r="B94" s="28" t="s">
        <v>79</v>
      </c>
      <c r="C94" s="25">
        <f t="shared" si="46"/>
        <v>2</v>
      </c>
      <c r="D94" s="28" t="s">
        <v>65</v>
      </c>
      <c r="E94" s="25">
        <f t="shared" si="47"/>
        <v>3</v>
      </c>
      <c r="F94" s="28" t="s">
        <v>80</v>
      </c>
      <c r="G94" s="25">
        <f t="shared" si="48"/>
        <v>4</v>
      </c>
      <c r="H94" s="28" t="str">
        <f t="shared" si="49"/>
        <v>medium</v>
      </c>
      <c r="I94" s="28" t="s">
        <v>88</v>
      </c>
      <c r="J94" s="25">
        <f t="shared" si="50"/>
        <v>1</v>
      </c>
      <c r="K94" s="28" t="s">
        <v>88</v>
      </c>
      <c r="L94" s="25">
        <f t="shared" si="51"/>
        <v>1</v>
      </c>
      <c r="M94" s="28" t="s">
        <v>88</v>
      </c>
      <c r="N94" s="25">
        <f t="shared" si="52"/>
        <v>1</v>
      </c>
      <c r="O94" s="25" t="str">
        <f t="shared" si="65"/>
        <v>high</v>
      </c>
      <c r="P94" s="25" t="s">
        <v>67</v>
      </c>
      <c r="Q94" s="25" t="s">
        <v>68</v>
      </c>
      <c r="R94" s="25">
        <v>6</v>
      </c>
      <c r="S94" s="29" t="s">
        <v>2077</v>
      </c>
      <c r="T94" s="195">
        <f>VLOOKUP($S94,'Snippet measures'!$A$4:$V$33,11,FALSE)</f>
        <v>579</v>
      </c>
      <c r="U94" s="195">
        <f>VLOOKUP($S94,'Snippet measures'!$A$4:$V$33,18,FALSE)</f>
        <v>-1.0489436629843201</v>
      </c>
      <c r="V94" s="195">
        <f>VLOOKUP($S94,'Snippet measures'!$A$4:$V$33,19,FALSE)</f>
        <v>301.2</v>
      </c>
      <c r="W94" s="195">
        <f>VLOOKUP($S94,'Snippet measures'!$A$4:$V$33,21,FALSE)</f>
        <v>2.5641025641025641E-3</v>
      </c>
      <c r="X94" s="195">
        <f>VLOOKUP($S94,'Snippet measures'!$A$4:$V$33,22,FALSE)</f>
        <v>0</v>
      </c>
      <c r="Y94" s="25">
        <v>2</v>
      </c>
      <c r="Z94" s="30" t="s">
        <v>2094</v>
      </c>
      <c r="AA94" s="31" t="s">
        <v>2095</v>
      </c>
      <c r="AB94" s="32" t="s">
        <v>72</v>
      </c>
      <c r="AC94" s="33" t="s">
        <v>2096</v>
      </c>
      <c r="AD94" s="16"/>
      <c r="AE94" s="17">
        <v>3</v>
      </c>
      <c r="AF94" s="17">
        <v>3</v>
      </c>
      <c r="AG94" s="17">
        <f t="shared" si="72"/>
        <v>3</v>
      </c>
      <c r="AH94" s="34" t="s">
        <v>1333</v>
      </c>
      <c r="AI94" s="33" t="s">
        <v>2097</v>
      </c>
      <c r="AJ94" s="16" t="s">
        <v>2098</v>
      </c>
      <c r="AK94" s="17">
        <v>1</v>
      </c>
      <c r="AL94" s="17">
        <v>1</v>
      </c>
      <c r="AM94" s="20">
        <f t="shared" si="53"/>
        <v>1</v>
      </c>
      <c r="AN94" s="34" t="s">
        <v>73</v>
      </c>
      <c r="AO94" s="33" t="s">
        <v>2099</v>
      </c>
      <c r="AP94" s="16"/>
      <c r="AQ94" s="17">
        <v>0</v>
      </c>
      <c r="AR94" s="17">
        <v>0</v>
      </c>
      <c r="AS94" s="20">
        <f t="shared" si="73"/>
        <v>0</v>
      </c>
      <c r="AT94" s="35"/>
      <c r="AU94" s="33"/>
      <c r="AV94" s="16"/>
      <c r="AW94" s="17" t="str">
        <f t="shared" si="69"/>
        <v/>
      </c>
      <c r="AX94" s="17" t="str">
        <f t="shared" si="69"/>
        <v/>
      </c>
      <c r="AY94" s="20" t="str">
        <f t="shared" si="54"/>
        <v/>
      </c>
      <c r="AZ94" s="35"/>
      <c r="BA94" s="33"/>
      <c r="BB94" s="17" t="str">
        <f t="shared" si="70"/>
        <v/>
      </c>
      <c r="BC94" s="17" t="str">
        <f t="shared" si="70"/>
        <v/>
      </c>
      <c r="BD94" s="20" t="str">
        <f t="shared" si="55"/>
        <v/>
      </c>
      <c r="BE94" s="35"/>
      <c r="BF94" s="36"/>
      <c r="BG94" s="17" t="str">
        <f t="shared" si="71"/>
        <v/>
      </c>
      <c r="BH94" s="17" t="str">
        <f t="shared" si="71"/>
        <v/>
      </c>
      <c r="BI94" s="20" t="str">
        <f t="shared" si="56"/>
        <v/>
      </c>
      <c r="BJ94" s="54">
        <v>1</v>
      </c>
      <c r="BK94" s="37">
        <f t="shared" si="57"/>
        <v>3</v>
      </c>
      <c r="BL94" s="54">
        <f t="shared" si="58"/>
        <v>-1</v>
      </c>
      <c r="BM94" s="28" t="s">
        <v>2100</v>
      </c>
      <c r="BN94" s="28" t="s">
        <v>2101</v>
      </c>
      <c r="BO94" s="28" t="s">
        <v>2102</v>
      </c>
      <c r="BP94" s="28" t="s">
        <v>2103</v>
      </c>
      <c r="BQ94" s="28">
        <v>3</v>
      </c>
      <c r="BR94" s="25">
        <f t="shared" si="59"/>
        <v>3</v>
      </c>
      <c r="BS94" s="28">
        <v>2</v>
      </c>
      <c r="BT94" s="25">
        <f t="shared" si="60"/>
        <v>2</v>
      </c>
      <c r="BU94" s="28">
        <v>3</v>
      </c>
      <c r="BV94" s="25">
        <f t="shared" si="61"/>
        <v>3</v>
      </c>
      <c r="BW94" s="28" t="s">
        <v>87</v>
      </c>
      <c r="BX94" s="25">
        <f t="shared" si="62"/>
        <v>1</v>
      </c>
      <c r="BY94" s="25" t="str">
        <f t="shared" si="66"/>
        <v>med</v>
      </c>
      <c r="BZ94" s="28" t="s">
        <v>145</v>
      </c>
      <c r="CA94" s="25">
        <v>2</v>
      </c>
      <c r="CB94" s="28"/>
      <c r="CC94" s="28">
        <v>11497.2</v>
      </c>
      <c r="CD94" s="28">
        <v>62.49</v>
      </c>
      <c r="CE94" s="38">
        <v>651.66999999999996</v>
      </c>
      <c r="CF94" s="24">
        <v>3</v>
      </c>
      <c r="CG94" s="25">
        <f t="shared" si="63"/>
        <v>4</v>
      </c>
      <c r="CH94" s="26">
        <f t="shared" si="64"/>
        <v>0.44444444444444442</v>
      </c>
      <c r="CI94" s="26">
        <f t="shared" si="67"/>
        <v>9.2654824771963504</v>
      </c>
      <c r="CJ94" s="26">
        <f t="shared" si="68"/>
        <v>0.88848650390535089</v>
      </c>
    </row>
    <row r="95" spans="1:88" ht="13.05" customHeight="1" x14ac:dyDescent="0.3">
      <c r="A95" s="27">
        <v>56</v>
      </c>
      <c r="B95" s="28" t="s">
        <v>79</v>
      </c>
      <c r="C95" s="25">
        <f t="shared" si="46"/>
        <v>2</v>
      </c>
      <c r="D95" s="28" t="s">
        <v>65</v>
      </c>
      <c r="E95" s="25">
        <f t="shared" si="47"/>
        <v>3</v>
      </c>
      <c r="F95" s="28" t="s">
        <v>80</v>
      </c>
      <c r="G95" s="25">
        <f t="shared" si="48"/>
        <v>4</v>
      </c>
      <c r="H95" s="28" t="str">
        <f t="shared" si="49"/>
        <v>medium</v>
      </c>
      <c r="I95" s="28" t="s">
        <v>65</v>
      </c>
      <c r="J95" s="25">
        <f t="shared" si="50"/>
        <v>3</v>
      </c>
      <c r="K95" s="28" t="s">
        <v>79</v>
      </c>
      <c r="L95" s="25">
        <f t="shared" si="51"/>
        <v>2</v>
      </c>
      <c r="M95" s="28" t="s">
        <v>79</v>
      </c>
      <c r="N95" s="25">
        <f t="shared" si="52"/>
        <v>2</v>
      </c>
      <c r="O95" s="25" t="str">
        <f t="shared" si="65"/>
        <v>high</v>
      </c>
      <c r="P95" s="25" t="s">
        <v>67</v>
      </c>
      <c r="Q95" s="25" t="s">
        <v>68</v>
      </c>
      <c r="R95" s="25">
        <v>6</v>
      </c>
      <c r="S95" s="29" t="s">
        <v>2077</v>
      </c>
      <c r="T95" s="195">
        <f>VLOOKUP($S95,'Snippet measures'!$A$4:$V$33,11,FALSE)</f>
        <v>579</v>
      </c>
      <c r="U95" s="195">
        <f>VLOOKUP($S95,'Snippet measures'!$A$4:$V$33,18,FALSE)</f>
        <v>-1.0489436629843201</v>
      </c>
      <c r="V95" s="195">
        <f>VLOOKUP($S95,'Snippet measures'!$A$4:$V$33,19,FALSE)</f>
        <v>301.2</v>
      </c>
      <c r="W95" s="195">
        <f>VLOOKUP($S95,'Snippet measures'!$A$4:$V$33,21,FALSE)</f>
        <v>2.5641025641025641E-3</v>
      </c>
      <c r="X95" s="195">
        <f>VLOOKUP($S95,'Snippet measures'!$A$4:$V$33,22,FALSE)</f>
        <v>0</v>
      </c>
      <c r="Y95" s="25">
        <v>2</v>
      </c>
      <c r="Z95" s="30" t="s">
        <v>2104</v>
      </c>
      <c r="AA95" s="31" t="s">
        <v>2105</v>
      </c>
      <c r="AB95" s="32" t="s">
        <v>72</v>
      </c>
      <c r="AC95" s="33" t="s">
        <v>72</v>
      </c>
      <c r="AD95" s="16"/>
      <c r="AE95" s="17">
        <f>IF($AB95=TRIM($AC95),3,"")</f>
        <v>3</v>
      </c>
      <c r="AF95" s="17">
        <f>IF($AB95=TRIM($AC95),3,"")</f>
        <v>3</v>
      </c>
      <c r="AG95" s="17">
        <f t="shared" si="72"/>
        <v>3</v>
      </c>
      <c r="AH95" s="34" t="s">
        <v>1333</v>
      </c>
      <c r="AI95" s="33" t="s">
        <v>2106</v>
      </c>
      <c r="AJ95" s="16"/>
      <c r="AK95" s="17">
        <v>1</v>
      </c>
      <c r="AL95" s="17">
        <v>1</v>
      </c>
      <c r="AM95" s="20">
        <f t="shared" si="53"/>
        <v>1</v>
      </c>
      <c r="AN95" s="34" t="s">
        <v>73</v>
      </c>
      <c r="AO95" s="33" t="s">
        <v>480</v>
      </c>
      <c r="AP95" s="16"/>
      <c r="AQ95" s="17">
        <v>0</v>
      </c>
      <c r="AR95" s="17">
        <v>0</v>
      </c>
      <c r="AS95" s="20">
        <f t="shared" si="73"/>
        <v>0</v>
      </c>
      <c r="AT95" s="35"/>
      <c r="AU95" s="33"/>
      <c r="AV95" s="16"/>
      <c r="AW95" s="17" t="str">
        <f t="shared" si="69"/>
        <v/>
      </c>
      <c r="AX95" s="17" t="str">
        <f t="shared" si="69"/>
        <v/>
      </c>
      <c r="AY95" s="20" t="str">
        <f t="shared" si="54"/>
        <v/>
      </c>
      <c r="AZ95" s="35"/>
      <c r="BA95" s="33"/>
      <c r="BB95" s="17" t="str">
        <f t="shared" si="70"/>
        <v/>
      </c>
      <c r="BC95" s="17" t="str">
        <f t="shared" si="70"/>
        <v/>
      </c>
      <c r="BD95" s="20" t="str">
        <f t="shared" si="55"/>
        <v/>
      </c>
      <c r="BE95" s="35"/>
      <c r="BF95" s="36"/>
      <c r="BG95" s="17" t="str">
        <f t="shared" si="71"/>
        <v/>
      </c>
      <c r="BH95" s="17" t="str">
        <f t="shared" si="71"/>
        <v/>
      </c>
      <c r="BI95" s="20" t="str">
        <f t="shared" si="56"/>
        <v/>
      </c>
      <c r="BJ95" s="54">
        <v>2</v>
      </c>
      <c r="BK95" s="37">
        <f t="shared" si="57"/>
        <v>4</v>
      </c>
      <c r="BL95" s="54">
        <f t="shared" si="58"/>
        <v>0</v>
      </c>
      <c r="BM95" s="28" t="s">
        <v>2107</v>
      </c>
      <c r="BN95" s="28" t="s">
        <v>2108</v>
      </c>
      <c r="BO95" s="28" t="s">
        <v>2109</v>
      </c>
      <c r="BP95" s="28" t="s">
        <v>2110</v>
      </c>
      <c r="BQ95" s="28">
        <v>2</v>
      </c>
      <c r="BR95" s="25">
        <f t="shared" si="59"/>
        <v>2</v>
      </c>
      <c r="BS95" s="28" t="s">
        <v>87</v>
      </c>
      <c r="BT95" s="25">
        <f t="shared" si="60"/>
        <v>1</v>
      </c>
      <c r="BU95" s="28" t="s">
        <v>87</v>
      </c>
      <c r="BV95" s="25">
        <f t="shared" si="61"/>
        <v>1</v>
      </c>
      <c r="BW95" s="28" t="s">
        <v>87</v>
      </c>
      <c r="BX95" s="25">
        <f t="shared" si="62"/>
        <v>1</v>
      </c>
      <c r="BY95" s="25" t="str">
        <f t="shared" si="66"/>
        <v>low</v>
      </c>
      <c r="BZ95" s="28" t="s">
        <v>145</v>
      </c>
      <c r="CA95" s="25">
        <v>2</v>
      </c>
      <c r="CB95" s="28"/>
      <c r="CC95" s="28">
        <v>4437.21</v>
      </c>
      <c r="CD95" s="28">
        <v>377.82</v>
      </c>
      <c r="CE95" s="38">
        <v>104.28</v>
      </c>
      <c r="CF95" s="24">
        <v>3</v>
      </c>
      <c r="CG95" s="25">
        <f t="shared" si="63"/>
        <v>4</v>
      </c>
      <c r="CH95" s="26">
        <f t="shared" si="64"/>
        <v>0.44444444444444442</v>
      </c>
      <c r="CI95" s="26">
        <f t="shared" si="67"/>
        <v>1.5324757821184691</v>
      </c>
      <c r="CJ95" s="26">
        <f t="shared" si="68"/>
        <v>5.5523590333716912</v>
      </c>
    </row>
    <row r="96" spans="1:88" ht="13.05" customHeight="1" x14ac:dyDescent="0.3">
      <c r="A96" s="27">
        <v>80</v>
      </c>
      <c r="B96" s="28" t="s">
        <v>65</v>
      </c>
      <c r="C96" s="25">
        <f t="shared" si="46"/>
        <v>3</v>
      </c>
      <c r="D96" s="28" t="s">
        <v>80</v>
      </c>
      <c r="E96" s="25">
        <f t="shared" si="47"/>
        <v>4</v>
      </c>
      <c r="F96" s="28" t="s">
        <v>66</v>
      </c>
      <c r="G96" s="25">
        <f t="shared" si="48"/>
        <v>5</v>
      </c>
      <c r="H96" s="28" t="str">
        <f t="shared" si="49"/>
        <v>high</v>
      </c>
      <c r="I96" s="28" t="s">
        <v>65</v>
      </c>
      <c r="J96" s="25">
        <f t="shared" si="50"/>
        <v>3</v>
      </c>
      <c r="K96" s="28" t="s">
        <v>79</v>
      </c>
      <c r="L96" s="25">
        <f t="shared" si="51"/>
        <v>2</v>
      </c>
      <c r="M96" s="28" t="s">
        <v>79</v>
      </c>
      <c r="N96" s="25">
        <f t="shared" si="52"/>
        <v>2</v>
      </c>
      <c r="O96" s="25" t="str">
        <f t="shared" si="65"/>
        <v>high</v>
      </c>
      <c r="P96" s="25" t="s">
        <v>95</v>
      </c>
      <c r="Q96" s="25" t="s">
        <v>68</v>
      </c>
      <c r="R96" s="25">
        <v>6</v>
      </c>
      <c r="S96" s="29" t="s">
        <v>2077</v>
      </c>
      <c r="T96" s="195">
        <f>VLOOKUP($S96,'Snippet measures'!$A$4:$V$33,11,FALSE)</f>
        <v>579</v>
      </c>
      <c r="U96" s="195">
        <f>VLOOKUP($S96,'Snippet measures'!$A$4:$V$33,18,FALSE)</f>
        <v>-1.0489436629843201</v>
      </c>
      <c r="V96" s="195">
        <f>VLOOKUP($S96,'Snippet measures'!$A$4:$V$33,19,FALSE)</f>
        <v>301.2</v>
      </c>
      <c r="W96" s="195">
        <f>VLOOKUP($S96,'Snippet measures'!$A$4:$V$33,21,FALSE)</f>
        <v>2.5641025641025641E-3</v>
      </c>
      <c r="X96" s="195">
        <f>VLOOKUP($S96,'Snippet measures'!$A$4:$V$33,22,FALSE)</f>
        <v>0</v>
      </c>
      <c r="Y96" s="25">
        <v>3</v>
      </c>
      <c r="Z96" s="30" t="s">
        <v>2111</v>
      </c>
      <c r="AA96" s="31" t="s">
        <v>2112</v>
      </c>
      <c r="AB96" s="32" t="s">
        <v>72</v>
      </c>
      <c r="AC96" s="33" t="s">
        <v>2113</v>
      </c>
      <c r="AD96" s="16"/>
      <c r="AE96" s="17">
        <v>1</v>
      </c>
      <c r="AF96" s="17">
        <v>1</v>
      </c>
      <c r="AG96" s="17">
        <f t="shared" si="72"/>
        <v>1</v>
      </c>
      <c r="AH96" s="34" t="s">
        <v>1333</v>
      </c>
      <c r="AI96" s="33" t="s">
        <v>2114</v>
      </c>
      <c r="AJ96" s="16"/>
      <c r="AK96" s="17">
        <v>0</v>
      </c>
      <c r="AL96" s="17">
        <v>0</v>
      </c>
      <c r="AM96" s="20">
        <f t="shared" si="53"/>
        <v>0</v>
      </c>
      <c r="AN96" s="34" t="s">
        <v>73</v>
      </c>
      <c r="AO96" s="33" t="s">
        <v>2115</v>
      </c>
      <c r="AP96" s="16"/>
      <c r="AQ96" s="17">
        <v>0</v>
      </c>
      <c r="AR96" s="17">
        <v>0</v>
      </c>
      <c r="AS96" s="20">
        <f t="shared" si="73"/>
        <v>0</v>
      </c>
      <c r="AT96" s="35"/>
      <c r="AU96" s="33"/>
      <c r="AV96" s="16"/>
      <c r="AW96" s="17" t="str">
        <f t="shared" si="69"/>
        <v/>
      </c>
      <c r="AX96" s="17" t="str">
        <f t="shared" si="69"/>
        <v/>
      </c>
      <c r="AY96" s="20" t="str">
        <f t="shared" si="54"/>
        <v/>
      </c>
      <c r="AZ96" s="35"/>
      <c r="BA96" s="33"/>
      <c r="BB96" s="17" t="str">
        <f t="shared" si="70"/>
        <v/>
      </c>
      <c r="BC96" s="17" t="str">
        <f t="shared" si="70"/>
        <v/>
      </c>
      <c r="BD96" s="20" t="str">
        <f t="shared" si="55"/>
        <v/>
      </c>
      <c r="BE96" s="35"/>
      <c r="BF96" s="36"/>
      <c r="BG96" s="17" t="str">
        <f t="shared" si="71"/>
        <v/>
      </c>
      <c r="BH96" s="17" t="str">
        <f t="shared" si="71"/>
        <v/>
      </c>
      <c r="BI96" s="20" t="str">
        <f t="shared" si="56"/>
        <v/>
      </c>
      <c r="BJ96" s="54">
        <v>2</v>
      </c>
      <c r="BK96" s="37">
        <f t="shared" si="57"/>
        <v>5</v>
      </c>
      <c r="BL96" s="54">
        <f t="shared" si="58"/>
        <v>-1</v>
      </c>
      <c r="BM96" s="28" t="s">
        <v>2116</v>
      </c>
      <c r="BN96" s="28"/>
      <c r="BO96" s="28"/>
      <c r="BP96" s="28" t="s">
        <v>2117</v>
      </c>
      <c r="BQ96" s="28">
        <v>3</v>
      </c>
      <c r="BR96" s="25">
        <f t="shared" si="59"/>
        <v>3</v>
      </c>
      <c r="BS96" s="28">
        <v>2</v>
      </c>
      <c r="BT96" s="25">
        <f t="shared" si="60"/>
        <v>2</v>
      </c>
      <c r="BU96" s="28">
        <v>2</v>
      </c>
      <c r="BV96" s="25">
        <f t="shared" si="61"/>
        <v>2</v>
      </c>
      <c r="BW96" s="28">
        <v>2</v>
      </c>
      <c r="BX96" s="25">
        <f t="shared" si="62"/>
        <v>2</v>
      </c>
      <c r="BY96" s="25" t="str">
        <f t="shared" si="66"/>
        <v>med</v>
      </c>
      <c r="BZ96" s="28" t="s">
        <v>78</v>
      </c>
      <c r="CA96" s="25">
        <v>1</v>
      </c>
      <c r="CB96" s="28"/>
      <c r="CC96" s="28">
        <v>21923.7</v>
      </c>
      <c r="CD96" s="28">
        <v>41.32</v>
      </c>
      <c r="CE96" s="38">
        <v>156.13999999999999</v>
      </c>
      <c r="CF96" s="24">
        <v>3</v>
      </c>
      <c r="CG96" s="25">
        <f t="shared" si="63"/>
        <v>1</v>
      </c>
      <c r="CH96" s="26">
        <f t="shared" si="64"/>
        <v>0.1111111111111111</v>
      </c>
      <c r="CI96" s="26">
        <f t="shared" si="67"/>
        <v>14.012584704743466</v>
      </c>
      <c r="CJ96" s="26">
        <f t="shared" si="68"/>
        <v>3.7082105802484953</v>
      </c>
    </row>
    <row r="97" spans="1:88" ht="13.05" customHeight="1" x14ac:dyDescent="0.3">
      <c r="A97" s="27">
        <v>81</v>
      </c>
      <c r="B97" s="28" t="s">
        <v>88</v>
      </c>
      <c r="C97" s="25">
        <f t="shared" si="46"/>
        <v>1</v>
      </c>
      <c r="D97" s="28" t="s">
        <v>79</v>
      </c>
      <c r="E97" s="25">
        <f t="shared" si="47"/>
        <v>2</v>
      </c>
      <c r="F97" s="28" t="s">
        <v>88</v>
      </c>
      <c r="G97" s="25">
        <f t="shared" si="48"/>
        <v>1</v>
      </c>
      <c r="H97" s="28" t="str">
        <f t="shared" si="49"/>
        <v>low</v>
      </c>
      <c r="I97" s="28" t="s">
        <v>88</v>
      </c>
      <c r="J97" s="25">
        <f t="shared" si="50"/>
        <v>1</v>
      </c>
      <c r="K97" s="28" t="s">
        <v>88</v>
      </c>
      <c r="L97" s="25">
        <f t="shared" si="51"/>
        <v>1</v>
      </c>
      <c r="M97" s="28" t="s">
        <v>88</v>
      </c>
      <c r="N97" s="25">
        <f t="shared" si="52"/>
        <v>1</v>
      </c>
      <c r="O97" s="25" t="str">
        <f t="shared" si="65"/>
        <v>low</v>
      </c>
      <c r="P97" s="25" t="s">
        <v>67</v>
      </c>
      <c r="Q97" s="25" t="s">
        <v>1751</v>
      </c>
      <c r="R97" s="25">
        <v>6</v>
      </c>
      <c r="S97" s="29" t="s">
        <v>2077</v>
      </c>
      <c r="T97" s="195">
        <f>VLOOKUP($S97,'Snippet measures'!$A$4:$V$33,11,FALSE)</f>
        <v>579</v>
      </c>
      <c r="U97" s="195">
        <f>VLOOKUP($S97,'Snippet measures'!$A$4:$V$33,18,FALSE)</f>
        <v>-1.0489436629843201</v>
      </c>
      <c r="V97" s="195">
        <f>VLOOKUP($S97,'Snippet measures'!$A$4:$V$33,19,FALSE)</f>
        <v>301.2</v>
      </c>
      <c r="W97" s="195">
        <f>VLOOKUP($S97,'Snippet measures'!$A$4:$V$33,21,FALSE)</f>
        <v>2.5641025641025641E-3</v>
      </c>
      <c r="X97" s="195">
        <f>VLOOKUP($S97,'Snippet measures'!$A$4:$V$33,22,FALSE)</f>
        <v>0</v>
      </c>
      <c r="Y97" s="25">
        <v>2</v>
      </c>
      <c r="Z97" s="30" t="s">
        <v>2118</v>
      </c>
      <c r="AA97" s="31" t="s">
        <v>2119</v>
      </c>
      <c r="AB97" s="32" t="s">
        <v>72</v>
      </c>
      <c r="AC97" s="33" t="s">
        <v>167</v>
      </c>
      <c r="AD97" s="16"/>
      <c r="AE97" s="17">
        <v>1</v>
      </c>
      <c r="AF97" s="17">
        <v>1</v>
      </c>
      <c r="AG97" s="17">
        <f t="shared" si="72"/>
        <v>1</v>
      </c>
      <c r="AH97" s="34" t="s">
        <v>1333</v>
      </c>
      <c r="AI97" s="33" t="s">
        <v>2120</v>
      </c>
      <c r="AJ97" s="16"/>
      <c r="AK97" s="17">
        <v>0</v>
      </c>
      <c r="AL97" s="17">
        <v>0</v>
      </c>
      <c r="AM97" s="20">
        <f t="shared" si="53"/>
        <v>0</v>
      </c>
      <c r="AN97" s="34" t="s">
        <v>73</v>
      </c>
      <c r="AO97" s="33" t="s">
        <v>168</v>
      </c>
      <c r="AP97" s="16"/>
      <c r="AQ97" s="17">
        <v>0</v>
      </c>
      <c r="AR97" s="17">
        <v>0</v>
      </c>
      <c r="AS97" s="20">
        <f t="shared" si="73"/>
        <v>0</v>
      </c>
      <c r="AT97" s="35"/>
      <c r="AU97" s="33"/>
      <c r="AV97" s="16"/>
      <c r="AW97" s="17" t="str">
        <f t="shared" si="69"/>
        <v/>
      </c>
      <c r="AX97" s="17" t="str">
        <f t="shared" si="69"/>
        <v/>
      </c>
      <c r="AY97" s="20" t="str">
        <f t="shared" si="54"/>
        <v/>
      </c>
      <c r="AZ97" s="35"/>
      <c r="BA97" s="33"/>
      <c r="BB97" s="17" t="str">
        <f t="shared" si="70"/>
        <v/>
      </c>
      <c r="BC97" s="17" t="str">
        <f t="shared" si="70"/>
        <v/>
      </c>
      <c r="BD97" s="20" t="str">
        <f t="shared" si="55"/>
        <v/>
      </c>
      <c r="BE97" s="35"/>
      <c r="BF97" s="36"/>
      <c r="BG97" s="17" t="str">
        <f t="shared" si="71"/>
        <v/>
      </c>
      <c r="BH97" s="17" t="str">
        <f t="shared" si="71"/>
        <v/>
      </c>
      <c r="BI97" s="20" t="str">
        <f t="shared" si="56"/>
        <v/>
      </c>
      <c r="BJ97" s="54">
        <v>2</v>
      </c>
      <c r="BK97" s="37">
        <f t="shared" si="57"/>
        <v>4</v>
      </c>
      <c r="BL97" s="54">
        <f t="shared" si="58"/>
        <v>0</v>
      </c>
      <c r="BM97" s="28" t="s">
        <v>2121</v>
      </c>
      <c r="BN97" s="28" t="s">
        <v>2122</v>
      </c>
      <c r="BO97" s="28" t="s">
        <v>2123</v>
      </c>
      <c r="BP97" s="28" t="s">
        <v>2124</v>
      </c>
      <c r="BQ97" s="28" t="s">
        <v>87</v>
      </c>
      <c r="BR97" s="25">
        <f t="shared" si="59"/>
        <v>1</v>
      </c>
      <c r="BS97" s="28" t="s">
        <v>87</v>
      </c>
      <c r="BT97" s="25">
        <f t="shared" si="60"/>
        <v>1</v>
      </c>
      <c r="BU97" s="28" t="s">
        <v>87</v>
      </c>
      <c r="BV97" s="25">
        <f t="shared" si="61"/>
        <v>1</v>
      </c>
      <c r="BW97" s="28" t="s">
        <v>87</v>
      </c>
      <c r="BX97" s="25">
        <f t="shared" si="62"/>
        <v>1</v>
      </c>
      <c r="BY97" s="25" t="str">
        <f t="shared" si="66"/>
        <v>low</v>
      </c>
      <c r="BZ97" s="28" t="s">
        <v>78</v>
      </c>
      <c r="CA97" s="25">
        <v>1</v>
      </c>
      <c r="CB97" s="28" t="s">
        <v>2125</v>
      </c>
      <c r="CC97" s="28">
        <v>3123.74</v>
      </c>
      <c r="CD97" s="28">
        <v>91.24</v>
      </c>
      <c r="CE97" s="38">
        <v>74.89</v>
      </c>
      <c r="CF97" s="24">
        <v>3</v>
      </c>
      <c r="CG97" s="25">
        <f t="shared" si="63"/>
        <v>1</v>
      </c>
      <c r="CH97" s="26">
        <f t="shared" si="64"/>
        <v>0.1111111111111111</v>
      </c>
      <c r="CI97" s="26">
        <f t="shared" si="67"/>
        <v>6.3459009206488384</v>
      </c>
      <c r="CJ97" s="26">
        <f t="shared" si="68"/>
        <v>7.7313392976365334</v>
      </c>
    </row>
    <row r="98" spans="1:88" ht="13.05" customHeight="1" x14ac:dyDescent="0.3">
      <c r="A98" s="27">
        <v>119</v>
      </c>
      <c r="B98" s="28" t="s">
        <v>88</v>
      </c>
      <c r="C98" s="25">
        <f t="shared" si="46"/>
        <v>1</v>
      </c>
      <c r="D98" s="28" t="s">
        <v>79</v>
      </c>
      <c r="E98" s="25">
        <f t="shared" si="47"/>
        <v>2</v>
      </c>
      <c r="F98" s="28" t="s">
        <v>79</v>
      </c>
      <c r="G98" s="25">
        <f t="shared" si="48"/>
        <v>2</v>
      </c>
      <c r="H98" s="28" t="str">
        <f t="shared" si="49"/>
        <v>low</v>
      </c>
      <c r="I98" s="28" t="s">
        <v>79</v>
      </c>
      <c r="J98" s="25">
        <f t="shared" si="50"/>
        <v>2</v>
      </c>
      <c r="K98" s="28" t="s">
        <v>88</v>
      </c>
      <c r="L98" s="25">
        <f t="shared" si="51"/>
        <v>1</v>
      </c>
      <c r="M98" s="28" t="s">
        <v>88</v>
      </c>
      <c r="N98" s="25">
        <f t="shared" si="52"/>
        <v>1</v>
      </c>
      <c r="O98" s="25" t="str">
        <f t="shared" si="65"/>
        <v>low</v>
      </c>
      <c r="P98" s="25" t="s">
        <v>67</v>
      </c>
      <c r="Q98" s="25" t="s">
        <v>68</v>
      </c>
      <c r="R98" s="25">
        <v>6</v>
      </c>
      <c r="S98" s="29" t="s">
        <v>2077</v>
      </c>
      <c r="T98" s="195">
        <f>VLOOKUP($S98,'Snippet measures'!$A$4:$V$33,11,FALSE)</f>
        <v>579</v>
      </c>
      <c r="U98" s="195">
        <f>VLOOKUP($S98,'Snippet measures'!$A$4:$V$33,18,FALSE)</f>
        <v>-1.0489436629843201</v>
      </c>
      <c r="V98" s="195">
        <f>VLOOKUP($S98,'Snippet measures'!$A$4:$V$33,19,FALSE)</f>
        <v>301.2</v>
      </c>
      <c r="W98" s="195">
        <f>VLOOKUP($S98,'Snippet measures'!$A$4:$V$33,21,FALSE)</f>
        <v>2.5641025641025641E-3</v>
      </c>
      <c r="X98" s="195">
        <f>VLOOKUP($S98,'Snippet measures'!$A$4:$V$33,22,FALSE)</f>
        <v>0</v>
      </c>
      <c r="Y98" s="25">
        <v>4</v>
      </c>
      <c r="Z98" s="30" t="s">
        <v>2126</v>
      </c>
      <c r="AA98" s="31" t="s">
        <v>2127</v>
      </c>
      <c r="AB98" s="32" t="s">
        <v>72</v>
      </c>
      <c r="AC98" s="33" t="s">
        <v>2128</v>
      </c>
      <c r="AD98" s="16"/>
      <c r="AE98" s="17">
        <v>1</v>
      </c>
      <c r="AF98" s="17">
        <v>1</v>
      </c>
      <c r="AG98" s="17">
        <f t="shared" si="72"/>
        <v>1</v>
      </c>
      <c r="AH98" s="34" t="s">
        <v>1333</v>
      </c>
      <c r="AI98" s="33" t="s">
        <v>360</v>
      </c>
      <c r="AJ98" s="16"/>
      <c r="AK98" s="17">
        <v>0</v>
      </c>
      <c r="AL98" s="17">
        <v>0</v>
      </c>
      <c r="AM98" s="20">
        <f t="shared" ref="AM98:AM110" si="74">IF(AK98=AL98,AK98,"")</f>
        <v>0</v>
      </c>
      <c r="AN98" s="34" t="s">
        <v>73</v>
      </c>
      <c r="AO98" s="33" t="s">
        <v>360</v>
      </c>
      <c r="AP98" s="16"/>
      <c r="AQ98" s="17">
        <v>0</v>
      </c>
      <c r="AR98" s="17">
        <v>0</v>
      </c>
      <c r="AS98" s="20">
        <f t="shared" si="73"/>
        <v>0</v>
      </c>
      <c r="AT98" s="35"/>
      <c r="AU98" s="33"/>
      <c r="AV98" s="16"/>
      <c r="AW98" s="17" t="str">
        <f t="shared" si="69"/>
        <v/>
      </c>
      <c r="AX98" s="17" t="str">
        <f t="shared" si="69"/>
        <v/>
      </c>
      <c r="AY98" s="20" t="str">
        <f t="shared" ref="AY98:AY129" si="75">IF(AW98=AX98,AW98,"")</f>
        <v/>
      </c>
      <c r="AZ98" s="35"/>
      <c r="BA98" s="33"/>
      <c r="BB98" s="17" t="str">
        <f t="shared" si="70"/>
        <v/>
      </c>
      <c r="BC98" s="17" t="str">
        <f t="shared" si="70"/>
        <v/>
      </c>
      <c r="BD98" s="20" t="str">
        <f t="shared" si="55"/>
        <v/>
      </c>
      <c r="BE98" s="35"/>
      <c r="BF98" s="36"/>
      <c r="BG98" s="17" t="str">
        <f t="shared" si="71"/>
        <v/>
      </c>
      <c r="BH98" s="17" t="str">
        <f t="shared" si="71"/>
        <v/>
      </c>
      <c r="BI98" s="20" t="str">
        <f t="shared" si="56"/>
        <v/>
      </c>
      <c r="BJ98" s="54">
        <v>3</v>
      </c>
      <c r="BK98" s="37">
        <f t="shared" si="57"/>
        <v>7</v>
      </c>
      <c r="BL98" s="54">
        <f t="shared" si="58"/>
        <v>-1</v>
      </c>
      <c r="BM98" s="28" t="s">
        <v>2129</v>
      </c>
      <c r="BN98" s="28"/>
      <c r="BO98" s="28"/>
      <c r="BP98" s="28" t="s">
        <v>2130</v>
      </c>
      <c r="BQ98" s="28">
        <v>2</v>
      </c>
      <c r="BR98" s="25">
        <f t="shared" si="59"/>
        <v>2</v>
      </c>
      <c r="BS98" s="28" t="s">
        <v>87</v>
      </c>
      <c r="BT98" s="25">
        <f t="shared" si="60"/>
        <v>1</v>
      </c>
      <c r="BU98" s="28" t="s">
        <v>87</v>
      </c>
      <c r="BV98" s="25">
        <f t="shared" si="61"/>
        <v>1</v>
      </c>
      <c r="BW98" s="28" t="s">
        <v>87</v>
      </c>
      <c r="BX98" s="25">
        <f t="shared" si="62"/>
        <v>1</v>
      </c>
      <c r="BY98" s="25" t="str">
        <f t="shared" si="66"/>
        <v>low</v>
      </c>
      <c r="BZ98" s="28" t="s">
        <v>119</v>
      </c>
      <c r="CA98" s="25">
        <v>4</v>
      </c>
      <c r="CB98" s="28"/>
      <c r="CC98" s="28">
        <v>2046.11</v>
      </c>
      <c r="CD98" s="28">
        <v>51.1</v>
      </c>
      <c r="CE98" s="38">
        <v>121.68</v>
      </c>
      <c r="CF98" s="24">
        <v>3</v>
      </c>
      <c r="CG98" s="25">
        <f t="shared" si="63"/>
        <v>1</v>
      </c>
      <c r="CH98" s="26">
        <f t="shared" si="64"/>
        <v>0.1111111111111111</v>
      </c>
      <c r="CI98" s="26">
        <f t="shared" si="67"/>
        <v>11.330724070450097</v>
      </c>
      <c r="CJ98" s="26">
        <f t="shared" si="68"/>
        <v>4.7583826429980274</v>
      </c>
    </row>
    <row r="99" spans="1:88" ht="13.05" customHeight="1" x14ac:dyDescent="0.3">
      <c r="A99" s="27">
        <v>136</v>
      </c>
      <c r="B99" s="28" t="s">
        <v>80</v>
      </c>
      <c r="C99" s="25">
        <f t="shared" si="46"/>
        <v>4</v>
      </c>
      <c r="D99" s="28" t="s">
        <v>79</v>
      </c>
      <c r="E99" s="25">
        <f t="shared" si="47"/>
        <v>2</v>
      </c>
      <c r="F99" s="28" t="s">
        <v>80</v>
      </c>
      <c r="G99" s="25">
        <f t="shared" si="48"/>
        <v>4</v>
      </c>
      <c r="H99" s="28" t="str">
        <f t="shared" si="49"/>
        <v>high</v>
      </c>
      <c r="I99" s="28" t="s">
        <v>79</v>
      </c>
      <c r="J99" s="25">
        <f t="shared" si="50"/>
        <v>2</v>
      </c>
      <c r="K99" s="28" t="s">
        <v>80</v>
      </c>
      <c r="L99" s="25">
        <f t="shared" si="51"/>
        <v>4</v>
      </c>
      <c r="M99" s="28" t="s">
        <v>79</v>
      </c>
      <c r="N99" s="25">
        <f t="shared" si="52"/>
        <v>2</v>
      </c>
      <c r="O99" s="25" t="str">
        <f t="shared" si="65"/>
        <v>high</v>
      </c>
      <c r="P99" s="25" t="s">
        <v>67</v>
      </c>
      <c r="Q99" s="25" t="s">
        <v>68</v>
      </c>
      <c r="R99" s="25">
        <v>6</v>
      </c>
      <c r="S99" s="29" t="s">
        <v>2077</v>
      </c>
      <c r="T99" s="195">
        <f>VLOOKUP($S99,'Snippet measures'!$A$4:$V$33,11,FALSE)</f>
        <v>579</v>
      </c>
      <c r="U99" s="195">
        <f>VLOOKUP($S99,'Snippet measures'!$A$4:$V$33,18,FALSE)</f>
        <v>-1.0489436629843201</v>
      </c>
      <c r="V99" s="195">
        <f>VLOOKUP($S99,'Snippet measures'!$A$4:$V$33,19,FALSE)</f>
        <v>301.2</v>
      </c>
      <c r="W99" s="195">
        <f>VLOOKUP($S99,'Snippet measures'!$A$4:$V$33,21,FALSE)</f>
        <v>2.5641025641025641E-3</v>
      </c>
      <c r="X99" s="195">
        <f>VLOOKUP($S99,'Snippet measures'!$A$4:$V$33,22,FALSE)</f>
        <v>0</v>
      </c>
      <c r="Y99" s="25">
        <v>4</v>
      </c>
      <c r="Z99" s="30" t="s">
        <v>2131</v>
      </c>
      <c r="AA99" s="31" t="s">
        <v>2132</v>
      </c>
      <c r="AB99" s="32" t="s">
        <v>72</v>
      </c>
      <c r="AC99" s="33" t="s">
        <v>2133</v>
      </c>
      <c r="AD99" s="16"/>
      <c r="AE99" s="17">
        <v>1</v>
      </c>
      <c r="AF99" s="17">
        <v>1</v>
      </c>
      <c r="AG99" s="17">
        <f t="shared" si="72"/>
        <v>1</v>
      </c>
      <c r="AH99" s="34" t="s">
        <v>1333</v>
      </c>
      <c r="AI99" s="33" t="s">
        <v>2134</v>
      </c>
      <c r="AJ99" s="16"/>
      <c r="AK99" s="17">
        <v>2</v>
      </c>
      <c r="AL99" s="17">
        <v>2</v>
      </c>
      <c r="AM99" s="20">
        <f t="shared" si="74"/>
        <v>2</v>
      </c>
      <c r="AN99" s="34" t="s">
        <v>73</v>
      </c>
      <c r="AO99" s="33" t="s">
        <v>1417</v>
      </c>
      <c r="AP99" s="16"/>
      <c r="AQ99" s="17">
        <v>2</v>
      </c>
      <c r="AR99" s="17">
        <v>2</v>
      </c>
      <c r="AS99" s="20">
        <f t="shared" si="73"/>
        <v>2</v>
      </c>
      <c r="AT99" s="35"/>
      <c r="AU99" s="33"/>
      <c r="AV99" s="16"/>
      <c r="AW99" s="17" t="str">
        <f t="shared" si="69"/>
        <v/>
      </c>
      <c r="AX99" s="17" t="str">
        <f t="shared" si="69"/>
        <v/>
      </c>
      <c r="AY99" s="20" t="str">
        <f t="shared" si="75"/>
        <v/>
      </c>
      <c r="AZ99" s="35"/>
      <c r="BA99" s="33"/>
      <c r="BB99" s="17" t="str">
        <f t="shared" si="70"/>
        <v/>
      </c>
      <c r="BC99" s="17" t="str">
        <f t="shared" si="70"/>
        <v/>
      </c>
      <c r="BD99" s="20" t="str">
        <f t="shared" si="55"/>
        <v/>
      </c>
      <c r="BE99" s="35"/>
      <c r="BF99" s="36"/>
      <c r="BG99" s="17" t="str">
        <f t="shared" si="71"/>
        <v/>
      </c>
      <c r="BH99" s="17" t="str">
        <f t="shared" si="71"/>
        <v/>
      </c>
      <c r="BI99" s="20" t="str">
        <f t="shared" si="56"/>
        <v/>
      </c>
      <c r="BJ99" s="54">
        <v>4</v>
      </c>
      <c r="BK99" s="37">
        <f t="shared" si="57"/>
        <v>8</v>
      </c>
      <c r="BL99" s="54">
        <f t="shared" si="58"/>
        <v>0</v>
      </c>
      <c r="BM99" s="28" t="s">
        <v>2135</v>
      </c>
      <c r="BN99" s="28"/>
      <c r="BO99" s="28" t="s">
        <v>2136</v>
      </c>
      <c r="BP99" s="28" t="s">
        <v>2137</v>
      </c>
      <c r="BQ99" s="28">
        <v>3</v>
      </c>
      <c r="BR99" s="25">
        <f t="shared" si="59"/>
        <v>3</v>
      </c>
      <c r="BS99" s="28" t="s">
        <v>87</v>
      </c>
      <c r="BT99" s="25">
        <f t="shared" si="60"/>
        <v>1</v>
      </c>
      <c r="BU99" s="28" t="s">
        <v>87</v>
      </c>
      <c r="BV99" s="25">
        <f t="shared" si="61"/>
        <v>1</v>
      </c>
      <c r="BW99" s="28" t="s">
        <v>87</v>
      </c>
      <c r="BX99" s="25">
        <f t="shared" si="62"/>
        <v>1</v>
      </c>
      <c r="BY99" s="25" t="str">
        <f t="shared" si="66"/>
        <v>med</v>
      </c>
      <c r="BZ99" s="28" t="s">
        <v>145</v>
      </c>
      <c r="CA99" s="25">
        <v>2</v>
      </c>
      <c r="CB99" s="28"/>
      <c r="CC99" s="28">
        <v>7423.66</v>
      </c>
      <c r="CD99" s="28">
        <v>37.549999999999997</v>
      </c>
      <c r="CE99" s="38">
        <v>83.33</v>
      </c>
      <c r="CF99" s="24">
        <v>3</v>
      </c>
      <c r="CG99" s="25">
        <f t="shared" si="63"/>
        <v>5</v>
      </c>
      <c r="CH99" s="26">
        <f t="shared" si="64"/>
        <v>0.55555555555555558</v>
      </c>
      <c r="CI99" s="26">
        <f t="shared" si="67"/>
        <v>15.419440745672437</v>
      </c>
      <c r="CJ99" s="26">
        <f t="shared" si="68"/>
        <v>6.9482779311172447</v>
      </c>
    </row>
    <row r="100" spans="1:88" ht="13.05" customHeight="1" x14ac:dyDescent="0.3">
      <c r="A100" s="27">
        <v>137</v>
      </c>
      <c r="B100" s="28" t="s">
        <v>79</v>
      </c>
      <c r="C100" s="25">
        <f t="shared" si="46"/>
        <v>2</v>
      </c>
      <c r="D100" s="28" t="s">
        <v>65</v>
      </c>
      <c r="E100" s="25">
        <f t="shared" si="47"/>
        <v>3</v>
      </c>
      <c r="F100" s="28" t="s">
        <v>80</v>
      </c>
      <c r="G100" s="25">
        <f t="shared" si="48"/>
        <v>4</v>
      </c>
      <c r="H100" s="28" t="str">
        <f t="shared" si="49"/>
        <v>medium</v>
      </c>
      <c r="I100" s="28" t="s">
        <v>88</v>
      </c>
      <c r="J100" s="25">
        <f t="shared" si="50"/>
        <v>1</v>
      </c>
      <c r="K100" s="28" t="s">
        <v>88</v>
      </c>
      <c r="L100" s="25">
        <f t="shared" si="51"/>
        <v>1</v>
      </c>
      <c r="M100" s="28" t="s">
        <v>88</v>
      </c>
      <c r="N100" s="25">
        <f t="shared" si="52"/>
        <v>1</v>
      </c>
      <c r="O100" s="25" t="str">
        <f t="shared" si="65"/>
        <v>high</v>
      </c>
      <c r="P100" s="25" t="s">
        <v>67</v>
      </c>
      <c r="Q100" s="25" t="s">
        <v>68</v>
      </c>
      <c r="R100" s="25">
        <v>6</v>
      </c>
      <c r="S100" s="29" t="s">
        <v>2077</v>
      </c>
      <c r="T100" s="195">
        <f>VLOOKUP($S100,'Snippet measures'!$A$4:$V$33,11,FALSE)</f>
        <v>579</v>
      </c>
      <c r="U100" s="195">
        <f>VLOOKUP($S100,'Snippet measures'!$A$4:$V$33,18,FALSE)</f>
        <v>-1.0489436629843201</v>
      </c>
      <c r="V100" s="195">
        <f>VLOOKUP($S100,'Snippet measures'!$A$4:$V$33,19,FALSE)</f>
        <v>301.2</v>
      </c>
      <c r="W100" s="195">
        <f>VLOOKUP($S100,'Snippet measures'!$A$4:$V$33,21,FALSE)</f>
        <v>2.5641025641025641E-3</v>
      </c>
      <c r="X100" s="195">
        <f>VLOOKUP($S100,'Snippet measures'!$A$4:$V$33,22,FALSE)</f>
        <v>0</v>
      </c>
      <c r="Y100" s="25">
        <v>4</v>
      </c>
      <c r="Z100" s="30" t="s">
        <v>2138</v>
      </c>
      <c r="AA100" s="31" t="s">
        <v>2139</v>
      </c>
      <c r="AB100" s="32" t="s">
        <v>72</v>
      </c>
      <c r="AC100" s="33" t="s">
        <v>2140</v>
      </c>
      <c r="AD100" s="16"/>
      <c r="AE100" s="17">
        <v>3</v>
      </c>
      <c r="AF100" s="17">
        <v>3</v>
      </c>
      <c r="AG100" s="17">
        <f t="shared" si="72"/>
        <v>3</v>
      </c>
      <c r="AH100" s="34" t="s">
        <v>1333</v>
      </c>
      <c r="AI100" s="33" t="s">
        <v>2141</v>
      </c>
      <c r="AJ100" s="16"/>
      <c r="AK100" s="17">
        <f>IF($AH100=TRIM($AI100),3,"")</f>
        <v>3</v>
      </c>
      <c r="AL100" s="17">
        <f>IF($AH100=TRIM($AI100),3,"")</f>
        <v>3</v>
      </c>
      <c r="AM100" s="20">
        <f t="shared" si="74"/>
        <v>3</v>
      </c>
      <c r="AN100" s="34" t="s">
        <v>73</v>
      </c>
      <c r="AO100" s="33" t="s">
        <v>1747</v>
      </c>
      <c r="AP100" s="16"/>
      <c r="AQ100" s="17">
        <v>3</v>
      </c>
      <c r="AR100" s="17">
        <v>3</v>
      </c>
      <c r="AS100" s="20">
        <f t="shared" si="73"/>
        <v>3</v>
      </c>
      <c r="AT100" s="35"/>
      <c r="AU100" s="33"/>
      <c r="AV100" s="16"/>
      <c r="AW100" s="17" t="str">
        <f t="shared" si="69"/>
        <v/>
      </c>
      <c r="AX100" s="17" t="str">
        <f t="shared" si="69"/>
        <v/>
      </c>
      <c r="AY100" s="20" t="str">
        <f t="shared" si="75"/>
        <v/>
      </c>
      <c r="AZ100" s="35"/>
      <c r="BA100" s="33"/>
      <c r="BB100" s="17" t="str">
        <f t="shared" si="70"/>
        <v/>
      </c>
      <c r="BC100" s="17" t="str">
        <f t="shared" si="70"/>
        <v/>
      </c>
      <c r="BD100" s="20" t="str">
        <f t="shared" si="55"/>
        <v/>
      </c>
      <c r="BE100" s="35"/>
      <c r="BF100" s="36"/>
      <c r="BG100" s="17" t="str">
        <f t="shared" si="71"/>
        <v/>
      </c>
      <c r="BH100" s="17" t="str">
        <f t="shared" si="71"/>
        <v/>
      </c>
      <c r="BI100" s="20" t="str">
        <f t="shared" si="56"/>
        <v/>
      </c>
      <c r="BJ100" s="54">
        <v>3</v>
      </c>
      <c r="BK100" s="37">
        <f t="shared" si="57"/>
        <v>7</v>
      </c>
      <c r="BL100" s="54">
        <f t="shared" si="58"/>
        <v>-1</v>
      </c>
      <c r="BM100" s="28" t="s">
        <v>2142</v>
      </c>
      <c r="BN100" s="28" t="s">
        <v>2143</v>
      </c>
      <c r="BO100" s="28" t="s">
        <v>2144</v>
      </c>
      <c r="BP100" s="28" t="s">
        <v>2145</v>
      </c>
      <c r="BQ100" s="28">
        <v>3</v>
      </c>
      <c r="BR100" s="25">
        <f t="shared" si="59"/>
        <v>3</v>
      </c>
      <c r="BS100" s="28">
        <v>2</v>
      </c>
      <c r="BT100" s="25">
        <f t="shared" si="60"/>
        <v>2</v>
      </c>
      <c r="BU100" s="28">
        <v>2</v>
      </c>
      <c r="BV100" s="25">
        <f t="shared" si="61"/>
        <v>2</v>
      </c>
      <c r="BW100" s="28">
        <v>3</v>
      </c>
      <c r="BX100" s="25">
        <f t="shared" si="62"/>
        <v>3</v>
      </c>
      <c r="BY100" s="25" t="str">
        <f t="shared" si="66"/>
        <v>med</v>
      </c>
      <c r="BZ100" s="28" t="s">
        <v>145</v>
      </c>
      <c r="CA100" s="25">
        <v>2</v>
      </c>
      <c r="CB100" s="28" t="s">
        <v>2146</v>
      </c>
      <c r="CC100" s="28">
        <v>9814.84</v>
      </c>
      <c r="CD100" s="28">
        <v>229.27</v>
      </c>
      <c r="CE100" s="38">
        <v>156.44</v>
      </c>
      <c r="CF100" s="24">
        <v>3</v>
      </c>
      <c r="CG100" s="25">
        <f t="shared" si="63"/>
        <v>9</v>
      </c>
      <c r="CH100" s="26">
        <f t="shared" si="64"/>
        <v>1</v>
      </c>
      <c r="CI100" s="26">
        <f t="shared" si="67"/>
        <v>2.5254067256945958</v>
      </c>
      <c r="CJ100" s="26">
        <f t="shared" si="68"/>
        <v>3.7010994630529277</v>
      </c>
    </row>
    <row r="101" spans="1:88" ht="13.05" customHeight="1" x14ac:dyDescent="0.3">
      <c r="A101" s="27">
        <v>138</v>
      </c>
      <c r="B101" s="28" t="s">
        <v>88</v>
      </c>
      <c r="C101" s="25">
        <f t="shared" si="46"/>
        <v>1</v>
      </c>
      <c r="D101" s="28" t="s">
        <v>88</v>
      </c>
      <c r="E101" s="25">
        <f t="shared" si="47"/>
        <v>1</v>
      </c>
      <c r="F101" s="28" t="s">
        <v>88</v>
      </c>
      <c r="G101" s="25">
        <f t="shared" si="48"/>
        <v>1</v>
      </c>
      <c r="H101" s="28" t="str">
        <f t="shared" si="49"/>
        <v>low</v>
      </c>
      <c r="I101" s="28" t="s">
        <v>88</v>
      </c>
      <c r="J101" s="25">
        <f t="shared" si="50"/>
        <v>1</v>
      </c>
      <c r="K101" s="28" t="s">
        <v>88</v>
      </c>
      <c r="L101" s="25">
        <f t="shared" si="51"/>
        <v>1</v>
      </c>
      <c r="M101" s="28" t="s">
        <v>88</v>
      </c>
      <c r="N101" s="25">
        <f t="shared" si="52"/>
        <v>1</v>
      </c>
      <c r="O101" s="25" t="str">
        <f t="shared" si="65"/>
        <v>low</v>
      </c>
      <c r="P101" s="25" t="s">
        <v>95</v>
      </c>
      <c r="Q101" s="25" t="s">
        <v>68</v>
      </c>
      <c r="R101" s="25">
        <v>6</v>
      </c>
      <c r="S101" s="29" t="s">
        <v>2077</v>
      </c>
      <c r="T101" s="195">
        <f>VLOOKUP($S101,'Snippet measures'!$A$4:$V$33,11,FALSE)</f>
        <v>579</v>
      </c>
      <c r="U101" s="195">
        <f>VLOOKUP($S101,'Snippet measures'!$A$4:$V$33,18,FALSE)</f>
        <v>-1.0489436629843201</v>
      </c>
      <c r="V101" s="195">
        <f>VLOOKUP($S101,'Snippet measures'!$A$4:$V$33,19,FALSE)</f>
        <v>301.2</v>
      </c>
      <c r="W101" s="195">
        <f>VLOOKUP($S101,'Snippet measures'!$A$4:$V$33,21,FALSE)</f>
        <v>2.5641025641025641E-3</v>
      </c>
      <c r="X101" s="195">
        <f>VLOOKUP($S101,'Snippet measures'!$A$4:$V$33,22,FALSE)</f>
        <v>0</v>
      </c>
      <c r="Y101" s="25">
        <v>3</v>
      </c>
      <c r="Z101" s="30" t="s">
        <v>2147</v>
      </c>
      <c r="AA101" s="31" t="s">
        <v>91</v>
      </c>
      <c r="AB101" s="32" t="s">
        <v>72</v>
      </c>
      <c r="AC101" s="33" t="s">
        <v>91</v>
      </c>
      <c r="AD101" s="16"/>
      <c r="AE101" s="17">
        <v>0</v>
      </c>
      <c r="AF101" s="17">
        <v>0</v>
      </c>
      <c r="AG101" s="17">
        <f t="shared" si="72"/>
        <v>0</v>
      </c>
      <c r="AH101" s="34" t="s">
        <v>1333</v>
      </c>
      <c r="AI101" s="33" t="s">
        <v>91</v>
      </c>
      <c r="AJ101" s="16"/>
      <c r="AK101" s="17">
        <v>0</v>
      </c>
      <c r="AL101" s="17">
        <v>0</v>
      </c>
      <c r="AM101" s="20">
        <f t="shared" si="74"/>
        <v>0</v>
      </c>
      <c r="AN101" s="34" t="s">
        <v>73</v>
      </c>
      <c r="AO101" s="33" t="s">
        <v>91</v>
      </c>
      <c r="AP101" s="16"/>
      <c r="AQ101" s="17">
        <v>0</v>
      </c>
      <c r="AR101" s="17">
        <v>0</v>
      </c>
      <c r="AS101" s="20">
        <f t="shared" si="73"/>
        <v>0</v>
      </c>
      <c r="AT101" s="35"/>
      <c r="AU101" s="33"/>
      <c r="AV101" s="16"/>
      <c r="AW101" s="17" t="str">
        <f t="shared" si="69"/>
        <v/>
      </c>
      <c r="AX101" s="17" t="str">
        <f t="shared" si="69"/>
        <v/>
      </c>
      <c r="AY101" s="20" t="str">
        <f t="shared" si="75"/>
        <v/>
      </c>
      <c r="AZ101" s="35"/>
      <c r="BA101" s="33"/>
      <c r="BB101" s="17" t="str">
        <f t="shared" si="70"/>
        <v/>
      </c>
      <c r="BC101" s="17" t="str">
        <f t="shared" si="70"/>
        <v/>
      </c>
      <c r="BD101" s="20" t="str">
        <f t="shared" si="55"/>
        <v/>
      </c>
      <c r="BE101" s="35"/>
      <c r="BF101" s="36"/>
      <c r="BG101" s="17" t="str">
        <f t="shared" si="71"/>
        <v/>
      </c>
      <c r="BH101" s="17" t="str">
        <f t="shared" si="71"/>
        <v/>
      </c>
      <c r="BI101" s="20" t="str">
        <f t="shared" si="56"/>
        <v/>
      </c>
      <c r="BJ101" s="54">
        <v>3</v>
      </c>
      <c r="BK101" s="37">
        <f t="shared" si="57"/>
        <v>6</v>
      </c>
      <c r="BL101" s="54">
        <f t="shared" si="58"/>
        <v>0</v>
      </c>
      <c r="BM101" s="28"/>
      <c r="BN101" s="28"/>
      <c r="BO101" s="28" t="s">
        <v>2148</v>
      </c>
      <c r="BP101" s="28" t="s">
        <v>2149</v>
      </c>
      <c r="BQ101" s="28" t="s">
        <v>87</v>
      </c>
      <c r="BR101" s="25">
        <f t="shared" si="59"/>
        <v>1</v>
      </c>
      <c r="BS101" s="28" t="s">
        <v>87</v>
      </c>
      <c r="BT101" s="25">
        <f t="shared" si="60"/>
        <v>1</v>
      </c>
      <c r="BU101" s="28" t="s">
        <v>87</v>
      </c>
      <c r="BV101" s="25">
        <f t="shared" si="61"/>
        <v>1</v>
      </c>
      <c r="BW101" s="28" t="s">
        <v>87</v>
      </c>
      <c r="BX101" s="25">
        <f t="shared" si="62"/>
        <v>1</v>
      </c>
      <c r="BY101" s="25" t="str">
        <f t="shared" si="66"/>
        <v>low</v>
      </c>
      <c r="BZ101" s="28" t="s">
        <v>78</v>
      </c>
      <c r="CA101" s="25">
        <v>1</v>
      </c>
      <c r="CB101" s="28"/>
      <c r="CC101" s="28">
        <v>685.74</v>
      </c>
      <c r="CD101" s="28">
        <v>4.68</v>
      </c>
      <c r="CE101" s="38">
        <v>24.71</v>
      </c>
      <c r="CF101" s="24">
        <v>3</v>
      </c>
      <c r="CG101" s="25">
        <f t="shared" si="63"/>
        <v>0</v>
      </c>
      <c r="CH101" s="26">
        <f t="shared" si="64"/>
        <v>0</v>
      </c>
      <c r="CI101" s="26">
        <f t="shared" si="67"/>
        <v>123.71794871794873</v>
      </c>
      <c r="CJ101" s="26">
        <f t="shared" si="68"/>
        <v>23.431808984216914</v>
      </c>
    </row>
    <row r="102" spans="1:88" ht="13.05" customHeight="1" x14ac:dyDescent="0.3">
      <c r="A102" s="27">
        <v>166</v>
      </c>
      <c r="B102" s="28" t="s">
        <v>79</v>
      </c>
      <c r="C102" s="25">
        <f t="shared" si="46"/>
        <v>2</v>
      </c>
      <c r="D102" s="28" t="s">
        <v>65</v>
      </c>
      <c r="E102" s="25">
        <f t="shared" si="47"/>
        <v>3</v>
      </c>
      <c r="F102" s="28" t="s">
        <v>80</v>
      </c>
      <c r="G102" s="25">
        <f t="shared" si="48"/>
        <v>4</v>
      </c>
      <c r="H102" s="28" t="str">
        <f t="shared" si="49"/>
        <v>medium</v>
      </c>
      <c r="I102" s="28" t="s">
        <v>79</v>
      </c>
      <c r="J102" s="25">
        <f t="shared" si="50"/>
        <v>2</v>
      </c>
      <c r="K102" s="28" t="s">
        <v>79</v>
      </c>
      <c r="L102" s="25">
        <f t="shared" si="51"/>
        <v>2</v>
      </c>
      <c r="M102" s="28" t="s">
        <v>88</v>
      </c>
      <c r="N102" s="25">
        <f t="shared" si="52"/>
        <v>1</v>
      </c>
      <c r="O102" s="25" t="str">
        <f t="shared" si="65"/>
        <v>high</v>
      </c>
      <c r="P102" s="25" t="s">
        <v>67</v>
      </c>
      <c r="Q102" s="25" t="s">
        <v>1751</v>
      </c>
      <c r="R102" s="25">
        <v>6</v>
      </c>
      <c r="S102" s="29" t="s">
        <v>2077</v>
      </c>
      <c r="T102" s="195">
        <f>VLOOKUP($S102,'Snippet measures'!$A$4:$V$33,11,FALSE)</f>
        <v>579</v>
      </c>
      <c r="U102" s="195">
        <f>VLOOKUP($S102,'Snippet measures'!$A$4:$V$33,18,FALSE)</f>
        <v>-1.0489436629843201</v>
      </c>
      <c r="V102" s="195">
        <f>VLOOKUP($S102,'Snippet measures'!$A$4:$V$33,19,FALSE)</f>
        <v>301.2</v>
      </c>
      <c r="W102" s="195">
        <f>VLOOKUP($S102,'Snippet measures'!$A$4:$V$33,21,FALSE)</f>
        <v>2.5641025641025641E-3</v>
      </c>
      <c r="X102" s="195">
        <f>VLOOKUP($S102,'Snippet measures'!$A$4:$V$33,22,FALSE)</f>
        <v>0</v>
      </c>
      <c r="Y102" s="25">
        <v>3</v>
      </c>
      <c r="Z102" s="30" t="s">
        <v>2150</v>
      </c>
      <c r="AA102" s="31" t="s">
        <v>2151</v>
      </c>
      <c r="AB102" s="32" t="s">
        <v>72</v>
      </c>
      <c r="AC102" s="33" t="s">
        <v>2152</v>
      </c>
      <c r="AD102" s="16"/>
      <c r="AE102" s="17">
        <v>1</v>
      </c>
      <c r="AF102" s="17">
        <v>1</v>
      </c>
      <c r="AG102" s="17">
        <f t="shared" si="72"/>
        <v>1</v>
      </c>
      <c r="AH102" s="34" t="s">
        <v>1333</v>
      </c>
      <c r="AI102" s="33" t="s">
        <v>91</v>
      </c>
      <c r="AJ102" s="16"/>
      <c r="AK102" s="17">
        <v>0</v>
      </c>
      <c r="AL102" s="17">
        <v>0</v>
      </c>
      <c r="AM102" s="20">
        <f t="shared" si="74"/>
        <v>0</v>
      </c>
      <c r="AN102" s="34" t="s">
        <v>73</v>
      </c>
      <c r="AO102" s="33" t="s">
        <v>91</v>
      </c>
      <c r="AP102" s="16"/>
      <c r="AQ102" s="17">
        <v>0</v>
      </c>
      <c r="AR102" s="17">
        <v>0</v>
      </c>
      <c r="AS102" s="20">
        <f t="shared" si="73"/>
        <v>0</v>
      </c>
      <c r="AT102" s="35"/>
      <c r="AU102" s="33"/>
      <c r="AV102" s="16"/>
      <c r="AW102" s="17" t="str">
        <f t="shared" ref="AW102:AX121" si="76">IF(ISBLANK($AT102),"",IF($AT102=TRIM($AU102),3,""))</f>
        <v/>
      </c>
      <c r="AX102" s="17" t="str">
        <f t="shared" si="76"/>
        <v/>
      </c>
      <c r="AY102" s="20" t="str">
        <f t="shared" si="75"/>
        <v/>
      </c>
      <c r="AZ102" s="35"/>
      <c r="BA102" s="33"/>
      <c r="BB102" s="17" t="str">
        <f t="shared" ref="BB102:BC121" si="77">IF(ISBLANK($AZ102),"",IF($AZ102=TRIM($BA102),3,""))</f>
        <v/>
      </c>
      <c r="BC102" s="17" t="str">
        <f t="shared" si="77"/>
        <v/>
      </c>
      <c r="BD102" s="20" t="str">
        <f t="shared" si="55"/>
        <v/>
      </c>
      <c r="BE102" s="35"/>
      <c r="BF102" s="36"/>
      <c r="BG102" s="17" t="str">
        <f t="shared" ref="BG102:BH121" si="78">IF(ISBLANK($BE102),"",IF($BE102=TRIM($BF102),3,""))</f>
        <v/>
      </c>
      <c r="BH102" s="17" t="str">
        <f t="shared" si="78"/>
        <v/>
      </c>
      <c r="BI102" s="20" t="str">
        <f t="shared" si="56"/>
        <v/>
      </c>
      <c r="BJ102" s="54">
        <v>2</v>
      </c>
      <c r="BK102" s="37">
        <f t="shared" si="57"/>
        <v>5</v>
      </c>
      <c r="BL102" s="54">
        <f t="shared" si="58"/>
        <v>-1</v>
      </c>
      <c r="BM102" s="28" t="s">
        <v>2153</v>
      </c>
      <c r="BN102" s="28" t="s">
        <v>2154</v>
      </c>
      <c r="BO102" s="28" t="s">
        <v>2155</v>
      </c>
      <c r="BP102" s="28" t="s">
        <v>2156</v>
      </c>
      <c r="BQ102" s="28">
        <v>3</v>
      </c>
      <c r="BR102" s="25">
        <f t="shared" si="59"/>
        <v>3</v>
      </c>
      <c r="BS102" s="28">
        <v>2</v>
      </c>
      <c r="BT102" s="25">
        <f t="shared" si="60"/>
        <v>2</v>
      </c>
      <c r="BU102" s="28" t="s">
        <v>87</v>
      </c>
      <c r="BV102" s="25">
        <f t="shared" si="61"/>
        <v>1</v>
      </c>
      <c r="BW102" s="28" t="s">
        <v>87</v>
      </c>
      <c r="BX102" s="25">
        <f t="shared" si="62"/>
        <v>1</v>
      </c>
      <c r="BY102" s="25" t="str">
        <f t="shared" si="66"/>
        <v>med</v>
      </c>
      <c r="BZ102" s="28" t="s">
        <v>145</v>
      </c>
      <c r="CA102" s="25">
        <v>2</v>
      </c>
      <c r="CB102" s="28" t="s">
        <v>2157</v>
      </c>
      <c r="CC102" s="28">
        <v>3453.86</v>
      </c>
      <c r="CD102" s="28">
        <v>257.51</v>
      </c>
      <c r="CE102" s="38">
        <v>105.34</v>
      </c>
      <c r="CF102" s="24">
        <v>3</v>
      </c>
      <c r="CG102" s="25">
        <f t="shared" si="63"/>
        <v>1</v>
      </c>
      <c r="CH102" s="26">
        <f t="shared" si="64"/>
        <v>0.1111111111111111</v>
      </c>
      <c r="CI102" s="26">
        <f t="shared" si="67"/>
        <v>2.2484563706263834</v>
      </c>
      <c r="CJ102" s="26">
        <f t="shared" si="68"/>
        <v>5.4964875640782225</v>
      </c>
    </row>
    <row r="103" spans="1:88" ht="13.05" customHeight="1" x14ac:dyDescent="0.3">
      <c r="A103" s="27">
        <v>219</v>
      </c>
      <c r="B103" s="28" t="s">
        <v>88</v>
      </c>
      <c r="C103" s="25">
        <f t="shared" si="46"/>
        <v>1</v>
      </c>
      <c r="D103" s="28" t="s">
        <v>88</v>
      </c>
      <c r="E103" s="25">
        <f t="shared" si="47"/>
        <v>1</v>
      </c>
      <c r="F103" s="28" t="s">
        <v>88</v>
      </c>
      <c r="G103" s="25">
        <f t="shared" si="48"/>
        <v>1</v>
      </c>
      <c r="H103" s="28" t="str">
        <f t="shared" si="49"/>
        <v>low</v>
      </c>
      <c r="I103" s="28" t="s">
        <v>88</v>
      </c>
      <c r="J103" s="25">
        <f t="shared" si="50"/>
        <v>1</v>
      </c>
      <c r="K103" s="28" t="s">
        <v>88</v>
      </c>
      <c r="L103" s="25">
        <f t="shared" si="51"/>
        <v>1</v>
      </c>
      <c r="M103" s="28" t="s">
        <v>88</v>
      </c>
      <c r="N103" s="25">
        <f t="shared" si="52"/>
        <v>1</v>
      </c>
      <c r="O103" s="25" t="str">
        <f t="shared" si="65"/>
        <v>low</v>
      </c>
      <c r="P103" s="25" t="s">
        <v>67</v>
      </c>
      <c r="Q103" s="25" t="s">
        <v>68</v>
      </c>
      <c r="R103" s="25">
        <v>6</v>
      </c>
      <c r="S103" s="29" t="s">
        <v>2077</v>
      </c>
      <c r="T103" s="195">
        <f>VLOOKUP($S103,'Snippet measures'!$A$4:$V$33,11,FALSE)</f>
        <v>579</v>
      </c>
      <c r="U103" s="195">
        <f>VLOOKUP($S103,'Snippet measures'!$A$4:$V$33,18,FALSE)</f>
        <v>-1.0489436629843201</v>
      </c>
      <c r="V103" s="195">
        <f>VLOOKUP($S103,'Snippet measures'!$A$4:$V$33,19,FALSE)</f>
        <v>301.2</v>
      </c>
      <c r="W103" s="195">
        <f>VLOOKUP($S103,'Snippet measures'!$A$4:$V$33,21,FALSE)</f>
        <v>2.5641025641025641E-3</v>
      </c>
      <c r="X103" s="195">
        <f>VLOOKUP($S103,'Snippet measures'!$A$4:$V$33,22,FALSE)</f>
        <v>0</v>
      </c>
      <c r="Y103" s="25">
        <v>1</v>
      </c>
      <c r="Z103" s="30" t="s">
        <v>2158</v>
      </c>
      <c r="AA103" s="31" t="s">
        <v>2159</v>
      </c>
      <c r="AB103" s="32" t="s">
        <v>72</v>
      </c>
      <c r="AC103" s="33" t="s">
        <v>2160</v>
      </c>
      <c r="AD103" s="16"/>
      <c r="AE103" s="17">
        <v>2</v>
      </c>
      <c r="AF103" s="17">
        <v>2</v>
      </c>
      <c r="AG103" s="17">
        <f t="shared" si="72"/>
        <v>2</v>
      </c>
      <c r="AH103" s="34" t="s">
        <v>1333</v>
      </c>
      <c r="AI103" s="33" t="s">
        <v>2161</v>
      </c>
      <c r="AJ103" s="16"/>
      <c r="AK103" s="17">
        <f>IF($AH103=TRIM($AI103),3,"")</f>
        <v>3</v>
      </c>
      <c r="AL103" s="17">
        <f>IF($AH103=TRIM($AI103),3,"")</f>
        <v>3</v>
      </c>
      <c r="AM103" s="20">
        <f t="shared" si="74"/>
        <v>3</v>
      </c>
      <c r="AN103" s="34" t="s">
        <v>73</v>
      </c>
      <c r="AO103" s="33" t="s">
        <v>2162</v>
      </c>
      <c r="AP103" s="16"/>
      <c r="AQ103" s="17">
        <v>3</v>
      </c>
      <c r="AR103" s="17">
        <v>3</v>
      </c>
      <c r="AS103" s="20">
        <f t="shared" si="73"/>
        <v>3</v>
      </c>
      <c r="AT103" s="35"/>
      <c r="AU103" s="33"/>
      <c r="AV103" s="16"/>
      <c r="AW103" s="17" t="str">
        <f t="shared" si="76"/>
        <v/>
      </c>
      <c r="AX103" s="17" t="str">
        <f t="shared" si="76"/>
        <v/>
      </c>
      <c r="AY103" s="20" t="str">
        <f t="shared" si="75"/>
        <v/>
      </c>
      <c r="AZ103" s="35"/>
      <c r="BA103" s="33"/>
      <c r="BB103" s="17" t="str">
        <f t="shared" si="77"/>
        <v/>
      </c>
      <c r="BC103" s="17" t="str">
        <f t="shared" si="77"/>
        <v/>
      </c>
      <c r="BD103" s="20" t="str">
        <f t="shared" si="55"/>
        <v/>
      </c>
      <c r="BE103" s="35"/>
      <c r="BF103" s="36"/>
      <c r="BG103" s="17" t="str">
        <f t="shared" si="78"/>
        <v/>
      </c>
      <c r="BH103" s="17" t="str">
        <f t="shared" si="78"/>
        <v/>
      </c>
      <c r="BI103" s="20" t="str">
        <f t="shared" si="56"/>
        <v/>
      </c>
      <c r="BJ103" s="54">
        <v>2</v>
      </c>
      <c r="BK103" s="37">
        <f t="shared" si="57"/>
        <v>3</v>
      </c>
      <c r="BL103" s="54">
        <f t="shared" si="58"/>
        <v>1</v>
      </c>
      <c r="BM103" s="28"/>
      <c r="BN103" s="28"/>
      <c r="BO103" s="28"/>
      <c r="BP103" s="28" t="s">
        <v>2163</v>
      </c>
      <c r="BQ103" s="28" t="s">
        <v>87</v>
      </c>
      <c r="BR103" s="25">
        <f t="shared" si="59"/>
        <v>1</v>
      </c>
      <c r="BS103" s="28" t="s">
        <v>87</v>
      </c>
      <c r="BT103" s="25">
        <f t="shared" si="60"/>
        <v>1</v>
      </c>
      <c r="BU103" s="28" t="s">
        <v>87</v>
      </c>
      <c r="BV103" s="25">
        <f t="shared" si="61"/>
        <v>1</v>
      </c>
      <c r="BW103" s="28" t="s">
        <v>87</v>
      </c>
      <c r="BX103" s="25">
        <f t="shared" si="62"/>
        <v>1</v>
      </c>
      <c r="BY103" s="25" t="str">
        <f t="shared" si="66"/>
        <v>low</v>
      </c>
      <c r="BZ103" s="28" t="s">
        <v>78</v>
      </c>
      <c r="CA103" s="25">
        <v>1</v>
      </c>
      <c r="CB103" s="28"/>
      <c r="CC103" s="28">
        <v>1176.81</v>
      </c>
      <c r="CD103" s="28">
        <v>58.86</v>
      </c>
      <c r="CE103" s="38">
        <v>148.87</v>
      </c>
      <c r="CF103" s="24">
        <v>3</v>
      </c>
      <c r="CG103" s="25">
        <f t="shared" si="63"/>
        <v>8</v>
      </c>
      <c r="CH103" s="26">
        <f t="shared" si="64"/>
        <v>0.88888888888888884</v>
      </c>
      <c r="CI103" s="26">
        <f t="shared" si="67"/>
        <v>9.8369011213047912</v>
      </c>
      <c r="CJ103" s="26">
        <f t="shared" si="68"/>
        <v>3.8892993887284208</v>
      </c>
    </row>
    <row r="104" spans="1:88" ht="13.05" customHeight="1" x14ac:dyDescent="0.3">
      <c r="A104" s="27">
        <v>229</v>
      </c>
      <c r="B104" s="28" t="s">
        <v>88</v>
      </c>
      <c r="C104" s="25">
        <f t="shared" si="46"/>
        <v>1</v>
      </c>
      <c r="D104" s="28" t="s">
        <v>79</v>
      </c>
      <c r="E104" s="25">
        <f t="shared" si="47"/>
        <v>2</v>
      </c>
      <c r="F104" s="28" t="s">
        <v>79</v>
      </c>
      <c r="G104" s="25">
        <f t="shared" si="48"/>
        <v>2</v>
      </c>
      <c r="H104" s="28" t="str">
        <f t="shared" si="49"/>
        <v>low</v>
      </c>
      <c r="I104" s="28" t="s">
        <v>88</v>
      </c>
      <c r="J104" s="25">
        <f t="shared" si="50"/>
        <v>1</v>
      </c>
      <c r="K104" s="28" t="s">
        <v>88</v>
      </c>
      <c r="L104" s="25">
        <f t="shared" si="51"/>
        <v>1</v>
      </c>
      <c r="M104" s="28" t="s">
        <v>88</v>
      </c>
      <c r="N104" s="25">
        <f t="shared" si="52"/>
        <v>1</v>
      </c>
      <c r="O104" s="25" t="str">
        <f t="shared" si="65"/>
        <v>low</v>
      </c>
      <c r="P104" s="25" t="s">
        <v>67</v>
      </c>
      <c r="Q104" s="25" t="s">
        <v>68</v>
      </c>
      <c r="R104" s="25">
        <v>6</v>
      </c>
      <c r="S104" s="29" t="s">
        <v>2077</v>
      </c>
      <c r="T104" s="195">
        <f>VLOOKUP($S104,'Snippet measures'!$A$4:$V$33,11,FALSE)</f>
        <v>579</v>
      </c>
      <c r="U104" s="195">
        <f>VLOOKUP($S104,'Snippet measures'!$A$4:$V$33,18,FALSE)</f>
        <v>-1.0489436629843201</v>
      </c>
      <c r="V104" s="195">
        <f>VLOOKUP($S104,'Snippet measures'!$A$4:$V$33,19,FALSE)</f>
        <v>301.2</v>
      </c>
      <c r="W104" s="195">
        <f>VLOOKUP($S104,'Snippet measures'!$A$4:$V$33,21,FALSE)</f>
        <v>2.5641025641025641E-3</v>
      </c>
      <c r="X104" s="195">
        <f>VLOOKUP($S104,'Snippet measures'!$A$4:$V$33,22,FALSE)</f>
        <v>0</v>
      </c>
      <c r="Y104" s="25">
        <v>2</v>
      </c>
      <c r="Z104" s="30" t="s">
        <v>2164</v>
      </c>
      <c r="AA104" s="31" t="s">
        <v>2165</v>
      </c>
      <c r="AB104" s="32" t="s">
        <v>72</v>
      </c>
      <c r="AC104" s="33" t="s">
        <v>168</v>
      </c>
      <c r="AD104" s="16"/>
      <c r="AE104" s="17">
        <v>0</v>
      </c>
      <c r="AF104" s="17">
        <v>0</v>
      </c>
      <c r="AG104" s="17">
        <f t="shared" si="72"/>
        <v>0</v>
      </c>
      <c r="AH104" s="34" t="s">
        <v>1333</v>
      </c>
      <c r="AI104" s="33" t="s">
        <v>168</v>
      </c>
      <c r="AJ104" s="16"/>
      <c r="AK104" s="17">
        <v>0</v>
      </c>
      <c r="AL104" s="17">
        <v>0</v>
      </c>
      <c r="AM104" s="20">
        <f t="shared" si="74"/>
        <v>0</v>
      </c>
      <c r="AN104" s="34" t="s">
        <v>73</v>
      </c>
      <c r="AO104" s="33" t="s">
        <v>2166</v>
      </c>
      <c r="AP104" s="16"/>
      <c r="AQ104" s="17">
        <v>1</v>
      </c>
      <c r="AR104" s="17">
        <v>1</v>
      </c>
      <c r="AS104" s="20">
        <f t="shared" si="73"/>
        <v>1</v>
      </c>
      <c r="AT104" s="35"/>
      <c r="AU104" s="33"/>
      <c r="AV104" s="16"/>
      <c r="AW104" s="17" t="str">
        <f t="shared" si="76"/>
        <v/>
      </c>
      <c r="AX104" s="17" t="str">
        <f t="shared" si="76"/>
        <v/>
      </c>
      <c r="AY104" s="20" t="str">
        <f t="shared" si="75"/>
        <v/>
      </c>
      <c r="AZ104" s="35"/>
      <c r="BA104" s="33"/>
      <c r="BB104" s="17" t="str">
        <f t="shared" si="77"/>
        <v/>
      </c>
      <c r="BC104" s="17" t="str">
        <f t="shared" si="77"/>
        <v/>
      </c>
      <c r="BD104" s="20" t="str">
        <f t="shared" si="55"/>
        <v/>
      </c>
      <c r="BE104" s="35"/>
      <c r="BF104" s="36"/>
      <c r="BG104" s="17" t="str">
        <f t="shared" si="78"/>
        <v/>
      </c>
      <c r="BH104" s="17" t="str">
        <f t="shared" si="78"/>
        <v/>
      </c>
      <c r="BI104" s="20" t="str">
        <f t="shared" si="56"/>
        <v/>
      </c>
      <c r="BJ104" s="54">
        <v>2</v>
      </c>
      <c r="BK104" s="37">
        <f t="shared" si="57"/>
        <v>4</v>
      </c>
      <c r="BL104" s="54">
        <f t="shared" si="58"/>
        <v>0</v>
      </c>
      <c r="BM104" s="28" t="s">
        <v>2167</v>
      </c>
      <c r="BN104" s="28" t="s">
        <v>2168</v>
      </c>
      <c r="BO104" s="28" t="s">
        <v>2169</v>
      </c>
      <c r="BP104" s="28" t="s">
        <v>2170</v>
      </c>
      <c r="BQ104" s="28">
        <v>2</v>
      </c>
      <c r="BR104" s="25">
        <f t="shared" si="59"/>
        <v>2</v>
      </c>
      <c r="BS104" s="28">
        <v>2</v>
      </c>
      <c r="BT104" s="25">
        <f t="shared" si="60"/>
        <v>2</v>
      </c>
      <c r="BU104" s="28" t="s">
        <v>87</v>
      </c>
      <c r="BV104" s="25">
        <f t="shared" si="61"/>
        <v>1</v>
      </c>
      <c r="BW104" s="28" t="s">
        <v>87</v>
      </c>
      <c r="BX104" s="25">
        <f t="shared" si="62"/>
        <v>1</v>
      </c>
      <c r="BY104" s="25" t="str">
        <f t="shared" si="66"/>
        <v>low</v>
      </c>
      <c r="BZ104" s="28" t="s">
        <v>145</v>
      </c>
      <c r="CA104" s="25">
        <v>2</v>
      </c>
      <c r="CB104" s="28" t="s">
        <v>2171</v>
      </c>
      <c r="CC104" s="28">
        <v>3710.85</v>
      </c>
      <c r="CD104" s="28">
        <v>187.34</v>
      </c>
      <c r="CE104" s="38">
        <v>127.68</v>
      </c>
      <c r="CF104" s="24">
        <v>3</v>
      </c>
      <c r="CG104" s="25">
        <f t="shared" si="63"/>
        <v>1</v>
      </c>
      <c r="CH104" s="26">
        <f t="shared" si="64"/>
        <v>0.1111111111111111</v>
      </c>
      <c r="CI104" s="26">
        <f t="shared" si="67"/>
        <v>3.0906373438667663</v>
      </c>
      <c r="CJ104" s="26">
        <f t="shared" si="68"/>
        <v>4.5347744360902249</v>
      </c>
    </row>
    <row r="105" spans="1:88" ht="13.05" customHeight="1" x14ac:dyDescent="0.3">
      <c r="A105" s="27">
        <v>245</v>
      </c>
      <c r="B105" s="28" t="s">
        <v>79</v>
      </c>
      <c r="C105" s="25">
        <f t="shared" si="46"/>
        <v>2</v>
      </c>
      <c r="D105" s="28" t="s">
        <v>65</v>
      </c>
      <c r="E105" s="25">
        <f t="shared" si="47"/>
        <v>3</v>
      </c>
      <c r="F105" s="28" t="s">
        <v>79</v>
      </c>
      <c r="G105" s="25">
        <f t="shared" si="48"/>
        <v>2</v>
      </c>
      <c r="H105" s="28" t="str">
        <f t="shared" si="49"/>
        <v>medium</v>
      </c>
      <c r="I105" s="28" t="s">
        <v>79</v>
      </c>
      <c r="J105" s="25">
        <f t="shared" si="50"/>
        <v>2</v>
      </c>
      <c r="K105" s="28" t="s">
        <v>79</v>
      </c>
      <c r="L105" s="25">
        <f t="shared" si="51"/>
        <v>2</v>
      </c>
      <c r="M105" s="28" t="s">
        <v>79</v>
      </c>
      <c r="N105" s="25">
        <f t="shared" si="52"/>
        <v>2</v>
      </c>
      <c r="O105" s="25" t="str">
        <f t="shared" si="65"/>
        <v>med</v>
      </c>
      <c r="P105" s="25" t="s">
        <v>67</v>
      </c>
      <c r="Q105" s="25" t="s">
        <v>68</v>
      </c>
      <c r="R105" s="25">
        <v>6</v>
      </c>
      <c r="S105" s="29" t="s">
        <v>2077</v>
      </c>
      <c r="T105" s="195">
        <f>VLOOKUP($S105,'Snippet measures'!$A$4:$V$33,11,FALSE)</f>
        <v>579</v>
      </c>
      <c r="U105" s="195">
        <f>VLOOKUP($S105,'Snippet measures'!$A$4:$V$33,18,FALSE)</f>
        <v>-1.0489436629843201</v>
      </c>
      <c r="V105" s="195">
        <f>VLOOKUP($S105,'Snippet measures'!$A$4:$V$33,19,FALSE)</f>
        <v>301.2</v>
      </c>
      <c r="W105" s="195">
        <f>VLOOKUP($S105,'Snippet measures'!$A$4:$V$33,21,FALSE)</f>
        <v>2.5641025641025641E-3</v>
      </c>
      <c r="X105" s="195">
        <f>VLOOKUP($S105,'Snippet measures'!$A$4:$V$33,22,FALSE)</f>
        <v>0</v>
      </c>
      <c r="Y105" s="25">
        <v>1</v>
      </c>
      <c r="Z105" s="30" t="s">
        <v>2182</v>
      </c>
      <c r="AA105" s="31" t="s">
        <v>2183</v>
      </c>
      <c r="AB105" s="32" t="s">
        <v>72</v>
      </c>
      <c r="AC105" s="33" t="s">
        <v>2184</v>
      </c>
      <c r="AD105" s="16" t="s">
        <v>2185</v>
      </c>
      <c r="AE105" s="56">
        <v>3</v>
      </c>
      <c r="AF105" s="17">
        <v>3</v>
      </c>
      <c r="AG105" s="17">
        <f t="shared" si="72"/>
        <v>3</v>
      </c>
      <c r="AH105" s="34" t="s">
        <v>1333</v>
      </c>
      <c r="AI105" s="33" t="s">
        <v>2186</v>
      </c>
      <c r="AJ105" s="16"/>
      <c r="AK105" s="17">
        <v>0</v>
      </c>
      <c r="AL105" s="17">
        <v>0</v>
      </c>
      <c r="AM105" s="20">
        <f t="shared" si="74"/>
        <v>0</v>
      </c>
      <c r="AN105" s="34" t="s">
        <v>73</v>
      </c>
      <c r="AO105" s="33" t="s">
        <v>2187</v>
      </c>
      <c r="AP105" s="16"/>
      <c r="AQ105" s="17">
        <v>0</v>
      </c>
      <c r="AR105" s="17">
        <v>0</v>
      </c>
      <c r="AS105" s="20">
        <f t="shared" si="73"/>
        <v>0</v>
      </c>
      <c r="AT105" s="35"/>
      <c r="AU105" s="33"/>
      <c r="AV105" s="16"/>
      <c r="AW105" s="17" t="str">
        <f t="shared" si="76"/>
        <v/>
      </c>
      <c r="AX105" s="17" t="str">
        <f t="shared" si="76"/>
        <v/>
      </c>
      <c r="AY105" s="20" t="str">
        <f t="shared" si="75"/>
        <v/>
      </c>
      <c r="AZ105" s="35"/>
      <c r="BA105" s="33"/>
      <c r="BB105" s="17" t="str">
        <f t="shared" si="77"/>
        <v/>
      </c>
      <c r="BC105" s="17" t="str">
        <f t="shared" si="77"/>
        <v/>
      </c>
      <c r="BD105" s="20" t="str">
        <f t="shared" si="55"/>
        <v/>
      </c>
      <c r="BE105" s="35"/>
      <c r="BF105" s="36"/>
      <c r="BG105" s="17" t="str">
        <f t="shared" si="78"/>
        <v/>
      </c>
      <c r="BH105" s="17" t="str">
        <f t="shared" si="78"/>
        <v/>
      </c>
      <c r="BI105" s="20" t="str">
        <f t="shared" si="56"/>
        <v/>
      </c>
      <c r="BJ105" s="54">
        <v>1</v>
      </c>
      <c r="BK105" s="37">
        <f t="shared" si="57"/>
        <v>2</v>
      </c>
      <c r="BL105" s="54">
        <f t="shared" si="58"/>
        <v>0</v>
      </c>
      <c r="BM105" s="28" t="s">
        <v>2188</v>
      </c>
      <c r="BN105" s="28" t="s">
        <v>91</v>
      </c>
      <c r="BO105" s="28" t="s">
        <v>2189</v>
      </c>
      <c r="BP105" s="28" t="s">
        <v>2190</v>
      </c>
      <c r="BQ105" s="28">
        <v>2</v>
      </c>
      <c r="BR105" s="25">
        <f t="shared" si="59"/>
        <v>2</v>
      </c>
      <c r="BS105" s="28">
        <v>3</v>
      </c>
      <c r="BT105" s="25">
        <f t="shared" si="60"/>
        <v>3</v>
      </c>
      <c r="BU105" s="28">
        <v>2</v>
      </c>
      <c r="BV105" s="25">
        <f t="shared" si="61"/>
        <v>2</v>
      </c>
      <c r="BW105" s="28" t="s">
        <v>87</v>
      </c>
      <c r="BX105" s="25">
        <f t="shared" si="62"/>
        <v>1</v>
      </c>
      <c r="BY105" s="25" t="str">
        <f t="shared" si="66"/>
        <v>med</v>
      </c>
      <c r="BZ105" s="28" t="s">
        <v>145</v>
      </c>
      <c r="CA105" s="25">
        <v>2</v>
      </c>
      <c r="CB105" s="28"/>
      <c r="CC105" s="28">
        <v>2160.88</v>
      </c>
      <c r="CD105" s="28">
        <v>254.25</v>
      </c>
      <c r="CE105" s="38">
        <v>60.74</v>
      </c>
      <c r="CF105" s="24">
        <v>3</v>
      </c>
      <c r="CG105" s="25">
        <f t="shared" si="63"/>
        <v>3</v>
      </c>
      <c r="CH105" s="26">
        <f t="shared" si="64"/>
        <v>0.33333333333333331</v>
      </c>
      <c r="CI105" s="26">
        <f t="shared" si="67"/>
        <v>2.2772861356932155</v>
      </c>
      <c r="CJ105" s="26">
        <f t="shared" si="68"/>
        <v>9.5324333223575888</v>
      </c>
    </row>
    <row r="106" spans="1:88" ht="13.05" customHeight="1" x14ac:dyDescent="0.3">
      <c r="A106" s="42">
        <v>33</v>
      </c>
      <c r="B106" s="43" t="s">
        <v>79</v>
      </c>
      <c r="C106" s="76">
        <f t="shared" si="46"/>
        <v>2</v>
      </c>
      <c r="D106" s="43" t="s">
        <v>79</v>
      </c>
      <c r="E106" s="76">
        <f t="shared" si="47"/>
        <v>2</v>
      </c>
      <c r="F106" s="43" t="s">
        <v>65</v>
      </c>
      <c r="G106" s="76">
        <f t="shared" si="48"/>
        <v>3</v>
      </c>
      <c r="H106" s="43" t="str">
        <f t="shared" si="49"/>
        <v>medium</v>
      </c>
      <c r="I106" s="43" t="s">
        <v>88</v>
      </c>
      <c r="J106" s="76">
        <f t="shared" si="50"/>
        <v>1</v>
      </c>
      <c r="K106" s="43" t="s">
        <v>80</v>
      </c>
      <c r="L106" s="76">
        <f t="shared" si="51"/>
        <v>4</v>
      </c>
      <c r="M106" s="43" t="s">
        <v>79</v>
      </c>
      <c r="N106" s="76">
        <f t="shared" si="52"/>
        <v>2</v>
      </c>
      <c r="O106" s="76" t="str">
        <f t="shared" si="65"/>
        <v>med</v>
      </c>
      <c r="P106" s="76" t="s">
        <v>67</v>
      </c>
      <c r="Q106" s="76" t="s">
        <v>68</v>
      </c>
      <c r="R106" s="76">
        <v>6</v>
      </c>
      <c r="S106" s="44" t="s">
        <v>2191</v>
      </c>
      <c r="T106" s="196">
        <f>VLOOKUP($S106,'Snippet measures'!$A$4:$V$33,11,FALSE)</f>
        <v>1427</v>
      </c>
      <c r="U106" s="196">
        <f>VLOOKUP($S106,'Snippet measures'!$A$4:$V$33,18,FALSE)</f>
        <v>4.8143851854395701</v>
      </c>
      <c r="V106" s="196">
        <f>VLOOKUP($S106,'Snippet measures'!$A$4:$V$33,19,FALSE)</f>
        <v>585.4</v>
      </c>
      <c r="W106" s="196">
        <f>VLOOKUP($S106,'Snippet measures'!$A$4:$V$33,21,FALSE)</f>
        <v>9.485094850948509E-3</v>
      </c>
      <c r="X106" s="196">
        <f>VLOOKUP($S106,'Snippet measures'!$A$4:$V$33,22,FALSE)</f>
        <v>0.69376693766937669</v>
      </c>
      <c r="Y106" s="76">
        <v>3</v>
      </c>
      <c r="Z106" s="45" t="s">
        <v>2192</v>
      </c>
      <c r="AA106" s="46" t="s">
        <v>2193</v>
      </c>
      <c r="AB106" s="57" t="s">
        <v>187</v>
      </c>
      <c r="AC106" s="48" t="s">
        <v>2194</v>
      </c>
      <c r="AD106" s="49" t="s">
        <v>2195</v>
      </c>
      <c r="AE106" s="17">
        <v>2</v>
      </c>
      <c r="AF106" s="17">
        <v>2</v>
      </c>
      <c r="AG106" s="17">
        <f t="shared" si="72"/>
        <v>2</v>
      </c>
      <c r="AH106" s="50" t="s">
        <v>1430</v>
      </c>
      <c r="AI106" s="48" t="s">
        <v>2196</v>
      </c>
      <c r="AJ106" s="49" t="s">
        <v>2197</v>
      </c>
      <c r="AK106" s="17">
        <v>3</v>
      </c>
      <c r="AL106" s="17">
        <v>3</v>
      </c>
      <c r="AM106" s="20">
        <f t="shared" si="74"/>
        <v>3</v>
      </c>
      <c r="AN106" s="50"/>
      <c r="AO106" s="48"/>
      <c r="AP106" s="49"/>
      <c r="AQ106" s="17" t="str">
        <f t="shared" ref="AQ106:AR125" si="79">IF(ISBLANK($AN106),"",IF($AN106=TRIM($AO106),3,""))</f>
        <v/>
      </c>
      <c r="AR106" s="17" t="str">
        <f t="shared" si="79"/>
        <v/>
      </c>
      <c r="AS106" s="20" t="str">
        <f t="shared" si="73"/>
        <v/>
      </c>
      <c r="AT106" s="50"/>
      <c r="AU106" s="48"/>
      <c r="AV106" s="49"/>
      <c r="AW106" s="17" t="str">
        <f t="shared" si="76"/>
        <v/>
      </c>
      <c r="AX106" s="17" t="str">
        <f t="shared" si="76"/>
        <v/>
      </c>
      <c r="AY106" s="20" t="str">
        <f t="shared" si="75"/>
        <v/>
      </c>
      <c r="AZ106" s="50"/>
      <c r="BA106" s="48"/>
      <c r="BB106" s="17" t="str">
        <f t="shared" si="77"/>
        <v/>
      </c>
      <c r="BC106" s="17" t="str">
        <f t="shared" si="77"/>
        <v/>
      </c>
      <c r="BD106" s="20" t="str">
        <f t="shared" si="55"/>
        <v/>
      </c>
      <c r="BE106" s="50"/>
      <c r="BF106" s="51"/>
      <c r="BG106" s="17" t="str">
        <f t="shared" si="78"/>
        <v/>
      </c>
      <c r="BH106" s="17" t="str">
        <f t="shared" si="78"/>
        <v/>
      </c>
      <c r="BI106" s="20" t="str">
        <f t="shared" si="56"/>
        <v/>
      </c>
      <c r="BJ106" s="270">
        <v>3</v>
      </c>
      <c r="BK106" s="52">
        <f t="shared" si="57"/>
        <v>6</v>
      </c>
      <c r="BL106" s="270">
        <f t="shared" si="58"/>
        <v>0</v>
      </c>
      <c r="BM106" s="43"/>
      <c r="BN106" s="43"/>
      <c r="BO106" s="43" t="s">
        <v>2081</v>
      </c>
      <c r="BP106" s="43" t="s">
        <v>2082</v>
      </c>
      <c r="BQ106" s="43">
        <v>2</v>
      </c>
      <c r="BR106" s="76">
        <f t="shared" si="59"/>
        <v>2</v>
      </c>
      <c r="BS106" s="43">
        <v>2</v>
      </c>
      <c r="BT106" s="76">
        <f t="shared" si="60"/>
        <v>2</v>
      </c>
      <c r="BU106" s="43">
        <v>2</v>
      </c>
      <c r="BV106" s="76">
        <f t="shared" si="61"/>
        <v>2</v>
      </c>
      <c r="BW106" s="43" t="s">
        <v>87</v>
      </c>
      <c r="BX106" s="76">
        <f t="shared" si="62"/>
        <v>1</v>
      </c>
      <c r="BY106" s="76" t="str">
        <f t="shared" si="66"/>
        <v>low</v>
      </c>
      <c r="BZ106" s="43" t="s">
        <v>100</v>
      </c>
      <c r="CA106" s="76">
        <v>3</v>
      </c>
      <c r="CB106" s="43"/>
      <c r="CC106" s="43">
        <v>4253.6499999999996</v>
      </c>
      <c r="CD106" s="43">
        <v>187.56</v>
      </c>
      <c r="CE106" s="53">
        <v>64.010000000000005</v>
      </c>
      <c r="CF106" s="24">
        <v>2</v>
      </c>
      <c r="CG106" s="25">
        <f t="shared" si="63"/>
        <v>5</v>
      </c>
      <c r="CH106" s="26">
        <f t="shared" si="64"/>
        <v>0.83333333333333337</v>
      </c>
      <c r="CI106" s="26">
        <f t="shared" si="67"/>
        <v>7.6082320324162938</v>
      </c>
      <c r="CJ106" s="26">
        <f t="shared" si="68"/>
        <v>22.293391657553506</v>
      </c>
    </row>
    <row r="107" spans="1:88" ht="13.05" customHeight="1" x14ac:dyDescent="0.3">
      <c r="A107" s="27">
        <v>34</v>
      </c>
      <c r="B107" s="28" t="s">
        <v>79</v>
      </c>
      <c r="C107" s="25">
        <f t="shared" si="46"/>
        <v>2</v>
      </c>
      <c r="D107" s="28" t="s">
        <v>80</v>
      </c>
      <c r="E107" s="25">
        <f t="shared" si="47"/>
        <v>4</v>
      </c>
      <c r="F107" s="28" t="s">
        <v>66</v>
      </c>
      <c r="G107" s="25">
        <f t="shared" si="48"/>
        <v>5</v>
      </c>
      <c r="H107" s="28" t="str">
        <f t="shared" si="49"/>
        <v>high</v>
      </c>
      <c r="I107" s="28" t="s">
        <v>80</v>
      </c>
      <c r="J107" s="25">
        <f t="shared" si="50"/>
        <v>4</v>
      </c>
      <c r="K107" s="28" t="s">
        <v>65</v>
      </c>
      <c r="L107" s="25">
        <f t="shared" si="51"/>
        <v>3</v>
      </c>
      <c r="M107" s="28" t="s">
        <v>66</v>
      </c>
      <c r="N107" s="25">
        <f t="shared" si="52"/>
        <v>5</v>
      </c>
      <c r="O107" s="25" t="str">
        <f t="shared" si="65"/>
        <v>high</v>
      </c>
      <c r="P107" s="25" t="s">
        <v>67</v>
      </c>
      <c r="Q107" s="25" t="s">
        <v>68</v>
      </c>
      <c r="R107" s="25">
        <v>6</v>
      </c>
      <c r="S107" s="29" t="s">
        <v>2191</v>
      </c>
      <c r="T107" s="195">
        <f>VLOOKUP($S107,'Snippet measures'!$A$4:$V$33,11,FALSE)</f>
        <v>1427</v>
      </c>
      <c r="U107" s="195">
        <f>VLOOKUP($S107,'Snippet measures'!$A$4:$V$33,18,FALSE)</f>
        <v>4.8143851854395701</v>
      </c>
      <c r="V107" s="195">
        <f>VLOOKUP($S107,'Snippet measures'!$A$4:$V$33,19,FALSE)</f>
        <v>585.4</v>
      </c>
      <c r="W107" s="195">
        <f>VLOOKUP($S107,'Snippet measures'!$A$4:$V$33,21,FALSE)</f>
        <v>9.485094850948509E-3</v>
      </c>
      <c r="X107" s="195">
        <f>VLOOKUP($S107,'Snippet measures'!$A$4:$V$33,22,FALSE)</f>
        <v>0.69376693766937669</v>
      </c>
      <c r="Y107" s="25">
        <v>2</v>
      </c>
      <c r="Z107" s="30" t="s">
        <v>2198</v>
      </c>
      <c r="AA107" s="31" t="s">
        <v>2199</v>
      </c>
      <c r="AB107" s="39" t="s">
        <v>187</v>
      </c>
      <c r="AC107" s="33" t="s">
        <v>91</v>
      </c>
      <c r="AD107" s="16"/>
      <c r="AE107" s="17">
        <v>0</v>
      </c>
      <c r="AF107" s="17">
        <v>0</v>
      </c>
      <c r="AG107" s="17">
        <f t="shared" si="72"/>
        <v>0</v>
      </c>
      <c r="AH107" s="35" t="s">
        <v>1430</v>
      </c>
      <c r="AI107" s="33" t="s">
        <v>91</v>
      </c>
      <c r="AJ107" s="16"/>
      <c r="AK107" s="17">
        <v>0</v>
      </c>
      <c r="AL107" s="17">
        <v>0</v>
      </c>
      <c r="AM107" s="20">
        <f t="shared" si="74"/>
        <v>0</v>
      </c>
      <c r="AN107" s="35"/>
      <c r="AO107" s="33"/>
      <c r="AP107" s="16"/>
      <c r="AQ107" s="17" t="str">
        <f t="shared" si="79"/>
        <v/>
      </c>
      <c r="AR107" s="17" t="str">
        <f t="shared" si="79"/>
        <v/>
      </c>
      <c r="AS107" s="20" t="str">
        <f t="shared" si="73"/>
        <v/>
      </c>
      <c r="AT107" s="35"/>
      <c r="AU107" s="33"/>
      <c r="AV107" s="16"/>
      <c r="AW107" s="17" t="str">
        <f t="shared" si="76"/>
        <v/>
      </c>
      <c r="AX107" s="17" t="str">
        <f t="shared" si="76"/>
        <v/>
      </c>
      <c r="AY107" s="20" t="str">
        <f t="shared" si="75"/>
        <v/>
      </c>
      <c r="AZ107" s="35"/>
      <c r="BA107" s="33"/>
      <c r="BB107" s="17" t="str">
        <f t="shared" si="77"/>
        <v/>
      </c>
      <c r="BC107" s="17" t="str">
        <f t="shared" si="77"/>
        <v/>
      </c>
      <c r="BD107" s="20" t="str">
        <f t="shared" si="55"/>
        <v/>
      </c>
      <c r="BE107" s="35"/>
      <c r="BF107" s="36"/>
      <c r="BG107" s="17" t="str">
        <f t="shared" si="78"/>
        <v/>
      </c>
      <c r="BH107" s="17" t="str">
        <f t="shared" si="78"/>
        <v/>
      </c>
      <c r="BI107" s="20" t="str">
        <f t="shared" si="56"/>
        <v/>
      </c>
      <c r="BJ107" s="54">
        <v>1</v>
      </c>
      <c r="BK107" s="37">
        <f t="shared" si="57"/>
        <v>3</v>
      </c>
      <c r="BL107" s="54">
        <f t="shared" si="58"/>
        <v>-1</v>
      </c>
      <c r="BM107" s="28" t="s">
        <v>2200</v>
      </c>
      <c r="BN107" s="28" t="s">
        <v>2200</v>
      </c>
      <c r="BO107" s="28" t="s">
        <v>2085</v>
      </c>
      <c r="BP107" s="28" t="s">
        <v>2086</v>
      </c>
      <c r="BQ107" s="28">
        <v>4</v>
      </c>
      <c r="BR107" s="25">
        <f t="shared" si="59"/>
        <v>4</v>
      </c>
      <c r="BS107" s="28">
        <v>4</v>
      </c>
      <c r="BT107" s="25">
        <f t="shared" si="60"/>
        <v>4</v>
      </c>
      <c r="BU107" s="28">
        <v>4</v>
      </c>
      <c r="BV107" s="25">
        <f t="shared" si="61"/>
        <v>4</v>
      </c>
      <c r="BW107" s="28" t="s">
        <v>87</v>
      </c>
      <c r="BX107" s="25">
        <f t="shared" si="62"/>
        <v>1</v>
      </c>
      <c r="BY107" s="25" t="str">
        <f t="shared" si="66"/>
        <v>high</v>
      </c>
      <c r="BZ107" s="28" t="s">
        <v>145</v>
      </c>
      <c r="CA107" s="25">
        <v>2</v>
      </c>
      <c r="CB107" s="28" t="s">
        <v>2087</v>
      </c>
      <c r="CC107" s="28">
        <v>1792.87</v>
      </c>
      <c r="CD107" s="28">
        <v>228.86</v>
      </c>
      <c r="CE107" s="38">
        <v>44.85</v>
      </c>
      <c r="CF107" s="24">
        <v>2</v>
      </c>
      <c r="CG107" s="25">
        <f t="shared" si="63"/>
        <v>0</v>
      </c>
      <c r="CH107" s="26">
        <f t="shared" si="64"/>
        <v>0</v>
      </c>
      <c r="CI107" s="26">
        <f t="shared" si="67"/>
        <v>6.2352529930962159</v>
      </c>
      <c r="CJ107" s="26">
        <f t="shared" si="68"/>
        <v>31.817168338907468</v>
      </c>
    </row>
    <row r="108" spans="1:88" ht="13.05" customHeight="1" x14ac:dyDescent="0.3">
      <c r="A108" s="27">
        <v>51</v>
      </c>
      <c r="B108" s="28" t="s">
        <v>65</v>
      </c>
      <c r="C108" s="25">
        <f t="shared" si="46"/>
        <v>3</v>
      </c>
      <c r="D108" s="28" t="s">
        <v>65</v>
      </c>
      <c r="E108" s="25">
        <f t="shared" si="47"/>
        <v>3</v>
      </c>
      <c r="F108" s="28" t="s">
        <v>79</v>
      </c>
      <c r="G108" s="25">
        <f t="shared" si="48"/>
        <v>2</v>
      </c>
      <c r="H108" s="28" t="str">
        <f t="shared" si="49"/>
        <v>medium</v>
      </c>
      <c r="I108" s="28" t="s">
        <v>88</v>
      </c>
      <c r="J108" s="25">
        <f t="shared" si="50"/>
        <v>1</v>
      </c>
      <c r="K108" s="28" t="s">
        <v>79</v>
      </c>
      <c r="L108" s="25">
        <f t="shared" si="51"/>
        <v>2</v>
      </c>
      <c r="M108" s="28" t="s">
        <v>88</v>
      </c>
      <c r="N108" s="25">
        <f t="shared" si="52"/>
        <v>1</v>
      </c>
      <c r="O108" s="25" t="str">
        <f t="shared" si="65"/>
        <v>med</v>
      </c>
      <c r="P108" s="25" t="s">
        <v>67</v>
      </c>
      <c r="Q108" s="25" t="s">
        <v>68</v>
      </c>
      <c r="R108" s="25">
        <v>6</v>
      </c>
      <c r="S108" s="29" t="s">
        <v>2191</v>
      </c>
      <c r="T108" s="195">
        <f>VLOOKUP($S108,'Snippet measures'!$A$4:$V$33,11,FALSE)</f>
        <v>1427</v>
      </c>
      <c r="U108" s="195">
        <f>VLOOKUP($S108,'Snippet measures'!$A$4:$V$33,18,FALSE)</f>
        <v>4.8143851854395701</v>
      </c>
      <c r="V108" s="195">
        <f>VLOOKUP($S108,'Snippet measures'!$A$4:$V$33,19,FALSE)</f>
        <v>585.4</v>
      </c>
      <c r="W108" s="195">
        <f>VLOOKUP($S108,'Snippet measures'!$A$4:$V$33,21,FALSE)</f>
        <v>9.485094850948509E-3</v>
      </c>
      <c r="X108" s="195">
        <f>VLOOKUP($S108,'Snippet measures'!$A$4:$V$33,22,FALSE)</f>
        <v>0.69376693766937669</v>
      </c>
      <c r="Y108" s="25">
        <v>3</v>
      </c>
      <c r="Z108" s="30" t="s">
        <v>2201</v>
      </c>
      <c r="AA108" s="31" t="s">
        <v>2202</v>
      </c>
      <c r="AB108" s="39" t="s">
        <v>187</v>
      </c>
      <c r="AC108" s="33" t="s">
        <v>187</v>
      </c>
      <c r="AD108" s="16"/>
      <c r="AE108" s="17">
        <f>IF($AB108=TRIM($AC108),3,"")</f>
        <v>3</v>
      </c>
      <c r="AF108" s="17">
        <f>IF($AB108=TRIM($AC108),3,"")</f>
        <v>3</v>
      </c>
      <c r="AG108" s="17">
        <f t="shared" si="72"/>
        <v>3</v>
      </c>
      <c r="AH108" s="35" t="s">
        <v>1430</v>
      </c>
      <c r="AI108" s="33" t="s">
        <v>2203</v>
      </c>
      <c r="AJ108" s="16"/>
      <c r="AK108" s="17">
        <v>1</v>
      </c>
      <c r="AL108" s="17">
        <v>1</v>
      </c>
      <c r="AM108" s="20">
        <f t="shared" si="74"/>
        <v>1</v>
      </c>
      <c r="AN108" s="35"/>
      <c r="AO108" s="33"/>
      <c r="AP108" s="16"/>
      <c r="AQ108" s="17" t="str">
        <f t="shared" si="79"/>
        <v/>
      </c>
      <c r="AR108" s="17" t="str">
        <f t="shared" si="79"/>
        <v/>
      </c>
      <c r="AS108" s="20" t="str">
        <f t="shared" si="73"/>
        <v/>
      </c>
      <c r="AT108" s="35"/>
      <c r="AU108" s="33"/>
      <c r="AV108" s="16"/>
      <c r="AW108" s="17" t="str">
        <f t="shared" si="76"/>
        <v/>
      </c>
      <c r="AX108" s="17" t="str">
        <f t="shared" si="76"/>
        <v/>
      </c>
      <c r="AY108" s="20" t="str">
        <f t="shared" si="75"/>
        <v/>
      </c>
      <c r="AZ108" s="35"/>
      <c r="BA108" s="33"/>
      <c r="BB108" s="17" t="str">
        <f t="shared" si="77"/>
        <v/>
      </c>
      <c r="BC108" s="17" t="str">
        <f t="shared" si="77"/>
        <v/>
      </c>
      <c r="BD108" s="20" t="str">
        <f t="shared" si="55"/>
        <v/>
      </c>
      <c r="BE108" s="35"/>
      <c r="BF108" s="36"/>
      <c r="BG108" s="17" t="str">
        <f t="shared" si="78"/>
        <v/>
      </c>
      <c r="BH108" s="17" t="str">
        <f t="shared" si="78"/>
        <v/>
      </c>
      <c r="BI108" s="20" t="str">
        <f t="shared" si="56"/>
        <v/>
      </c>
      <c r="BJ108" s="54">
        <v>3</v>
      </c>
      <c r="BK108" s="37">
        <f t="shared" si="57"/>
        <v>6</v>
      </c>
      <c r="BL108" s="54">
        <f t="shared" si="58"/>
        <v>0</v>
      </c>
      <c r="BM108" s="28" t="s">
        <v>2204</v>
      </c>
      <c r="BN108" s="28"/>
      <c r="BO108" s="28"/>
      <c r="BP108" s="28" t="s">
        <v>2092</v>
      </c>
      <c r="BQ108" s="28">
        <v>2</v>
      </c>
      <c r="BR108" s="25">
        <f t="shared" si="59"/>
        <v>2</v>
      </c>
      <c r="BS108" s="28">
        <v>3</v>
      </c>
      <c r="BT108" s="25">
        <f t="shared" si="60"/>
        <v>3</v>
      </c>
      <c r="BU108" s="28">
        <v>2</v>
      </c>
      <c r="BV108" s="25">
        <f t="shared" si="61"/>
        <v>2</v>
      </c>
      <c r="BW108" s="28" t="s">
        <v>87</v>
      </c>
      <c r="BX108" s="25">
        <f t="shared" si="62"/>
        <v>1</v>
      </c>
      <c r="BY108" s="25" t="str">
        <f t="shared" si="66"/>
        <v>med</v>
      </c>
      <c r="BZ108" s="28" t="s">
        <v>145</v>
      </c>
      <c r="CA108" s="25">
        <v>2</v>
      </c>
      <c r="CB108" s="28" t="s">
        <v>2093</v>
      </c>
      <c r="CC108" s="28">
        <v>7473.2</v>
      </c>
      <c r="CD108" s="28">
        <v>226.76</v>
      </c>
      <c r="CE108" s="38">
        <v>153.46</v>
      </c>
      <c r="CF108" s="24">
        <v>2</v>
      </c>
      <c r="CG108" s="25">
        <f t="shared" si="63"/>
        <v>4</v>
      </c>
      <c r="CH108" s="26">
        <f t="shared" si="64"/>
        <v>0.66666666666666663</v>
      </c>
      <c r="CI108" s="26">
        <f t="shared" si="67"/>
        <v>6.2929970012347862</v>
      </c>
      <c r="CJ108" s="26">
        <f t="shared" si="68"/>
        <v>9.2988400886224412</v>
      </c>
    </row>
    <row r="109" spans="1:88" ht="13.05" customHeight="1" x14ac:dyDescent="0.3">
      <c r="A109" s="27">
        <v>52</v>
      </c>
      <c r="B109" s="28" t="s">
        <v>79</v>
      </c>
      <c r="C109" s="25">
        <f t="shared" si="46"/>
        <v>2</v>
      </c>
      <c r="D109" s="28" t="s">
        <v>65</v>
      </c>
      <c r="E109" s="25">
        <f t="shared" si="47"/>
        <v>3</v>
      </c>
      <c r="F109" s="28" t="s">
        <v>80</v>
      </c>
      <c r="G109" s="25">
        <f t="shared" si="48"/>
        <v>4</v>
      </c>
      <c r="H109" s="28" t="str">
        <f t="shared" si="49"/>
        <v>medium</v>
      </c>
      <c r="I109" s="28" t="s">
        <v>88</v>
      </c>
      <c r="J109" s="25">
        <f t="shared" si="50"/>
        <v>1</v>
      </c>
      <c r="K109" s="28" t="s">
        <v>88</v>
      </c>
      <c r="L109" s="25">
        <f t="shared" si="51"/>
        <v>1</v>
      </c>
      <c r="M109" s="28" t="s">
        <v>88</v>
      </c>
      <c r="N109" s="25">
        <f t="shared" si="52"/>
        <v>1</v>
      </c>
      <c r="O109" s="25" t="str">
        <f t="shared" si="65"/>
        <v>high</v>
      </c>
      <c r="P109" s="25" t="s">
        <v>67</v>
      </c>
      <c r="Q109" s="25" t="s">
        <v>68</v>
      </c>
      <c r="R109" s="25">
        <v>6</v>
      </c>
      <c r="S109" s="29" t="s">
        <v>2191</v>
      </c>
      <c r="T109" s="195">
        <f>VLOOKUP($S109,'Snippet measures'!$A$4:$V$33,11,FALSE)</f>
        <v>1427</v>
      </c>
      <c r="U109" s="195">
        <f>VLOOKUP($S109,'Snippet measures'!$A$4:$V$33,18,FALSE)</f>
        <v>4.8143851854395701</v>
      </c>
      <c r="V109" s="195">
        <f>VLOOKUP($S109,'Snippet measures'!$A$4:$V$33,19,FALSE)</f>
        <v>585.4</v>
      </c>
      <c r="W109" s="195">
        <f>VLOOKUP($S109,'Snippet measures'!$A$4:$V$33,21,FALSE)</f>
        <v>9.485094850948509E-3</v>
      </c>
      <c r="X109" s="195">
        <f>VLOOKUP($S109,'Snippet measures'!$A$4:$V$33,22,FALSE)</f>
        <v>0.69376693766937669</v>
      </c>
      <c r="Y109" s="25">
        <v>2</v>
      </c>
      <c r="Z109" s="30" t="s">
        <v>2205</v>
      </c>
      <c r="AA109" s="31" t="s">
        <v>2206</v>
      </c>
      <c r="AB109" s="39" t="s">
        <v>187</v>
      </c>
      <c r="AC109" s="33" t="s">
        <v>2207</v>
      </c>
      <c r="AD109" s="16"/>
      <c r="AE109" s="17">
        <v>3</v>
      </c>
      <c r="AF109" s="17">
        <v>3</v>
      </c>
      <c r="AG109" s="17">
        <f t="shared" si="72"/>
        <v>3</v>
      </c>
      <c r="AH109" s="35" t="s">
        <v>1430</v>
      </c>
      <c r="AI109" s="33" t="s">
        <v>1438</v>
      </c>
      <c r="AJ109" s="16"/>
      <c r="AK109" s="17">
        <v>3</v>
      </c>
      <c r="AL109" s="17">
        <v>3</v>
      </c>
      <c r="AM109" s="20">
        <f t="shared" si="74"/>
        <v>3</v>
      </c>
      <c r="AN109" s="35"/>
      <c r="AO109" s="33"/>
      <c r="AP109" s="16"/>
      <c r="AQ109" s="17" t="str">
        <f t="shared" si="79"/>
        <v/>
      </c>
      <c r="AR109" s="17" t="str">
        <f t="shared" si="79"/>
        <v/>
      </c>
      <c r="AS109" s="20" t="str">
        <f t="shared" si="73"/>
        <v/>
      </c>
      <c r="AT109" s="35"/>
      <c r="AU109" s="33"/>
      <c r="AV109" s="16"/>
      <c r="AW109" s="17" t="str">
        <f t="shared" si="76"/>
        <v/>
      </c>
      <c r="AX109" s="17" t="str">
        <f t="shared" si="76"/>
        <v/>
      </c>
      <c r="AY109" s="20" t="str">
        <f t="shared" si="75"/>
        <v/>
      </c>
      <c r="AZ109" s="35"/>
      <c r="BA109" s="33"/>
      <c r="BB109" s="17" t="str">
        <f t="shared" si="77"/>
        <v/>
      </c>
      <c r="BC109" s="17" t="str">
        <f t="shared" si="77"/>
        <v/>
      </c>
      <c r="BD109" s="20" t="str">
        <f t="shared" si="55"/>
        <v/>
      </c>
      <c r="BE109" s="35"/>
      <c r="BF109" s="36"/>
      <c r="BG109" s="17" t="str">
        <f t="shared" si="78"/>
        <v/>
      </c>
      <c r="BH109" s="17" t="str">
        <f t="shared" si="78"/>
        <v/>
      </c>
      <c r="BI109" s="20" t="str">
        <f t="shared" si="56"/>
        <v/>
      </c>
      <c r="BJ109" s="54">
        <v>4</v>
      </c>
      <c r="BK109" s="37">
        <f t="shared" si="57"/>
        <v>6</v>
      </c>
      <c r="BL109" s="54">
        <f t="shared" si="58"/>
        <v>2</v>
      </c>
      <c r="BM109" s="28" t="s">
        <v>2208</v>
      </c>
      <c r="BN109" s="28" t="s">
        <v>2209</v>
      </c>
      <c r="BO109" s="28" t="s">
        <v>2102</v>
      </c>
      <c r="BP109" s="28" t="s">
        <v>2103</v>
      </c>
      <c r="BQ109" s="28">
        <v>3</v>
      </c>
      <c r="BR109" s="25">
        <f t="shared" si="59"/>
        <v>3</v>
      </c>
      <c r="BS109" s="28">
        <v>2</v>
      </c>
      <c r="BT109" s="25">
        <f t="shared" si="60"/>
        <v>2</v>
      </c>
      <c r="BU109" s="28">
        <v>3</v>
      </c>
      <c r="BV109" s="25">
        <f t="shared" si="61"/>
        <v>3</v>
      </c>
      <c r="BW109" s="28" t="s">
        <v>87</v>
      </c>
      <c r="BX109" s="25">
        <f t="shared" si="62"/>
        <v>1</v>
      </c>
      <c r="BY109" s="25" t="str">
        <f t="shared" si="66"/>
        <v>med</v>
      </c>
      <c r="BZ109" s="28" t="s">
        <v>145</v>
      </c>
      <c r="CA109" s="25">
        <v>2</v>
      </c>
      <c r="CB109" s="28"/>
      <c r="CC109" s="28">
        <v>11497.2</v>
      </c>
      <c r="CD109" s="28">
        <v>104.82</v>
      </c>
      <c r="CE109" s="38">
        <v>122.09</v>
      </c>
      <c r="CF109" s="24">
        <v>2</v>
      </c>
      <c r="CG109" s="25">
        <f t="shared" si="63"/>
        <v>6</v>
      </c>
      <c r="CH109" s="26">
        <f t="shared" si="64"/>
        <v>1</v>
      </c>
      <c r="CI109" s="26">
        <f t="shared" si="67"/>
        <v>13.613814157603512</v>
      </c>
      <c r="CJ109" s="26">
        <f t="shared" si="68"/>
        <v>11.688098943402407</v>
      </c>
    </row>
    <row r="110" spans="1:88" ht="13.05" customHeight="1" x14ac:dyDescent="0.3">
      <c r="A110" s="27">
        <v>56</v>
      </c>
      <c r="B110" s="28" t="s">
        <v>79</v>
      </c>
      <c r="C110" s="25">
        <f t="shared" si="46"/>
        <v>2</v>
      </c>
      <c r="D110" s="28" t="s">
        <v>65</v>
      </c>
      <c r="E110" s="25">
        <f t="shared" si="47"/>
        <v>3</v>
      </c>
      <c r="F110" s="28" t="s">
        <v>80</v>
      </c>
      <c r="G110" s="25">
        <f t="shared" si="48"/>
        <v>4</v>
      </c>
      <c r="H110" s="28" t="str">
        <f t="shared" si="49"/>
        <v>medium</v>
      </c>
      <c r="I110" s="28" t="s">
        <v>65</v>
      </c>
      <c r="J110" s="25">
        <f t="shared" si="50"/>
        <v>3</v>
      </c>
      <c r="K110" s="28" t="s">
        <v>79</v>
      </c>
      <c r="L110" s="25">
        <f t="shared" si="51"/>
        <v>2</v>
      </c>
      <c r="M110" s="28" t="s">
        <v>79</v>
      </c>
      <c r="N110" s="25">
        <f t="shared" si="52"/>
        <v>2</v>
      </c>
      <c r="O110" s="25" t="str">
        <f t="shared" si="65"/>
        <v>high</v>
      </c>
      <c r="P110" s="25" t="s">
        <v>67</v>
      </c>
      <c r="Q110" s="25" t="s">
        <v>68</v>
      </c>
      <c r="R110" s="25">
        <v>6</v>
      </c>
      <c r="S110" s="29" t="s">
        <v>2191</v>
      </c>
      <c r="T110" s="195">
        <f>VLOOKUP($S110,'Snippet measures'!$A$4:$V$33,11,FALSE)</f>
        <v>1427</v>
      </c>
      <c r="U110" s="195">
        <f>VLOOKUP($S110,'Snippet measures'!$A$4:$V$33,18,FALSE)</f>
        <v>4.8143851854395701</v>
      </c>
      <c r="V110" s="195">
        <f>VLOOKUP($S110,'Snippet measures'!$A$4:$V$33,19,FALSE)</f>
        <v>585.4</v>
      </c>
      <c r="W110" s="195">
        <f>VLOOKUP($S110,'Snippet measures'!$A$4:$V$33,21,FALSE)</f>
        <v>9.485094850948509E-3</v>
      </c>
      <c r="X110" s="195">
        <f>VLOOKUP($S110,'Snippet measures'!$A$4:$V$33,22,FALSE)</f>
        <v>0.69376693766937669</v>
      </c>
      <c r="Y110" s="25">
        <v>2</v>
      </c>
      <c r="Z110" s="30" t="s">
        <v>2210</v>
      </c>
      <c r="AA110" s="31" t="s">
        <v>2211</v>
      </c>
      <c r="AB110" s="39" t="s">
        <v>187</v>
      </c>
      <c r="AC110" s="33" t="s">
        <v>2212</v>
      </c>
      <c r="AD110" s="16"/>
      <c r="AE110" s="17">
        <v>1</v>
      </c>
      <c r="AF110" s="17">
        <v>1</v>
      </c>
      <c r="AG110" s="17">
        <f t="shared" si="72"/>
        <v>1</v>
      </c>
      <c r="AH110" s="35" t="s">
        <v>1430</v>
      </c>
      <c r="AI110" s="33" t="s">
        <v>2213</v>
      </c>
      <c r="AJ110" s="16"/>
      <c r="AK110" s="17">
        <v>2</v>
      </c>
      <c r="AL110" s="17">
        <v>2</v>
      </c>
      <c r="AM110" s="20">
        <f t="shared" si="74"/>
        <v>2</v>
      </c>
      <c r="AN110" s="35"/>
      <c r="AO110" s="33"/>
      <c r="AP110" s="16"/>
      <c r="AQ110" s="17" t="str">
        <f t="shared" si="79"/>
        <v/>
      </c>
      <c r="AR110" s="17" t="str">
        <f t="shared" si="79"/>
        <v/>
      </c>
      <c r="AS110" s="20" t="str">
        <f t="shared" si="73"/>
        <v/>
      </c>
      <c r="AT110" s="35"/>
      <c r="AU110" s="33"/>
      <c r="AV110" s="16"/>
      <c r="AW110" s="17" t="str">
        <f t="shared" si="76"/>
        <v/>
      </c>
      <c r="AX110" s="17" t="str">
        <f t="shared" si="76"/>
        <v/>
      </c>
      <c r="AY110" s="20" t="str">
        <f t="shared" si="75"/>
        <v/>
      </c>
      <c r="AZ110" s="35"/>
      <c r="BA110" s="33"/>
      <c r="BB110" s="17" t="str">
        <f t="shared" si="77"/>
        <v/>
      </c>
      <c r="BC110" s="17" t="str">
        <f t="shared" si="77"/>
        <v/>
      </c>
      <c r="BD110" s="20" t="str">
        <f t="shared" si="55"/>
        <v/>
      </c>
      <c r="BE110" s="35"/>
      <c r="BF110" s="36"/>
      <c r="BG110" s="17" t="str">
        <f t="shared" si="78"/>
        <v/>
      </c>
      <c r="BH110" s="17" t="str">
        <f t="shared" si="78"/>
        <v/>
      </c>
      <c r="BI110" s="20" t="str">
        <f t="shared" si="56"/>
        <v/>
      </c>
      <c r="BJ110" s="54">
        <v>2</v>
      </c>
      <c r="BK110" s="37">
        <f t="shared" si="57"/>
        <v>4</v>
      </c>
      <c r="BL110" s="54">
        <f t="shared" si="58"/>
        <v>0</v>
      </c>
      <c r="BM110" s="28" t="s">
        <v>2214</v>
      </c>
      <c r="BN110" s="28"/>
      <c r="BO110" s="28" t="s">
        <v>2109</v>
      </c>
      <c r="BP110" s="28" t="s">
        <v>2110</v>
      </c>
      <c r="BQ110" s="28">
        <v>2</v>
      </c>
      <c r="BR110" s="25">
        <f t="shared" si="59"/>
        <v>2</v>
      </c>
      <c r="BS110" s="28" t="s">
        <v>87</v>
      </c>
      <c r="BT110" s="25">
        <f t="shared" si="60"/>
        <v>1</v>
      </c>
      <c r="BU110" s="28" t="s">
        <v>87</v>
      </c>
      <c r="BV110" s="25">
        <f t="shared" si="61"/>
        <v>1</v>
      </c>
      <c r="BW110" s="28" t="s">
        <v>87</v>
      </c>
      <c r="BX110" s="25">
        <f t="shared" si="62"/>
        <v>1</v>
      </c>
      <c r="BY110" s="25" t="str">
        <f t="shared" si="66"/>
        <v>low</v>
      </c>
      <c r="BZ110" s="28" t="s">
        <v>145</v>
      </c>
      <c r="CA110" s="25">
        <v>2</v>
      </c>
      <c r="CB110" s="28"/>
      <c r="CC110" s="28">
        <v>4437.21</v>
      </c>
      <c r="CD110" s="28">
        <v>617.71</v>
      </c>
      <c r="CE110" s="38">
        <v>92.39</v>
      </c>
      <c r="CF110" s="24">
        <v>2</v>
      </c>
      <c r="CG110" s="25">
        <f t="shared" si="63"/>
        <v>3</v>
      </c>
      <c r="CH110" s="26">
        <f t="shared" si="64"/>
        <v>0.5</v>
      </c>
      <c r="CI110" s="26">
        <f t="shared" si="67"/>
        <v>2.3101455375499831</v>
      </c>
      <c r="CJ110" s="26">
        <f t="shared" si="68"/>
        <v>15.445394523216798</v>
      </c>
    </row>
    <row r="111" spans="1:88" ht="13.05" customHeight="1" x14ac:dyDescent="0.3">
      <c r="A111" s="27">
        <v>80</v>
      </c>
      <c r="B111" s="28" t="s">
        <v>65</v>
      </c>
      <c r="C111" s="25">
        <f t="shared" si="46"/>
        <v>3</v>
      </c>
      <c r="D111" s="28" t="s">
        <v>80</v>
      </c>
      <c r="E111" s="25">
        <f t="shared" si="47"/>
        <v>4</v>
      </c>
      <c r="F111" s="28" t="s">
        <v>66</v>
      </c>
      <c r="G111" s="25">
        <f t="shared" si="48"/>
        <v>5</v>
      </c>
      <c r="H111" s="28" t="str">
        <f t="shared" si="49"/>
        <v>high</v>
      </c>
      <c r="I111" s="28" t="s">
        <v>65</v>
      </c>
      <c r="J111" s="25">
        <f t="shared" si="50"/>
        <v>3</v>
      </c>
      <c r="K111" s="28" t="s">
        <v>79</v>
      </c>
      <c r="L111" s="25">
        <f t="shared" si="51"/>
        <v>2</v>
      </c>
      <c r="M111" s="28" t="s">
        <v>79</v>
      </c>
      <c r="N111" s="25">
        <f t="shared" si="52"/>
        <v>2</v>
      </c>
      <c r="O111" s="25" t="str">
        <f t="shared" si="65"/>
        <v>high</v>
      </c>
      <c r="P111" s="25" t="s">
        <v>95</v>
      </c>
      <c r="Q111" s="25" t="s">
        <v>68</v>
      </c>
      <c r="R111" s="25">
        <v>6</v>
      </c>
      <c r="S111" s="29" t="s">
        <v>2191</v>
      </c>
      <c r="T111" s="195">
        <f>VLOOKUP($S111,'Snippet measures'!$A$4:$V$33,11,FALSE)</f>
        <v>1427</v>
      </c>
      <c r="U111" s="195">
        <f>VLOOKUP($S111,'Snippet measures'!$A$4:$V$33,18,FALSE)</f>
        <v>4.8143851854395701</v>
      </c>
      <c r="V111" s="195">
        <f>VLOOKUP($S111,'Snippet measures'!$A$4:$V$33,19,FALSE)</f>
        <v>585.4</v>
      </c>
      <c r="W111" s="195">
        <f>VLOOKUP($S111,'Snippet measures'!$A$4:$V$33,21,FALSE)</f>
        <v>9.485094850948509E-3</v>
      </c>
      <c r="X111" s="195">
        <f>VLOOKUP($S111,'Snippet measures'!$A$4:$V$33,22,FALSE)</f>
        <v>0.69376693766937669</v>
      </c>
      <c r="Y111" s="25">
        <v>4</v>
      </c>
      <c r="Z111" s="30" t="s">
        <v>2215</v>
      </c>
      <c r="AA111" s="31" t="s">
        <v>2216</v>
      </c>
      <c r="AB111" s="39" t="s">
        <v>187</v>
      </c>
      <c r="AC111" s="33" t="s">
        <v>2217</v>
      </c>
      <c r="AD111" s="16"/>
      <c r="AE111" s="17">
        <v>0</v>
      </c>
      <c r="AF111" s="17">
        <v>0</v>
      </c>
      <c r="AG111" s="17">
        <f t="shared" si="72"/>
        <v>0</v>
      </c>
      <c r="AH111" s="35" t="s">
        <v>1430</v>
      </c>
      <c r="AI111" s="33" t="s">
        <v>2218</v>
      </c>
      <c r="AJ111" s="16"/>
      <c r="AK111" s="17">
        <v>1</v>
      </c>
      <c r="AL111" s="17">
        <v>0</v>
      </c>
      <c r="AM111" s="41">
        <v>0</v>
      </c>
      <c r="AN111" s="35"/>
      <c r="AO111" s="33"/>
      <c r="AP111" s="16"/>
      <c r="AQ111" s="17" t="str">
        <f t="shared" si="79"/>
        <v/>
      </c>
      <c r="AR111" s="17" t="str">
        <f t="shared" si="79"/>
        <v/>
      </c>
      <c r="AS111" s="20" t="str">
        <f t="shared" si="73"/>
        <v/>
      </c>
      <c r="AT111" s="35"/>
      <c r="AU111" s="33"/>
      <c r="AV111" s="16"/>
      <c r="AW111" s="17" t="str">
        <f t="shared" si="76"/>
        <v/>
      </c>
      <c r="AX111" s="17" t="str">
        <f t="shared" si="76"/>
        <v/>
      </c>
      <c r="AY111" s="20" t="str">
        <f t="shared" si="75"/>
        <v/>
      </c>
      <c r="AZ111" s="35"/>
      <c r="BA111" s="33"/>
      <c r="BB111" s="17" t="str">
        <f t="shared" si="77"/>
        <v/>
      </c>
      <c r="BC111" s="17" t="str">
        <f t="shared" si="77"/>
        <v/>
      </c>
      <c r="BD111" s="20" t="str">
        <f t="shared" si="55"/>
        <v/>
      </c>
      <c r="BE111" s="35"/>
      <c r="BF111" s="36"/>
      <c r="BG111" s="17" t="str">
        <f t="shared" si="78"/>
        <v/>
      </c>
      <c r="BH111" s="17" t="str">
        <f t="shared" si="78"/>
        <v/>
      </c>
      <c r="BI111" s="20" t="str">
        <f t="shared" si="56"/>
        <v/>
      </c>
      <c r="BJ111" s="54">
        <v>3</v>
      </c>
      <c r="BK111" s="37">
        <f t="shared" si="57"/>
        <v>7</v>
      </c>
      <c r="BL111" s="54">
        <f t="shared" si="58"/>
        <v>-1</v>
      </c>
      <c r="BM111" s="28" t="s">
        <v>2219</v>
      </c>
      <c r="BN111" s="28"/>
      <c r="BO111" s="28"/>
      <c r="BP111" s="28" t="s">
        <v>2117</v>
      </c>
      <c r="BQ111" s="28">
        <v>3</v>
      </c>
      <c r="BR111" s="25">
        <f t="shared" si="59"/>
        <v>3</v>
      </c>
      <c r="BS111" s="28">
        <v>2</v>
      </c>
      <c r="BT111" s="25">
        <f t="shared" si="60"/>
        <v>2</v>
      </c>
      <c r="BU111" s="28">
        <v>2</v>
      </c>
      <c r="BV111" s="25">
        <f t="shared" si="61"/>
        <v>2</v>
      </c>
      <c r="BW111" s="28">
        <v>2</v>
      </c>
      <c r="BX111" s="25">
        <f t="shared" si="62"/>
        <v>2</v>
      </c>
      <c r="BY111" s="25" t="str">
        <f t="shared" si="66"/>
        <v>med</v>
      </c>
      <c r="BZ111" s="28" t="s">
        <v>78</v>
      </c>
      <c r="CA111" s="25">
        <v>1</v>
      </c>
      <c r="CB111" s="28"/>
      <c r="CC111" s="28">
        <v>21923.7</v>
      </c>
      <c r="CD111" s="28">
        <v>2263.3200000000002</v>
      </c>
      <c r="CE111" s="38">
        <v>256.47000000000003</v>
      </c>
      <c r="CF111" s="24">
        <v>2</v>
      </c>
      <c r="CG111" s="25">
        <f t="shared" si="63"/>
        <v>0</v>
      </c>
      <c r="CH111" s="26">
        <f t="shared" si="64"/>
        <v>0</v>
      </c>
      <c r="CI111" s="26">
        <f t="shared" si="67"/>
        <v>0.63048972306169693</v>
      </c>
      <c r="CJ111" s="26">
        <f t="shared" si="68"/>
        <v>5.5640035871641897</v>
      </c>
    </row>
    <row r="112" spans="1:88" ht="13.05" customHeight="1" x14ac:dyDescent="0.3">
      <c r="A112" s="27">
        <v>81</v>
      </c>
      <c r="B112" s="28" t="s">
        <v>88</v>
      </c>
      <c r="C112" s="25">
        <f t="shared" si="46"/>
        <v>1</v>
      </c>
      <c r="D112" s="28" t="s">
        <v>79</v>
      </c>
      <c r="E112" s="25">
        <f t="shared" si="47"/>
        <v>2</v>
      </c>
      <c r="F112" s="28" t="s">
        <v>88</v>
      </c>
      <c r="G112" s="25">
        <f t="shared" si="48"/>
        <v>1</v>
      </c>
      <c r="H112" s="28" t="str">
        <f t="shared" si="49"/>
        <v>low</v>
      </c>
      <c r="I112" s="28" t="s">
        <v>88</v>
      </c>
      <c r="J112" s="25">
        <f t="shared" si="50"/>
        <v>1</v>
      </c>
      <c r="K112" s="28" t="s">
        <v>88</v>
      </c>
      <c r="L112" s="25">
        <f t="shared" si="51"/>
        <v>1</v>
      </c>
      <c r="M112" s="28" t="s">
        <v>88</v>
      </c>
      <c r="N112" s="25">
        <f t="shared" si="52"/>
        <v>1</v>
      </c>
      <c r="O112" s="25" t="str">
        <f t="shared" si="65"/>
        <v>low</v>
      </c>
      <c r="P112" s="25" t="s">
        <v>67</v>
      </c>
      <c r="Q112" s="25" t="s">
        <v>1751</v>
      </c>
      <c r="R112" s="25">
        <v>6</v>
      </c>
      <c r="S112" s="29" t="s">
        <v>2191</v>
      </c>
      <c r="T112" s="195">
        <f>VLOOKUP($S112,'Snippet measures'!$A$4:$V$33,11,FALSE)</f>
        <v>1427</v>
      </c>
      <c r="U112" s="195">
        <f>VLOOKUP($S112,'Snippet measures'!$A$4:$V$33,18,FALSE)</f>
        <v>4.8143851854395701</v>
      </c>
      <c r="V112" s="195">
        <f>VLOOKUP($S112,'Snippet measures'!$A$4:$V$33,19,FALSE)</f>
        <v>585.4</v>
      </c>
      <c r="W112" s="195">
        <f>VLOOKUP($S112,'Snippet measures'!$A$4:$V$33,21,FALSE)</f>
        <v>9.485094850948509E-3</v>
      </c>
      <c r="X112" s="195">
        <f>VLOOKUP($S112,'Snippet measures'!$A$4:$V$33,22,FALSE)</f>
        <v>0.69376693766937669</v>
      </c>
      <c r="Y112" s="25">
        <v>2</v>
      </c>
      <c r="Z112" s="30" t="s">
        <v>2220</v>
      </c>
      <c r="AA112" s="31" t="s">
        <v>2221</v>
      </c>
      <c r="AB112" s="39" t="s">
        <v>187</v>
      </c>
      <c r="AC112" s="33" t="s">
        <v>188</v>
      </c>
      <c r="AD112" s="16"/>
      <c r="AE112" s="17">
        <v>0</v>
      </c>
      <c r="AF112" s="17">
        <v>0</v>
      </c>
      <c r="AG112" s="17">
        <f t="shared" si="72"/>
        <v>0</v>
      </c>
      <c r="AH112" s="35" t="s">
        <v>1430</v>
      </c>
      <c r="AI112" s="33" t="s">
        <v>1438</v>
      </c>
      <c r="AJ112" s="16"/>
      <c r="AK112" s="17">
        <v>3</v>
      </c>
      <c r="AL112" s="17">
        <v>3</v>
      </c>
      <c r="AM112" s="20">
        <f t="shared" ref="AM112:AM143" si="80">IF(AK112=AL112,AK112,"")</f>
        <v>3</v>
      </c>
      <c r="AN112" s="35"/>
      <c r="AO112" s="33"/>
      <c r="AP112" s="16"/>
      <c r="AQ112" s="17" t="str">
        <f t="shared" si="79"/>
        <v/>
      </c>
      <c r="AR112" s="17" t="str">
        <f t="shared" si="79"/>
        <v/>
      </c>
      <c r="AS112" s="20" t="str">
        <f t="shared" si="73"/>
        <v/>
      </c>
      <c r="AT112" s="35"/>
      <c r="AU112" s="33"/>
      <c r="AV112" s="16"/>
      <c r="AW112" s="17" t="str">
        <f t="shared" si="76"/>
        <v/>
      </c>
      <c r="AX112" s="17" t="str">
        <f t="shared" si="76"/>
        <v/>
      </c>
      <c r="AY112" s="20" t="str">
        <f t="shared" si="75"/>
        <v/>
      </c>
      <c r="AZ112" s="35"/>
      <c r="BA112" s="33"/>
      <c r="BB112" s="17" t="str">
        <f t="shared" si="77"/>
        <v/>
      </c>
      <c r="BC112" s="17" t="str">
        <f t="shared" si="77"/>
        <v/>
      </c>
      <c r="BD112" s="20" t="str">
        <f t="shared" si="55"/>
        <v/>
      </c>
      <c r="BE112" s="35"/>
      <c r="BF112" s="36"/>
      <c r="BG112" s="17" t="str">
        <f t="shared" si="78"/>
        <v/>
      </c>
      <c r="BH112" s="17" t="str">
        <f t="shared" si="78"/>
        <v/>
      </c>
      <c r="BI112" s="20" t="str">
        <f t="shared" si="56"/>
        <v/>
      </c>
      <c r="BJ112" s="54">
        <v>2</v>
      </c>
      <c r="BK112" s="37">
        <f t="shared" si="57"/>
        <v>4</v>
      </c>
      <c r="BL112" s="54">
        <f t="shared" si="58"/>
        <v>0</v>
      </c>
      <c r="BM112" s="28" t="s">
        <v>180</v>
      </c>
      <c r="BN112" s="28" t="s">
        <v>2222</v>
      </c>
      <c r="BO112" s="28" t="s">
        <v>2123</v>
      </c>
      <c r="BP112" s="28" t="s">
        <v>2124</v>
      </c>
      <c r="BQ112" s="28" t="s">
        <v>87</v>
      </c>
      <c r="BR112" s="25">
        <f t="shared" si="59"/>
        <v>1</v>
      </c>
      <c r="BS112" s="28" t="s">
        <v>87</v>
      </c>
      <c r="BT112" s="25">
        <f t="shared" si="60"/>
        <v>1</v>
      </c>
      <c r="BU112" s="28" t="s">
        <v>87</v>
      </c>
      <c r="BV112" s="25">
        <f t="shared" si="61"/>
        <v>1</v>
      </c>
      <c r="BW112" s="28" t="s">
        <v>87</v>
      </c>
      <c r="BX112" s="25">
        <f t="shared" si="62"/>
        <v>1</v>
      </c>
      <c r="BY112" s="25" t="str">
        <f t="shared" si="66"/>
        <v>low</v>
      </c>
      <c r="BZ112" s="28" t="s">
        <v>78</v>
      </c>
      <c r="CA112" s="25">
        <v>1</v>
      </c>
      <c r="CB112" s="28" t="s">
        <v>2125</v>
      </c>
      <c r="CC112" s="28">
        <v>3123.74</v>
      </c>
      <c r="CD112" s="28">
        <v>208.4</v>
      </c>
      <c r="CE112" s="38">
        <v>160.34</v>
      </c>
      <c r="CF112" s="24">
        <v>2</v>
      </c>
      <c r="CG112" s="25">
        <f t="shared" si="63"/>
        <v>3</v>
      </c>
      <c r="CH112" s="26">
        <f t="shared" si="64"/>
        <v>0.5</v>
      </c>
      <c r="CI112" s="26">
        <f t="shared" si="67"/>
        <v>6.8474088291746638</v>
      </c>
      <c r="CJ112" s="26">
        <f t="shared" si="68"/>
        <v>8.8998378445802668</v>
      </c>
    </row>
    <row r="113" spans="1:88" ht="13.05" customHeight="1" x14ac:dyDescent="0.3">
      <c r="A113" s="27">
        <v>119</v>
      </c>
      <c r="B113" s="28" t="s">
        <v>88</v>
      </c>
      <c r="C113" s="25">
        <f t="shared" si="46"/>
        <v>1</v>
      </c>
      <c r="D113" s="28" t="s">
        <v>79</v>
      </c>
      <c r="E113" s="25">
        <f t="shared" si="47"/>
        <v>2</v>
      </c>
      <c r="F113" s="28" t="s">
        <v>79</v>
      </c>
      <c r="G113" s="25">
        <f t="shared" si="48"/>
        <v>2</v>
      </c>
      <c r="H113" s="28" t="str">
        <f t="shared" si="49"/>
        <v>low</v>
      </c>
      <c r="I113" s="28" t="s">
        <v>79</v>
      </c>
      <c r="J113" s="25">
        <f t="shared" si="50"/>
        <v>2</v>
      </c>
      <c r="K113" s="28" t="s">
        <v>88</v>
      </c>
      <c r="L113" s="25">
        <f t="shared" si="51"/>
        <v>1</v>
      </c>
      <c r="M113" s="28" t="s">
        <v>88</v>
      </c>
      <c r="N113" s="25">
        <f t="shared" si="52"/>
        <v>1</v>
      </c>
      <c r="O113" s="25" t="str">
        <f t="shared" si="65"/>
        <v>low</v>
      </c>
      <c r="P113" s="25" t="s">
        <v>67</v>
      </c>
      <c r="Q113" s="25" t="s">
        <v>68</v>
      </c>
      <c r="R113" s="25">
        <v>6</v>
      </c>
      <c r="S113" s="29" t="s">
        <v>2191</v>
      </c>
      <c r="T113" s="195">
        <f>VLOOKUP($S113,'Snippet measures'!$A$4:$V$33,11,FALSE)</f>
        <v>1427</v>
      </c>
      <c r="U113" s="195">
        <f>VLOOKUP($S113,'Snippet measures'!$A$4:$V$33,18,FALSE)</f>
        <v>4.8143851854395701</v>
      </c>
      <c r="V113" s="195">
        <f>VLOOKUP($S113,'Snippet measures'!$A$4:$V$33,19,FALSE)</f>
        <v>585.4</v>
      </c>
      <c r="W113" s="195">
        <f>VLOOKUP($S113,'Snippet measures'!$A$4:$V$33,21,FALSE)</f>
        <v>9.485094850948509E-3</v>
      </c>
      <c r="X113" s="195">
        <f>VLOOKUP($S113,'Snippet measures'!$A$4:$V$33,22,FALSE)</f>
        <v>0.69376693766937669</v>
      </c>
      <c r="Y113" s="25">
        <v>3</v>
      </c>
      <c r="Z113" s="30" t="s">
        <v>2223</v>
      </c>
      <c r="AA113" s="31" t="s">
        <v>2224</v>
      </c>
      <c r="AB113" s="39" t="s">
        <v>187</v>
      </c>
      <c r="AC113" s="33" t="s">
        <v>2225</v>
      </c>
      <c r="AD113" s="16" t="s">
        <v>2226</v>
      </c>
      <c r="AE113" s="17">
        <v>1</v>
      </c>
      <c r="AF113" s="17">
        <v>2</v>
      </c>
      <c r="AG113" s="40">
        <v>2</v>
      </c>
      <c r="AH113" s="35" t="s">
        <v>1430</v>
      </c>
      <c r="AI113" s="33" t="s">
        <v>2227</v>
      </c>
      <c r="AJ113" s="16"/>
      <c r="AK113" s="17">
        <v>1</v>
      </c>
      <c r="AL113" s="17">
        <v>1</v>
      </c>
      <c r="AM113" s="20">
        <f t="shared" si="80"/>
        <v>1</v>
      </c>
      <c r="AN113" s="35"/>
      <c r="AO113" s="33"/>
      <c r="AP113" s="16"/>
      <c r="AQ113" s="17" t="str">
        <f t="shared" si="79"/>
        <v/>
      </c>
      <c r="AR113" s="17" t="str">
        <f t="shared" si="79"/>
        <v/>
      </c>
      <c r="AS113" s="20" t="str">
        <f t="shared" si="73"/>
        <v/>
      </c>
      <c r="AT113" s="35"/>
      <c r="AU113" s="33"/>
      <c r="AV113" s="16"/>
      <c r="AW113" s="17" t="str">
        <f t="shared" si="76"/>
        <v/>
      </c>
      <c r="AX113" s="17" t="str">
        <f t="shared" si="76"/>
        <v/>
      </c>
      <c r="AY113" s="20" t="str">
        <f t="shared" si="75"/>
        <v/>
      </c>
      <c r="AZ113" s="35"/>
      <c r="BA113" s="33"/>
      <c r="BB113" s="17" t="str">
        <f t="shared" si="77"/>
        <v/>
      </c>
      <c r="BC113" s="17" t="str">
        <f t="shared" si="77"/>
        <v/>
      </c>
      <c r="BD113" s="20" t="str">
        <f t="shared" si="55"/>
        <v/>
      </c>
      <c r="BE113" s="35"/>
      <c r="BF113" s="36"/>
      <c r="BG113" s="17" t="str">
        <f t="shared" si="78"/>
        <v/>
      </c>
      <c r="BH113" s="17" t="str">
        <f t="shared" si="78"/>
        <v/>
      </c>
      <c r="BI113" s="20" t="str">
        <f t="shared" si="56"/>
        <v/>
      </c>
      <c r="BJ113" s="54">
        <v>3</v>
      </c>
      <c r="BK113" s="37">
        <f t="shared" si="57"/>
        <v>6</v>
      </c>
      <c r="BL113" s="54">
        <f t="shared" si="58"/>
        <v>0</v>
      </c>
      <c r="BM113" s="28" t="s">
        <v>2228</v>
      </c>
      <c r="BN113" s="28"/>
      <c r="BO113" s="28"/>
      <c r="BP113" s="28" t="s">
        <v>2130</v>
      </c>
      <c r="BQ113" s="28">
        <v>2</v>
      </c>
      <c r="BR113" s="25">
        <f t="shared" si="59"/>
        <v>2</v>
      </c>
      <c r="BS113" s="28" t="s">
        <v>87</v>
      </c>
      <c r="BT113" s="25">
        <f t="shared" si="60"/>
        <v>1</v>
      </c>
      <c r="BU113" s="28" t="s">
        <v>87</v>
      </c>
      <c r="BV113" s="25">
        <f t="shared" si="61"/>
        <v>1</v>
      </c>
      <c r="BW113" s="28" t="s">
        <v>87</v>
      </c>
      <c r="BX113" s="25">
        <f t="shared" si="62"/>
        <v>1</v>
      </c>
      <c r="BY113" s="25" t="str">
        <f t="shared" si="66"/>
        <v>low</v>
      </c>
      <c r="BZ113" s="28" t="s">
        <v>119</v>
      </c>
      <c r="CA113" s="25">
        <v>4</v>
      </c>
      <c r="CB113" s="28"/>
      <c r="CC113" s="28">
        <v>2046.11</v>
      </c>
      <c r="CD113" s="28">
        <v>116.99</v>
      </c>
      <c r="CE113" s="38">
        <v>214.37</v>
      </c>
      <c r="CF113" s="24">
        <v>2</v>
      </c>
      <c r="CG113" s="25">
        <f t="shared" si="63"/>
        <v>3</v>
      </c>
      <c r="CH113" s="26">
        <f t="shared" si="64"/>
        <v>0.5</v>
      </c>
      <c r="CI113" s="26">
        <f t="shared" si="67"/>
        <v>12.197623728523807</v>
      </c>
      <c r="CJ113" s="26">
        <f t="shared" si="68"/>
        <v>6.6567150254233329</v>
      </c>
    </row>
    <row r="114" spans="1:88" ht="13.05" customHeight="1" x14ac:dyDescent="0.3">
      <c r="A114" s="27">
        <v>136</v>
      </c>
      <c r="B114" s="28" t="s">
        <v>80</v>
      </c>
      <c r="C114" s="25">
        <f t="shared" si="46"/>
        <v>4</v>
      </c>
      <c r="D114" s="28" t="s">
        <v>79</v>
      </c>
      <c r="E114" s="25">
        <f t="shared" si="47"/>
        <v>2</v>
      </c>
      <c r="F114" s="28" t="s">
        <v>80</v>
      </c>
      <c r="G114" s="25">
        <f t="shared" si="48"/>
        <v>4</v>
      </c>
      <c r="H114" s="28" t="str">
        <f t="shared" si="49"/>
        <v>high</v>
      </c>
      <c r="I114" s="28" t="s">
        <v>79</v>
      </c>
      <c r="J114" s="25">
        <f t="shared" si="50"/>
        <v>2</v>
      </c>
      <c r="K114" s="28" t="s">
        <v>80</v>
      </c>
      <c r="L114" s="25">
        <f t="shared" si="51"/>
        <v>4</v>
      </c>
      <c r="M114" s="28" t="s">
        <v>79</v>
      </c>
      <c r="N114" s="25">
        <f t="shared" si="52"/>
        <v>2</v>
      </c>
      <c r="O114" s="25" t="str">
        <f t="shared" si="65"/>
        <v>high</v>
      </c>
      <c r="P114" s="25" t="s">
        <v>67</v>
      </c>
      <c r="Q114" s="25" t="s">
        <v>68</v>
      </c>
      <c r="R114" s="25">
        <v>6</v>
      </c>
      <c r="S114" s="29" t="s">
        <v>2191</v>
      </c>
      <c r="T114" s="195">
        <f>VLOOKUP($S114,'Snippet measures'!$A$4:$V$33,11,FALSE)</f>
        <v>1427</v>
      </c>
      <c r="U114" s="195">
        <f>VLOOKUP($S114,'Snippet measures'!$A$4:$V$33,18,FALSE)</f>
        <v>4.8143851854395701</v>
      </c>
      <c r="V114" s="195">
        <f>VLOOKUP($S114,'Snippet measures'!$A$4:$V$33,19,FALSE)</f>
        <v>585.4</v>
      </c>
      <c r="W114" s="195">
        <f>VLOOKUP($S114,'Snippet measures'!$A$4:$V$33,21,FALSE)</f>
        <v>9.485094850948509E-3</v>
      </c>
      <c r="X114" s="195">
        <f>VLOOKUP($S114,'Snippet measures'!$A$4:$V$33,22,FALSE)</f>
        <v>0.69376693766937669</v>
      </c>
      <c r="Y114" s="25">
        <v>3</v>
      </c>
      <c r="Z114" s="30" t="s">
        <v>2229</v>
      </c>
      <c r="AA114" s="31" t="s">
        <v>2230</v>
      </c>
      <c r="AB114" s="39" t="s">
        <v>187</v>
      </c>
      <c r="AC114" s="33" t="s">
        <v>2231</v>
      </c>
      <c r="AD114" s="16"/>
      <c r="AE114" s="17">
        <v>0</v>
      </c>
      <c r="AF114" s="17">
        <v>0</v>
      </c>
      <c r="AG114" s="17">
        <f>IF(AE114=AF114,AE114,"")</f>
        <v>0</v>
      </c>
      <c r="AH114" s="35" t="s">
        <v>1430</v>
      </c>
      <c r="AI114" s="33" t="s">
        <v>2232</v>
      </c>
      <c r="AJ114" s="16"/>
      <c r="AK114" s="17">
        <v>1</v>
      </c>
      <c r="AL114" s="17">
        <v>1</v>
      </c>
      <c r="AM114" s="20">
        <f t="shared" si="80"/>
        <v>1</v>
      </c>
      <c r="AN114" s="35"/>
      <c r="AO114" s="33"/>
      <c r="AP114" s="16"/>
      <c r="AQ114" s="17" t="str">
        <f t="shared" si="79"/>
        <v/>
      </c>
      <c r="AR114" s="17" t="str">
        <f t="shared" si="79"/>
        <v/>
      </c>
      <c r="AS114" s="20" t="str">
        <f t="shared" si="73"/>
        <v/>
      </c>
      <c r="AT114" s="35"/>
      <c r="AU114" s="33"/>
      <c r="AV114" s="16"/>
      <c r="AW114" s="17" t="str">
        <f t="shared" si="76"/>
        <v/>
      </c>
      <c r="AX114" s="17" t="str">
        <f t="shared" si="76"/>
        <v/>
      </c>
      <c r="AY114" s="20" t="str">
        <f t="shared" si="75"/>
        <v/>
      </c>
      <c r="AZ114" s="35"/>
      <c r="BA114" s="33"/>
      <c r="BB114" s="17" t="str">
        <f t="shared" si="77"/>
        <v/>
      </c>
      <c r="BC114" s="17" t="str">
        <f t="shared" si="77"/>
        <v/>
      </c>
      <c r="BD114" s="20" t="str">
        <f t="shared" si="55"/>
        <v/>
      </c>
      <c r="BE114" s="35"/>
      <c r="BF114" s="36"/>
      <c r="BG114" s="17" t="str">
        <f t="shared" si="78"/>
        <v/>
      </c>
      <c r="BH114" s="17" t="str">
        <f t="shared" si="78"/>
        <v/>
      </c>
      <c r="BI114" s="20" t="str">
        <f t="shared" si="56"/>
        <v/>
      </c>
      <c r="BJ114" s="54">
        <v>3</v>
      </c>
      <c r="BK114" s="37">
        <f t="shared" si="57"/>
        <v>6</v>
      </c>
      <c r="BL114" s="54">
        <f t="shared" si="58"/>
        <v>0</v>
      </c>
      <c r="BM114" s="28" t="s">
        <v>2233</v>
      </c>
      <c r="BN114" s="28"/>
      <c r="BO114" s="28" t="s">
        <v>2136</v>
      </c>
      <c r="BP114" s="28" t="s">
        <v>2137</v>
      </c>
      <c r="BQ114" s="28">
        <v>3</v>
      </c>
      <c r="BR114" s="25">
        <f t="shared" si="59"/>
        <v>3</v>
      </c>
      <c r="BS114" s="28" t="s">
        <v>87</v>
      </c>
      <c r="BT114" s="25">
        <f t="shared" si="60"/>
        <v>1</v>
      </c>
      <c r="BU114" s="28" t="s">
        <v>87</v>
      </c>
      <c r="BV114" s="25">
        <f t="shared" si="61"/>
        <v>1</v>
      </c>
      <c r="BW114" s="28" t="s">
        <v>87</v>
      </c>
      <c r="BX114" s="25">
        <f t="shared" si="62"/>
        <v>1</v>
      </c>
      <c r="BY114" s="25" t="str">
        <f t="shared" si="66"/>
        <v>med</v>
      </c>
      <c r="BZ114" s="28" t="s">
        <v>145</v>
      </c>
      <c r="CA114" s="25">
        <v>2</v>
      </c>
      <c r="CB114" s="28"/>
      <c r="CC114" s="28">
        <v>7423.66</v>
      </c>
      <c r="CD114" s="28">
        <v>183.55</v>
      </c>
      <c r="CE114" s="38">
        <v>186.21</v>
      </c>
      <c r="CF114" s="24">
        <v>2</v>
      </c>
      <c r="CG114" s="25">
        <f t="shared" si="63"/>
        <v>1</v>
      </c>
      <c r="CH114" s="26">
        <f t="shared" si="64"/>
        <v>0.16666666666666666</v>
      </c>
      <c r="CI114" s="26">
        <f t="shared" si="67"/>
        <v>7.7744483791882315</v>
      </c>
      <c r="CJ114" s="26">
        <f t="shared" si="68"/>
        <v>7.6633907953385956</v>
      </c>
    </row>
    <row r="115" spans="1:88" ht="13.05" customHeight="1" x14ac:dyDescent="0.3">
      <c r="A115" s="27">
        <v>137</v>
      </c>
      <c r="B115" s="28" t="s">
        <v>79</v>
      </c>
      <c r="C115" s="25">
        <f t="shared" si="46"/>
        <v>2</v>
      </c>
      <c r="D115" s="28" t="s">
        <v>65</v>
      </c>
      <c r="E115" s="25">
        <f t="shared" si="47"/>
        <v>3</v>
      </c>
      <c r="F115" s="28" t="s">
        <v>80</v>
      </c>
      <c r="G115" s="25">
        <f t="shared" si="48"/>
        <v>4</v>
      </c>
      <c r="H115" s="28" t="str">
        <f t="shared" si="49"/>
        <v>medium</v>
      </c>
      <c r="I115" s="28" t="s">
        <v>88</v>
      </c>
      <c r="J115" s="25">
        <f t="shared" si="50"/>
        <v>1</v>
      </c>
      <c r="K115" s="28" t="s">
        <v>88</v>
      </c>
      <c r="L115" s="25">
        <f t="shared" si="51"/>
        <v>1</v>
      </c>
      <c r="M115" s="28" t="s">
        <v>88</v>
      </c>
      <c r="N115" s="25">
        <f t="shared" si="52"/>
        <v>1</v>
      </c>
      <c r="O115" s="25" t="str">
        <f t="shared" si="65"/>
        <v>high</v>
      </c>
      <c r="P115" s="25" t="s">
        <v>67</v>
      </c>
      <c r="Q115" s="25" t="s">
        <v>68</v>
      </c>
      <c r="R115" s="25">
        <v>6</v>
      </c>
      <c r="S115" s="29" t="s">
        <v>2191</v>
      </c>
      <c r="T115" s="195">
        <f>VLOOKUP($S115,'Snippet measures'!$A$4:$V$33,11,FALSE)</f>
        <v>1427</v>
      </c>
      <c r="U115" s="195">
        <f>VLOOKUP($S115,'Snippet measures'!$A$4:$V$33,18,FALSE)</f>
        <v>4.8143851854395701</v>
      </c>
      <c r="V115" s="195">
        <f>VLOOKUP($S115,'Snippet measures'!$A$4:$V$33,19,FALSE)</f>
        <v>585.4</v>
      </c>
      <c r="W115" s="195">
        <f>VLOOKUP($S115,'Snippet measures'!$A$4:$V$33,21,FALSE)</f>
        <v>9.485094850948509E-3</v>
      </c>
      <c r="X115" s="195">
        <f>VLOOKUP($S115,'Snippet measures'!$A$4:$V$33,22,FALSE)</f>
        <v>0.69376693766937669</v>
      </c>
      <c r="Y115" s="25">
        <v>3</v>
      </c>
      <c r="Z115" s="30" t="s">
        <v>2234</v>
      </c>
      <c r="AA115" s="31" t="s">
        <v>2235</v>
      </c>
      <c r="AB115" s="39" t="s">
        <v>187</v>
      </c>
      <c r="AC115" s="33" t="s">
        <v>2236</v>
      </c>
      <c r="AD115" s="16" t="s">
        <v>2237</v>
      </c>
      <c r="AE115" s="17">
        <v>2</v>
      </c>
      <c r="AF115" s="17">
        <v>3</v>
      </c>
      <c r="AG115" s="40">
        <v>3</v>
      </c>
      <c r="AH115" s="35" t="s">
        <v>1430</v>
      </c>
      <c r="AI115" s="33" t="s">
        <v>2238</v>
      </c>
      <c r="AJ115" s="16"/>
      <c r="AK115" s="17">
        <v>3</v>
      </c>
      <c r="AL115" s="17">
        <v>3</v>
      </c>
      <c r="AM115" s="20">
        <f t="shared" si="80"/>
        <v>3</v>
      </c>
      <c r="AN115" s="35"/>
      <c r="AO115" s="33"/>
      <c r="AP115" s="16"/>
      <c r="AQ115" s="17" t="str">
        <f t="shared" si="79"/>
        <v/>
      </c>
      <c r="AR115" s="17" t="str">
        <f t="shared" si="79"/>
        <v/>
      </c>
      <c r="AS115" s="20" t="str">
        <f t="shared" si="73"/>
        <v/>
      </c>
      <c r="AT115" s="35"/>
      <c r="AU115" s="33"/>
      <c r="AV115" s="16"/>
      <c r="AW115" s="17" t="str">
        <f t="shared" si="76"/>
        <v/>
      </c>
      <c r="AX115" s="17" t="str">
        <f t="shared" si="76"/>
        <v/>
      </c>
      <c r="AY115" s="20" t="str">
        <f t="shared" si="75"/>
        <v/>
      </c>
      <c r="AZ115" s="35"/>
      <c r="BA115" s="33"/>
      <c r="BB115" s="17" t="str">
        <f t="shared" si="77"/>
        <v/>
      </c>
      <c r="BC115" s="17" t="str">
        <f t="shared" si="77"/>
        <v/>
      </c>
      <c r="BD115" s="20" t="str">
        <f t="shared" si="55"/>
        <v/>
      </c>
      <c r="BE115" s="35"/>
      <c r="BF115" s="36"/>
      <c r="BG115" s="17" t="str">
        <f t="shared" si="78"/>
        <v/>
      </c>
      <c r="BH115" s="17" t="str">
        <f t="shared" si="78"/>
        <v/>
      </c>
      <c r="BI115" s="20" t="str">
        <f t="shared" si="56"/>
        <v/>
      </c>
      <c r="BJ115" s="54">
        <v>3</v>
      </c>
      <c r="BK115" s="37">
        <f t="shared" si="57"/>
        <v>6</v>
      </c>
      <c r="BL115" s="54">
        <f t="shared" si="58"/>
        <v>0</v>
      </c>
      <c r="BM115" s="28" t="s">
        <v>2239</v>
      </c>
      <c r="BN115" s="28" t="s">
        <v>2240</v>
      </c>
      <c r="BO115" s="28" t="s">
        <v>2144</v>
      </c>
      <c r="BP115" s="28" t="s">
        <v>2145</v>
      </c>
      <c r="BQ115" s="28">
        <v>3</v>
      </c>
      <c r="BR115" s="25">
        <f t="shared" si="59"/>
        <v>3</v>
      </c>
      <c r="BS115" s="28">
        <v>2</v>
      </c>
      <c r="BT115" s="25">
        <f t="shared" si="60"/>
        <v>2</v>
      </c>
      <c r="BU115" s="28">
        <v>2</v>
      </c>
      <c r="BV115" s="25">
        <f t="shared" si="61"/>
        <v>2</v>
      </c>
      <c r="BW115" s="28">
        <v>3</v>
      </c>
      <c r="BX115" s="25">
        <f t="shared" si="62"/>
        <v>3</v>
      </c>
      <c r="BY115" s="25" t="str">
        <f t="shared" si="66"/>
        <v>med</v>
      </c>
      <c r="BZ115" s="28" t="s">
        <v>145</v>
      </c>
      <c r="CA115" s="25">
        <v>2</v>
      </c>
      <c r="CB115" s="28" t="s">
        <v>2146</v>
      </c>
      <c r="CC115" s="28">
        <v>9814.84</v>
      </c>
      <c r="CD115" s="28">
        <v>36.92</v>
      </c>
      <c r="CE115" s="38">
        <v>88.12</v>
      </c>
      <c r="CF115" s="24">
        <v>2</v>
      </c>
      <c r="CG115" s="25">
        <f t="shared" si="63"/>
        <v>6</v>
      </c>
      <c r="CH115" s="26">
        <f t="shared" si="64"/>
        <v>1</v>
      </c>
      <c r="CI115" s="26">
        <f t="shared" si="67"/>
        <v>38.651137594799565</v>
      </c>
      <c r="CJ115" s="26">
        <f t="shared" si="68"/>
        <v>16.193826600090784</v>
      </c>
    </row>
    <row r="116" spans="1:88" ht="13.05" customHeight="1" x14ac:dyDescent="0.3">
      <c r="A116" s="27">
        <v>138</v>
      </c>
      <c r="B116" s="28" t="s">
        <v>88</v>
      </c>
      <c r="C116" s="25">
        <f t="shared" si="46"/>
        <v>1</v>
      </c>
      <c r="D116" s="28" t="s">
        <v>88</v>
      </c>
      <c r="E116" s="25">
        <f t="shared" si="47"/>
        <v>1</v>
      </c>
      <c r="F116" s="28" t="s">
        <v>88</v>
      </c>
      <c r="G116" s="25">
        <f t="shared" si="48"/>
        <v>1</v>
      </c>
      <c r="H116" s="28" t="str">
        <f t="shared" si="49"/>
        <v>low</v>
      </c>
      <c r="I116" s="28" t="s">
        <v>88</v>
      </c>
      <c r="J116" s="25">
        <f t="shared" si="50"/>
        <v>1</v>
      </c>
      <c r="K116" s="28" t="s">
        <v>88</v>
      </c>
      <c r="L116" s="25">
        <f t="shared" si="51"/>
        <v>1</v>
      </c>
      <c r="M116" s="28" t="s">
        <v>88</v>
      </c>
      <c r="N116" s="25">
        <f t="shared" si="52"/>
        <v>1</v>
      </c>
      <c r="O116" s="25" t="str">
        <f t="shared" si="65"/>
        <v>low</v>
      </c>
      <c r="P116" s="25" t="s">
        <v>95</v>
      </c>
      <c r="Q116" s="25" t="s">
        <v>68</v>
      </c>
      <c r="R116" s="25">
        <v>6</v>
      </c>
      <c r="S116" s="29" t="s">
        <v>2191</v>
      </c>
      <c r="T116" s="195">
        <f>VLOOKUP($S116,'Snippet measures'!$A$4:$V$33,11,FALSE)</f>
        <v>1427</v>
      </c>
      <c r="U116" s="195">
        <f>VLOOKUP($S116,'Snippet measures'!$A$4:$V$33,18,FALSE)</f>
        <v>4.8143851854395701</v>
      </c>
      <c r="V116" s="195">
        <f>VLOOKUP($S116,'Snippet measures'!$A$4:$V$33,19,FALSE)</f>
        <v>585.4</v>
      </c>
      <c r="W116" s="195">
        <f>VLOOKUP($S116,'Snippet measures'!$A$4:$V$33,21,FALSE)</f>
        <v>9.485094850948509E-3</v>
      </c>
      <c r="X116" s="195">
        <f>VLOOKUP($S116,'Snippet measures'!$A$4:$V$33,22,FALSE)</f>
        <v>0.69376693766937669</v>
      </c>
      <c r="Y116" s="25">
        <v>3</v>
      </c>
      <c r="Z116" s="30" t="s">
        <v>2241</v>
      </c>
      <c r="AA116" s="31" t="s">
        <v>91</v>
      </c>
      <c r="AB116" s="39" t="s">
        <v>187</v>
      </c>
      <c r="AC116" s="33" t="s">
        <v>91</v>
      </c>
      <c r="AD116" s="16"/>
      <c r="AE116" s="17">
        <v>0</v>
      </c>
      <c r="AF116" s="17">
        <v>0</v>
      </c>
      <c r="AG116" s="17">
        <f t="shared" ref="AG116:AG121" si="81">IF(AE116=AF116,AE116,"")</f>
        <v>0</v>
      </c>
      <c r="AH116" s="35" t="s">
        <v>1430</v>
      </c>
      <c r="AI116" s="33" t="s">
        <v>91</v>
      </c>
      <c r="AJ116" s="16"/>
      <c r="AK116" s="17">
        <v>0</v>
      </c>
      <c r="AL116" s="17">
        <v>0</v>
      </c>
      <c r="AM116" s="20">
        <f t="shared" si="80"/>
        <v>0</v>
      </c>
      <c r="AN116" s="35"/>
      <c r="AO116" s="33"/>
      <c r="AP116" s="16"/>
      <c r="AQ116" s="17" t="str">
        <f t="shared" si="79"/>
        <v/>
      </c>
      <c r="AR116" s="17" t="str">
        <f t="shared" si="79"/>
        <v/>
      </c>
      <c r="AS116" s="20" t="str">
        <f t="shared" si="73"/>
        <v/>
      </c>
      <c r="AT116" s="35"/>
      <c r="AU116" s="33"/>
      <c r="AV116" s="16"/>
      <c r="AW116" s="17" t="str">
        <f t="shared" si="76"/>
        <v/>
      </c>
      <c r="AX116" s="17" t="str">
        <f t="shared" si="76"/>
        <v/>
      </c>
      <c r="AY116" s="20" t="str">
        <f t="shared" si="75"/>
        <v/>
      </c>
      <c r="AZ116" s="35"/>
      <c r="BA116" s="33"/>
      <c r="BB116" s="17" t="str">
        <f t="shared" si="77"/>
        <v/>
      </c>
      <c r="BC116" s="17" t="str">
        <f t="shared" si="77"/>
        <v/>
      </c>
      <c r="BD116" s="20" t="str">
        <f t="shared" si="55"/>
        <v/>
      </c>
      <c r="BE116" s="35"/>
      <c r="BF116" s="36"/>
      <c r="BG116" s="17" t="str">
        <f t="shared" si="78"/>
        <v/>
      </c>
      <c r="BH116" s="17" t="str">
        <f t="shared" si="78"/>
        <v/>
      </c>
      <c r="BI116" s="20" t="str">
        <f t="shared" si="56"/>
        <v/>
      </c>
      <c r="BJ116" s="54">
        <v>3</v>
      </c>
      <c r="BK116" s="37">
        <f t="shared" si="57"/>
        <v>6</v>
      </c>
      <c r="BL116" s="54">
        <f t="shared" si="58"/>
        <v>0</v>
      </c>
      <c r="BM116" s="28"/>
      <c r="BN116" s="28"/>
      <c r="BO116" s="28" t="s">
        <v>2148</v>
      </c>
      <c r="BP116" s="28" t="s">
        <v>2149</v>
      </c>
      <c r="BQ116" s="28" t="s">
        <v>87</v>
      </c>
      <c r="BR116" s="25">
        <f t="shared" si="59"/>
        <v>1</v>
      </c>
      <c r="BS116" s="28" t="s">
        <v>87</v>
      </c>
      <c r="BT116" s="25">
        <f t="shared" si="60"/>
        <v>1</v>
      </c>
      <c r="BU116" s="28" t="s">
        <v>87</v>
      </c>
      <c r="BV116" s="25">
        <f t="shared" si="61"/>
        <v>1</v>
      </c>
      <c r="BW116" s="28" t="s">
        <v>87</v>
      </c>
      <c r="BX116" s="25">
        <f t="shared" si="62"/>
        <v>1</v>
      </c>
      <c r="BY116" s="25" t="str">
        <f t="shared" si="66"/>
        <v>low</v>
      </c>
      <c r="BZ116" s="28" t="s">
        <v>78</v>
      </c>
      <c r="CA116" s="25">
        <v>1</v>
      </c>
      <c r="CB116" s="28"/>
      <c r="CC116" s="28">
        <v>685.74</v>
      </c>
      <c r="CD116" s="28">
        <v>21.5</v>
      </c>
      <c r="CE116" s="38">
        <v>31.63</v>
      </c>
      <c r="CF116" s="24">
        <v>2</v>
      </c>
      <c r="CG116" s="25">
        <f t="shared" si="63"/>
        <v>0</v>
      </c>
      <c r="CH116" s="26">
        <f t="shared" si="64"/>
        <v>0</v>
      </c>
      <c r="CI116" s="26">
        <f t="shared" si="67"/>
        <v>66.372093023255815</v>
      </c>
      <c r="CJ116" s="26">
        <f t="shared" si="68"/>
        <v>45.115396775213405</v>
      </c>
    </row>
    <row r="117" spans="1:88" ht="13.05" customHeight="1" x14ac:dyDescent="0.3">
      <c r="A117" s="27">
        <v>166</v>
      </c>
      <c r="B117" s="28" t="s">
        <v>79</v>
      </c>
      <c r="C117" s="25">
        <f t="shared" si="46"/>
        <v>2</v>
      </c>
      <c r="D117" s="28" t="s">
        <v>65</v>
      </c>
      <c r="E117" s="25">
        <f t="shared" si="47"/>
        <v>3</v>
      </c>
      <c r="F117" s="28" t="s">
        <v>80</v>
      </c>
      <c r="G117" s="25">
        <f t="shared" si="48"/>
        <v>4</v>
      </c>
      <c r="H117" s="28" t="str">
        <f t="shared" si="49"/>
        <v>medium</v>
      </c>
      <c r="I117" s="28" t="s">
        <v>79</v>
      </c>
      <c r="J117" s="25">
        <f t="shared" si="50"/>
        <v>2</v>
      </c>
      <c r="K117" s="28" t="s">
        <v>79</v>
      </c>
      <c r="L117" s="25">
        <f t="shared" si="51"/>
        <v>2</v>
      </c>
      <c r="M117" s="28" t="s">
        <v>88</v>
      </c>
      <c r="N117" s="25">
        <f t="shared" si="52"/>
        <v>1</v>
      </c>
      <c r="O117" s="25" t="str">
        <f t="shared" si="65"/>
        <v>high</v>
      </c>
      <c r="P117" s="25" t="s">
        <v>67</v>
      </c>
      <c r="Q117" s="25" t="s">
        <v>1751</v>
      </c>
      <c r="R117" s="25">
        <v>6</v>
      </c>
      <c r="S117" s="29" t="s">
        <v>2191</v>
      </c>
      <c r="T117" s="195">
        <f>VLOOKUP($S117,'Snippet measures'!$A$4:$V$33,11,FALSE)</f>
        <v>1427</v>
      </c>
      <c r="U117" s="195">
        <f>VLOOKUP($S117,'Snippet measures'!$A$4:$V$33,18,FALSE)</f>
        <v>4.8143851854395701</v>
      </c>
      <c r="V117" s="195">
        <f>VLOOKUP($S117,'Snippet measures'!$A$4:$V$33,19,FALSE)</f>
        <v>585.4</v>
      </c>
      <c r="W117" s="195">
        <f>VLOOKUP($S117,'Snippet measures'!$A$4:$V$33,21,FALSE)</f>
        <v>9.485094850948509E-3</v>
      </c>
      <c r="X117" s="195">
        <f>VLOOKUP($S117,'Snippet measures'!$A$4:$V$33,22,FALSE)</f>
        <v>0.69376693766937669</v>
      </c>
      <c r="Y117" s="25">
        <v>2</v>
      </c>
      <c r="Z117" s="30" t="s">
        <v>2242</v>
      </c>
      <c r="AA117" s="31" t="s">
        <v>2243</v>
      </c>
      <c r="AB117" s="39" t="s">
        <v>187</v>
      </c>
      <c r="AC117" s="33" t="s">
        <v>187</v>
      </c>
      <c r="AD117" s="16"/>
      <c r="AE117" s="17">
        <f>IF($AB117=TRIM($AC117),3,"")</f>
        <v>3</v>
      </c>
      <c r="AF117" s="17">
        <f>IF($AB117=TRIM($AC117),3,"")</f>
        <v>3</v>
      </c>
      <c r="AG117" s="17">
        <f t="shared" si="81"/>
        <v>3</v>
      </c>
      <c r="AH117" s="35" t="s">
        <v>1430</v>
      </c>
      <c r="AI117" s="33" t="s">
        <v>2244</v>
      </c>
      <c r="AJ117" s="16"/>
      <c r="AK117" s="17">
        <v>0</v>
      </c>
      <c r="AL117" s="17">
        <v>0</v>
      </c>
      <c r="AM117" s="20">
        <f t="shared" si="80"/>
        <v>0</v>
      </c>
      <c r="AN117" s="35"/>
      <c r="AO117" s="33"/>
      <c r="AP117" s="16"/>
      <c r="AQ117" s="17" t="str">
        <f t="shared" si="79"/>
        <v/>
      </c>
      <c r="AR117" s="17" t="str">
        <f t="shared" si="79"/>
        <v/>
      </c>
      <c r="AS117" s="20" t="str">
        <f t="shared" si="73"/>
        <v/>
      </c>
      <c r="AT117" s="35"/>
      <c r="AU117" s="33"/>
      <c r="AV117" s="16"/>
      <c r="AW117" s="17" t="str">
        <f t="shared" si="76"/>
        <v/>
      </c>
      <c r="AX117" s="17" t="str">
        <f t="shared" si="76"/>
        <v/>
      </c>
      <c r="AY117" s="20" t="str">
        <f t="shared" si="75"/>
        <v/>
      </c>
      <c r="AZ117" s="35"/>
      <c r="BA117" s="33"/>
      <c r="BB117" s="17" t="str">
        <f t="shared" si="77"/>
        <v/>
      </c>
      <c r="BC117" s="17" t="str">
        <f t="shared" si="77"/>
        <v/>
      </c>
      <c r="BD117" s="20" t="str">
        <f t="shared" si="55"/>
        <v/>
      </c>
      <c r="BE117" s="35"/>
      <c r="BF117" s="36"/>
      <c r="BG117" s="17" t="str">
        <f t="shared" si="78"/>
        <v/>
      </c>
      <c r="BH117" s="17" t="str">
        <f t="shared" si="78"/>
        <v/>
      </c>
      <c r="BI117" s="20" t="str">
        <f t="shared" si="56"/>
        <v/>
      </c>
      <c r="BJ117" s="54">
        <v>2</v>
      </c>
      <c r="BK117" s="37">
        <f t="shared" si="57"/>
        <v>4</v>
      </c>
      <c r="BL117" s="54">
        <f t="shared" si="58"/>
        <v>0</v>
      </c>
      <c r="BM117" s="28" t="s">
        <v>2245</v>
      </c>
      <c r="BN117" s="28" t="s">
        <v>2246</v>
      </c>
      <c r="BO117" s="28" t="s">
        <v>2155</v>
      </c>
      <c r="BP117" s="28" t="s">
        <v>2156</v>
      </c>
      <c r="BQ117" s="28">
        <v>3</v>
      </c>
      <c r="BR117" s="25">
        <f t="shared" si="59"/>
        <v>3</v>
      </c>
      <c r="BS117" s="28">
        <v>2</v>
      </c>
      <c r="BT117" s="25">
        <f t="shared" si="60"/>
        <v>2</v>
      </c>
      <c r="BU117" s="28" t="s">
        <v>87</v>
      </c>
      <c r="BV117" s="25">
        <f t="shared" si="61"/>
        <v>1</v>
      </c>
      <c r="BW117" s="28" t="s">
        <v>87</v>
      </c>
      <c r="BX117" s="25">
        <f t="shared" si="62"/>
        <v>1</v>
      </c>
      <c r="BY117" s="25" t="str">
        <f t="shared" si="66"/>
        <v>med</v>
      </c>
      <c r="BZ117" s="28" t="s">
        <v>145</v>
      </c>
      <c r="CA117" s="25">
        <v>2</v>
      </c>
      <c r="CB117" s="28" t="s">
        <v>2157</v>
      </c>
      <c r="CC117" s="28">
        <v>3453.86</v>
      </c>
      <c r="CD117" s="28">
        <v>67.760000000000005</v>
      </c>
      <c r="CE117" s="38">
        <v>68.58</v>
      </c>
      <c r="CF117" s="24">
        <v>2</v>
      </c>
      <c r="CG117" s="25">
        <f t="shared" si="63"/>
        <v>3</v>
      </c>
      <c r="CH117" s="26">
        <f t="shared" si="64"/>
        <v>0.5</v>
      </c>
      <c r="CI117" s="26">
        <f t="shared" si="67"/>
        <v>21.059622195985831</v>
      </c>
      <c r="CJ117" s="26">
        <f t="shared" si="68"/>
        <v>20.807815689705453</v>
      </c>
    </row>
    <row r="118" spans="1:88" ht="13.05" customHeight="1" x14ac:dyDescent="0.3">
      <c r="A118" s="27">
        <v>219</v>
      </c>
      <c r="B118" s="28" t="s">
        <v>88</v>
      </c>
      <c r="C118" s="25">
        <f t="shared" si="46"/>
        <v>1</v>
      </c>
      <c r="D118" s="28" t="s">
        <v>88</v>
      </c>
      <c r="E118" s="25">
        <f t="shared" si="47"/>
        <v>1</v>
      </c>
      <c r="F118" s="28" t="s">
        <v>88</v>
      </c>
      <c r="G118" s="25">
        <f t="shared" si="48"/>
        <v>1</v>
      </c>
      <c r="H118" s="28" t="str">
        <f t="shared" si="49"/>
        <v>low</v>
      </c>
      <c r="I118" s="28" t="s">
        <v>88</v>
      </c>
      <c r="J118" s="25">
        <f t="shared" si="50"/>
        <v>1</v>
      </c>
      <c r="K118" s="28" t="s">
        <v>88</v>
      </c>
      <c r="L118" s="25">
        <f t="shared" si="51"/>
        <v>1</v>
      </c>
      <c r="M118" s="28" t="s">
        <v>88</v>
      </c>
      <c r="N118" s="25">
        <f t="shared" si="52"/>
        <v>1</v>
      </c>
      <c r="O118" s="25" t="str">
        <f t="shared" si="65"/>
        <v>low</v>
      </c>
      <c r="P118" s="25" t="s">
        <v>67</v>
      </c>
      <c r="Q118" s="25" t="s">
        <v>68</v>
      </c>
      <c r="R118" s="25">
        <v>6</v>
      </c>
      <c r="S118" s="29" t="s">
        <v>2191</v>
      </c>
      <c r="T118" s="195">
        <f>VLOOKUP($S118,'Snippet measures'!$A$4:$V$33,11,FALSE)</f>
        <v>1427</v>
      </c>
      <c r="U118" s="195">
        <f>VLOOKUP($S118,'Snippet measures'!$A$4:$V$33,18,FALSE)</f>
        <v>4.8143851854395701</v>
      </c>
      <c r="V118" s="195">
        <f>VLOOKUP($S118,'Snippet measures'!$A$4:$V$33,19,FALSE)</f>
        <v>585.4</v>
      </c>
      <c r="W118" s="195">
        <f>VLOOKUP($S118,'Snippet measures'!$A$4:$V$33,21,FALSE)</f>
        <v>9.485094850948509E-3</v>
      </c>
      <c r="X118" s="195">
        <f>VLOOKUP($S118,'Snippet measures'!$A$4:$V$33,22,FALSE)</f>
        <v>0.69376693766937669</v>
      </c>
      <c r="Y118" s="25">
        <v>2</v>
      </c>
      <c r="Z118" s="30" t="s">
        <v>2247</v>
      </c>
      <c r="AA118" s="31" t="s">
        <v>2248</v>
      </c>
      <c r="AB118" s="39" t="s">
        <v>187</v>
      </c>
      <c r="AC118" s="33" t="s">
        <v>2249</v>
      </c>
      <c r="AD118" s="16"/>
      <c r="AE118" s="17">
        <v>3</v>
      </c>
      <c r="AF118" s="17">
        <v>3</v>
      </c>
      <c r="AG118" s="17">
        <f t="shared" si="81"/>
        <v>3</v>
      </c>
      <c r="AH118" s="35" t="s">
        <v>1430</v>
      </c>
      <c r="AI118" s="33" t="s">
        <v>2250</v>
      </c>
      <c r="AJ118" s="16" t="s">
        <v>2251</v>
      </c>
      <c r="AK118" s="17">
        <v>0</v>
      </c>
      <c r="AL118" s="17">
        <v>0</v>
      </c>
      <c r="AM118" s="20">
        <f t="shared" si="80"/>
        <v>0</v>
      </c>
      <c r="AN118" s="35"/>
      <c r="AO118" s="33"/>
      <c r="AP118" s="16"/>
      <c r="AQ118" s="17" t="str">
        <f t="shared" si="79"/>
        <v/>
      </c>
      <c r="AR118" s="17" t="str">
        <f t="shared" si="79"/>
        <v/>
      </c>
      <c r="AS118" s="20" t="str">
        <f t="shared" si="73"/>
        <v/>
      </c>
      <c r="AT118" s="35"/>
      <c r="AU118" s="33"/>
      <c r="AV118" s="16"/>
      <c r="AW118" s="17" t="str">
        <f t="shared" si="76"/>
        <v/>
      </c>
      <c r="AX118" s="17" t="str">
        <f t="shared" si="76"/>
        <v/>
      </c>
      <c r="AY118" s="20" t="str">
        <f t="shared" si="75"/>
        <v/>
      </c>
      <c r="AZ118" s="35"/>
      <c r="BA118" s="33"/>
      <c r="BB118" s="17" t="str">
        <f t="shared" si="77"/>
        <v/>
      </c>
      <c r="BC118" s="17" t="str">
        <f t="shared" si="77"/>
        <v/>
      </c>
      <c r="BD118" s="20" t="str">
        <f t="shared" si="55"/>
        <v/>
      </c>
      <c r="BE118" s="35"/>
      <c r="BF118" s="36"/>
      <c r="BG118" s="17" t="str">
        <f t="shared" si="78"/>
        <v/>
      </c>
      <c r="BH118" s="17" t="str">
        <f t="shared" si="78"/>
        <v/>
      </c>
      <c r="BI118" s="20" t="str">
        <f t="shared" si="56"/>
        <v/>
      </c>
      <c r="BJ118" s="54">
        <v>2</v>
      </c>
      <c r="BK118" s="37">
        <f t="shared" si="57"/>
        <v>4</v>
      </c>
      <c r="BL118" s="54">
        <f t="shared" si="58"/>
        <v>0</v>
      </c>
      <c r="BM118" s="28"/>
      <c r="BN118" s="28"/>
      <c r="BO118" s="28"/>
      <c r="BP118" s="28" t="s">
        <v>2163</v>
      </c>
      <c r="BQ118" s="28" t="s">
        <v>87</v>
      </c>
      <c r="BR118" s="25">
        <f t="shared" si="59"/>
        <v>1</v>
      </c>
      <c r="BS118" s="28" t="s">
        <v>87</v>
      </c>
      <c r="BT118" s="25">
        <f t="shared" si="60"/>
        <v>1</v>
      </c>
      <c r="BU118" s="28" t="s">
        <v>87</v>
      </c>
      <c r="BV118" s="25">
        <f t="shared" si="61"/>
        <v>1</v>
      </c>
      <c r="BW118" s="28" t="s">
        <v>87</v>
      </c>
      <c r="BX118" s="25">
        <f t="shared" si="62"/>
        <v>1</v>
      </c>
      <c r="BY118" s="25" t="str">
        <f t="shared" si="66"/>
        <v>low</v>
      </c>
      <c r="BZ118" s="28" t="s">
        <v>78</v>
      </c>
      <c r="CA118" s="25">
        <v>1</v>
      </c>
      <c r="CB118" s="28"/>
      <c r="CC118" s="28">
        <v>1176.81</v>
      </c>
      <c r="CD118" s="28">
        <v>20.75</v>
      </c>
      <c r="CE118" s="38">
        <v>113.67</v>
      </c>
      <c r="CF118" s="24">
        <v>2</v>
      </c>
      <c r="CG118" s="25">
        <f t="shared" si="63"/>
        <v>3</v>
      </c>
      <c r="CH118" s="26">
        <f t="shared" si="64"/>
        <v>0.5</v>
      </c>
      <c r="CI118" s="26">
        <f t="shared" si="67"/>
        <v>68.771084337349393</v>
      </c>
      <c r="CJ118" s="26">
        <f t="shared" si="68"/>
        <v>12.553884050321106</v>
      </c>
    </row>
    <row r="119" spans="1:88" ht="13.05" customHeight="1" x14ac:dyDescent="0.3">
      <c r="A119" s="27">
        <v>229</v>
      </c>
      <c r="B119" s="28" t="s">
        <v>88</v>
      </c>
      <c r="C119" s="25">
        <f t="shared" si="46"/>
        <v>1</v>
      </c>
      <c r="D119" s="28" t="s">
        <v>79</v>
      </c>
      <c r="E119" s="25">
        <f t="shared" si="47"/>
        <v>2</v>
      </c>
      <c r="F119" s="28" t="s">
        <v>79</v>
      </c>
      <c r="G119" s="25">
        <f t="shared" si="48"/>
        <v>2</v>
      </c>
      <c r="H119" s="28" t="str">
        <f t="shared" si="49"/>
        <v>low</v>
      </c>
      <c r="I119" s="28" t="s">
        <v>88</v>
      </c>
      <c r="J119" s="25">
        <f t="shared" si="50"/>
        <v>1</v>
      </c>
      <c r="K119" s="28" t="s">
        <v>88</v>
      </c>
      <c r="L119" s="25">
        <f t="shared" si="51"/>
        <v>1</v>
      </c>
      <c r="M119" s="28" t="s">
        <v>88</v>
      </c>
      <c r="N119" s="25">
        <f t="shared" si="52"/>
        <v>1</v>
      </c>
      <c r="O119" s="25" t="str">
        <f t="shared" si="65"/>
        <v>low</v>
      </c>
      <c r="P119" s="25" t="s">
        <v>67</v>
      </c>
      <c r="Q119" s="25" t="s">
        <v>68</v>
      </c>
      <c r="R119" s="25">
        <v>6</v>
      </c>
      <c r="S119" s="29" t="s">
        <v>2191</v>
      </c>
      <c r="T119" s="195">
        <f>VLOOKUP($S119,'Snippet measures'!$A$4:$V$33,11,FALSE)</f>
        <v>1427</v>
      </c>
      <c r="U119" s="195">
        <f>VLOOKUP($S119,'Snippet measures'!$A$4:$V$33,18,FALSE)</f>
        <v>4.8143851854395701</v>
      </c>
      <c r="V119" s="195">
        <f>VLOOKUP($S119,'Snippet measures'!$A$4:$V$33,19,FALSE)</f>
        <v>585.4</v>
      </c>
      <c r="W119" s="195">
        <f>VLOOKUP($S119,'Snippet measures'!$A$4:$V$33,21,FALSE)</f>
        <v>9.485094850948509E-3</v>
      </c>
      <c r="X119" s="195">
        <f>VLOOKUP($S119,'Snippet measures'!$A$4:$V$33,22,FALSE)</f>
        <v>0.69376693766937669</v>
      </c>
      <c r="Y119" s="25">
        <v>4</v>
      </c>
      <c r="Z119" s="30" t="s">
        <v>2252</v>
      </c>
      <c r="AA119" s="31" t="s">
        <v>2253</v>
      </c>
      <c r="AB119" s="39" t="s">
        <v>187</v>
      </c>
      <c r="AC119" s="33" t="s">
        <v>187</v>
      </c>
      <c r="AD119" s="16"/>
      <c r="AE119" s="17">
        <f>IF($AB119=TRIM($AC119),3,"")</f>
        <v>3</v>
      </c>
      <c r="AF119" s="17">
        <f>IF($AB119=TRIM($AC119),3,"")</f>
        <v>3</v>
      </c>
      <c r="AG119" s="17">
        <f t="shared" si="81"/>
        <v>3</v>
      </c>
      <c r="AH119" s="35" t="s">
        <v>1430</v>
      </c>
      <c r="AI119" s="33" t="s">
        <v>2254</v>
      </c>
      <c r="AJ119" s="16" t="s">
        <v>2255</v>
      </c>
      <c r="AK119" s="17">
        <v>3</v>
      </c>
      <c r="AL119" s="17">
        <v>3</v>
      </c>
      <c r="AM119" s="20">
        <f t="shared" si="80"/>
        <v>3</v>
      </c>
      <c r="AN119" s="35"/>
      <c r="AO119" s="33"/>
      <c r="AP119" s="16"/>
      <c r="AQ119" s="17" t="str">
        <f t="shared" si="79"/>
        <v/>
      </c>
      <c r="AR119" s="17" t="str">
        <f t="shared" si="79"/>
        <v/>
      </c>
      <c r="AS119" s="20" t="str">
        <f t="shared" si="73"/>
        <v/>
      </c>
      <c r="AT119" s="35"/>
      <c r="AU119" s="33"/>
      <c r="AV119" s="16"/>
      <c r="AW119" s="17" t="str">
        <f t="shared" si="76"/>
        <v/>
      </c>
      <c r="AX119" s="17" t="str">
        <f t="shared" si="76"/>
        <v/>
      </c>
      <c r="AY119" s="20" t="str">
        <f t="shared" si="75"/>
        <v/>
      </c>
      <c r="AZ119" s="35"/>
      <c r="BA119" s="33"/>
      <c r="BB119" s="17" t="str">
        <f t="shared" si="77"/>
        <v/>
      </c>
      <c r="BC119" s="17" t="str">
        <f t="shared" si="77"/>
        <v/>
      </c>
      <c r="BD119" s="20" t="str">
        <f t="shared" si="55"/>
        <v/>
      </c>
      <c r="BE119" s="35"/>
      <c r="BF119" s="36"/>
      <c r="BG119" s="17" t="str">
        <f t="shared" si="78"/>
        <v/>
      </c>
      <c r="BH119" s="17" t="str">
        <f t="shared" si="78"/>
        <v/>
      </c>
      <c r="BI119" s="20" t="str">
        <f t="shared" si="56"/>
        <v/>
      </c>
      <c r="BJ119" s="54">
        <v>3</v>
      </c>
      <c r="BK119" s="37">
        <f t="shared" si="57"/>
        <v>7</v>
      </c>
      <c r="BL119" s="54">
        <f t="shared" si="58"/>
        <v>-1</v>
      </c>
      <c r="BM119" s="28" t="s">
        <v>2256</v>
      </c>
      <c r="BN119" s="28" t="s">
        <v>2257</v>
      </c>
      <c r="BO119" s="28" t="s">
        <v>2169</v>
      </c>
      <c r="BP119" s="28" t="s">
        <v>2170</v>
      </c>
      <c r="BQ119" s="28">
        <v>2</v>
      </c>
      <c r="BR119" s="25">
        <f t="shared" si="59"/>
        <v>2</v>
      </c>
      <c r="BS119" s="28">
        <v>2</v>
      </c>
      <c r="BT119" s="25">
        <f t="shared" si="60"/>
        <v>2</v>
      </c>
      <c r="BU119" s="28" t="s">
        <v>87</v>
      </c>
      <c r="BV119" s="25">
        <f t="shared" si="61"/>
        <v>1</v>
      </c>
      <c r="BW119" s="28" t="s">
        <v>87</v>
      </c>
      <c r="BX119" s="25">
        <f t="shared" si="62"/>
        <v>1</v>
      </c>
      <c r="BY119" s="25" t="str">
        <f t="shared" si="66"/>
        <v>low</v>
      </c>
      <c r="BZ119" s="28" t="s">
        <v>145</v>
      </c>
      <c r="CA119" s="25">
        <v>2</v>
      </c>
      <c r="CB119" s="28" t="s">
        <v>2171</v>
      </c>
      <c r="CC119" s="28">
        <v>3710.85</v>
      </c>
      <c r="CD119" s="28">
        <v>231.62</v>
      </c>
      <c r="CE119" s="38">
        <v>137.47999999999999</v>
      </c>
      <c r="CF119" s="24">
        <v>2</v>
      </c>
      <c r="CG119" s="25">
        <f t="shared" si="63"/>
        <v>6</v>
      </c>
      <c r="CH119" s="26">
        <f t="shared" si="64"/>
        <v>1</v>
      </c>
      <c r="CI119" s="26">
        <f t="shared" si="67"/>
        <v>6.1609532855539246</v>
      </c>
      <c r="CJ119" s="26">
        <f t="shared" si="68"/>
        <v>10.379691591504219</v>
      </c>
    </row>
    <row r="120" spans="1:88" ht="13.05" customHeight="1" x14ac:dyDescent="0.3">
      <c r="A120" s="27">
        <v>245</v>
      </c>
      <c r="B120" s="28" t="s">
        <v>79</v>
      </c>
      <c r="C120" s="25">
        <f t="shared" si="46"/>
        <v>2</v>
      </c>
      <c r="D120" s="28" t="s">
        <v>65</v>
      </c>
      <c r="E120" s="25">
        <f t="shared" si="47"/>
        <v>3</v>
      </c>
      <c r="F120" s="28" t="s">
        <v>79</v>
      </c>
      <c r="G120" s="25">
        <f t="shared" si="48"/>
        <v>2</v>
      </c>
      <c r="H120" s="28" t="str">
        <f t="shared" si="49"/>
        <v>medium</v>
      </c>
      <c r="I120" s="28" t="s">
        <v>79</v>
      </c>
      <c r="J120" s="25">
        <f t="shared" si="50"/>
        <v>2</v>
      </c>
      <c r="K120" s="28" t="s">
        <v>79</v>
      </c>
      <c r="L120" s="25">
        <f t="shared" si="51"/>
        <v>2</v>
      </c>
      <c r="M120" s="28" t="s">
        <v>79</v>
      </c>
      <c r="N120" s="25">
        <f t="shared" si="52"/>
        <v>2</v>
      </c>
      <c r="O120" s="25" t="str">
        <f t="shared" si="65"/>
        <v>med</v>
      </c>
      <c r="P120" s="25" t="s">
        <v>67</v>
      </c>
      <c r="Q120" s="25" t="s">
        <v>68</v>
      </c>
      <c r="R120" s="25">
        <v>6</v>
      </c>
      <c r="S120" s="29" t="s">
        <v>2191</v>
      </c>
      <c r="T120" s="195">
        <f>VLOOKUP($S120,'Snippet measures'!$A$4:$V$33,11,FALSE)</f>
        <v>1427</v>
      </c>
      <c r="U120" s="195">
        <f>VLOOKUP($S120,'Snippet measures'!$A$4:$V$33,18,FALSE)</f>
        <v>4.8143851854395701</v>
      </c>
      <c r="V120" s="195">
        <f>VLOOKUP($S120,'Snippet measures'!$A$4:$V$33,19,FALSE)</f>
        <v>585.4</v>
      </c>
      <c r="W120" s="195">
        <f>VLOOKUP($S120,'Snippet measures'!$A$4:$V$33,21,FALSE)</f>
        <v>9.485094850948509E-3</v>
      </c>
      <c r="X120" s="195">
        <f>VLOOKUP($S120,'Snippet measures'!$A$4:$V$33,22,FALSE)</f>
        <v>0.69376693766937669</v>
      </c>
      <c r="Y120" s="25">
        <v>1</v>
      </c>
      <c r="Z120" s="30" t="s">
        <v>2262</v>
      </c>
      <c r="AA120" s="31" t="s">
        <v>2263</v>
      </c>
      <c r="AB120" s="39" t="s">
        <v>187</v>
      </c>
      <c r="AC120" s="33" t="s">
        <v>2264</v>
      </c>
      <c r="AD120" s="16"/>
      <c r="AE120" s="17">
        <v>1</v>
      </c>
      <c r="AF120" s="17">
        <v>1</v>
      </c>
      <c r="AG120" s="17">
        <f t="shared" si="81"/>
        <v>1</v>
      </c>
      <c r="AH120" s="35" t="s">
        <v>1430</v>
      </c>
      <c r="AI120" s="33" t="s">
        <v>2265</v>
      </c>
      <c r="AJ120" s="16"/>
      <c r="AK120" s="17">
        <v>1</v>
      </c>
      <c r="AL120" s="17">
        <v>1</v>
      </c>
      <c r="AM120" s="20">
        <f t="shared" si="80"/>
        <v>1</v>
      </c>
      <c r="AN120" s="35"/>
      <c r="AO120" s="33"/>
      <c r="AP120" s="16"/>
      <c r="AQ120" s="17" t="str">
        <f t="shared" si="79"/>
        <v/>
      </c>
      <c r="AR120" s="17" t="str">
        <f t="shared" si="79"/>
        <v/>
      </c>
      <c r="AS120" s="20" t="str">
        <f t="shared" si="73"/>
        <v/>
      </c>
      <c r="AT120" s="35"/>
      <c r="AU120" s="33"/>
      <c r="AV120" s="16"/>
      <c r="AW120" s="17" t="str">
        <f t="shared" si="76"/>
        <v/>
      </c>
      <c r="AX120" s="17" t="str">
        <f t="shared" si="76"/>
        <v/>
      </c>
      <c r="AY120" s="20" t="str">
        <f t="shared" si="75"/>
        <v/>
      </c>
      <c r="AZ120" s="35"/>
      <c r="BA120" s="33"/>
      <c r="BB120" s="17" t="str">
        <f t="shared" si="77"/>
        <v/>
      </c>
      <c r="BC120" s="17" t="str">
        <f t="shared" si="77"/>
        <v/>
      </c>
      <c r="BD120" s="20" t="str">
        <f t="shared" si="55"/>
        <v/>
      </c>
      <c r="BE120" s="35"/>
      <c r="BF120" s="36"/>
      <c r="BG120" s="17" t="str">
        <f t="shared" si="78"/>
        <v/>
      </c>
      <c r="BH120" s="17" t="str">
        <f t="shared" si="78"/>
        <v/>
      </c>
      <c r="BI120" s="20" t="str">
        <f t="shared" si="56"/>
        <v/>
      </c>
      <c r="BJ120" s="54">
        <v>1</v>
      </c>
      <c r="BK120" s="37">
        <f t="shared" si="57"/>
        <v>2</v>
      </c>
      <c r="BL120" s="54">
        <f t="shared" si="58"/>
        <v>0</v>
      </c>
      <c r="BM120" s="28" t="s">
        <v>603</v>
      </c>
      <c r="BN120" s="28"/>
      <c r="BO120" s="28" t="s">
        <v>2189</v>
      </c>
      <c r="BP120" s="28" t="s">
        <v>2190</v>
      </c>
      <c r="BQ120" s="28">
        <v>2</v>
      </c>
      <c r="BR120" s="25">
        <f t="shared" si="59"/>
        <v>2</v>
      </c>
      <c r="BS120" s="28">
        <v>3</v>
      </c>
      <c r="BT120" s="25">
        <f t="shared" si="60"/>
        <v>3</v>
      </c>
      <c r="BU120" s="28">
        <v>2</v>
      </c>
      <c r="BV120" s="25">
        <f t="shared" si="61"/>
        <v>2</v>
      </c>
      <c r="BW120" s="28" t="s">
        <v>87</v>
      </c>
      <c r="BX120" s="25">
        <f t="shared" si="62"/>
        <v>1</v>
      </c>
      <c r="BY120" s="25" t="str">
        <f t="shared" si="66"/>
        <v>med</v>
      </c>
      <c r="BZ120" s="28" t="s">
        <v>145</v>
      </c>
      <c r="CA120" s="25">
        <v>2</v>
      </c>
      <c r="CB120" s="28"/>
      <c r="CC120" s="28">
        <v>2160.88</v>
      </c>
      <c r="CD120" s="28">
        <v>42.22</v>
      </c>
      <c r="CE120" s="38">
        <v>86.21</v>
      </c>
      <c r="CF120" s="24">
        <v>2</v>
      </c>
      <c r="CG120" s="25">
        <f t="shared" si="63"/>
        <v>2</v>
      </c>
      <c r="CH120" s="26">
        <f t="shared" si="64"/>
        <v>0.33333333333333331</v>
      </c>
      <c r="CI120" s="26">
        <f t="shared" si="67"/>
        <v>33.799147323543345</v>
      </c>
      <c r="CJ120" s="26">
        <f t="shared" si="68"/>
        <v>16.552604106252176</v>
      </c>
    </row>
    <row r="121" spans="1:88" ht="13.05" customHeight="1" x14ac:dyDescent="0.3">
      <c r="A121" s="27">
        <v>7</v>
      </c>
      <c r="B121" s="28" t="s">
        <v>65</v>
      </c>
      <c r="C121" s="25">
        <f t="shared" si="46"/>
        <v>3</v>
      </c>
      <c r="D121" s="28" t="s">
        <v>65</v>
      </c>
      <c r="E121" s="25">
        <f t="shared" si="47"/>
        <v>3</v>
      </c>
      <c r="F121" s="28" t="s">
        <v>80</v>
      </c>
      <c r="G121" s="25">
        <f t="shared" si="48"/>
        <v>4</v>
      </c>
      <c r="H121" s="28" t="str">
        <f t="shared" si="49"/>
        <v>high</v>
      </c>
      <c r="I121" s="28" t="s">
        <v>79</v>
      </c>
      <c r="J121" s="25">
        <f t="shared" si="50"/>
        <v>2</v>
      </c>
      <c r="K121" s="28" t="s">
        <v>80</v>
      </c>
      <c r="L121" s="25">
        <f t="shared" si="51"/>
        <v>4</v>
      </c>
      <c r="M121" s="28" t="s">
        <v>79</v>
      </c>
      <c r="N121" s="25">
        <f t="shared" si="52"/>
        <v>2</v>
      </c>
      <c r="O121" s="25" t="str">
        <f t="shared" si="65"/>
        <v>high</v>
      </c>
      <c r="P121" s="25" t="s">
        <v>67</v>
      </c>
      <c r="Q121" s="25" t="s">
        <v>68</v>
      </c>
      <c r="R121" s="25">
        <v>4</v>
      </c>
      <c r="S121" s="29" t="s">
        <v>1429</v>
      </c>
      <c r="T121" s="195">
        <f>VLOOKUP($S121,'Snippet measures'!$A$4:$V$33,11,FALSE)</f>
        <v>1247</v>
      </c>
      <c r="U121" s="195">
        <f>VLOOKUP($S121,'Snippet measures'!$A$4:$V$33,18,FALSE)</f>
        <v>4.07412705574923</v>
      </c>
      <c r="V121" s="195">
        <f>VLOOKUP($S121,'Snippet measures'!$A$4:$V$33,19,FALSE)</f>
        <v>585.4</v>
      </c>
      <c r="W121" s="195">
        <f>VLOOKUP($S121,'Snippet measures'!$A$4:$V$33,21,FALSE)</f>
        <v>9.485094850948509E-3</v>
      </c>
      <c r="X121" s="195">
        <f>VLOOKUP($S121,'Snippet measures'!$A$4:$V$33,22,FALSE)</f>
        <v>0.44986449864498645</v>
      </c>
      <c r="Y121" s="25">
        <v>3</v>
      </c>
      <c r="Z121" s="30" t="s">
        <v>615</v>
      </c>
      <c r="AA121" s="31" t="s">
        <v>615</v>
      </c>
      <c r="AB121" s="39" t="s">
        <v>187</v>
      </c>
      <c r="AC121" s="33" t="s">
        <v>641</v>
      </c>
      <c r="AD121" s="16"/>
      <c r="AE121" s="17">
        <f>IF($AB121=TRIM($AC121),3,"")</f>
        <v>3</v>
      </c>
      <c r="AF121" s="17">
        <f>IF($AB121=TRIM($AC121),3,"")</f>
        <v>3</v>
      </c>
      <c r="AG121" s="17">
        <f t="shared" si="81"/>
        <v>3</v>
      </c>
      <c r="AH121" s="35" t="s">
        <v>1430</v>
      </c>
      <c r="AI121" s="33" t="s">
        <v>1431</v>
      </c>
      <c r="AJ121" s="16"/>
      <c r="AK121" s="17">
        <v>2</v>
      </c>
      <c r="AL121" s="17">
        <v>2</v>
      </c>
      <c r="AM121" s="20">
        <f t="shared" si="80"/>
        <v>2</v>
      </c>
      <c r="AN121" s="35"/>
      <c r="AO121" s="33"/>
      <c r="AP121" s="16"/>
      <c r="AQ121" s="17" t="str">
        <f t="shared" si="79"/>
        <v/>
      </c>
      <c r="AR121" s="17" t="str">
        <f t="shared" si="79"/>
        <v/>
      </c>
      <c r="AS121" s="20" t="str">
        <f t="shared" si="73"/>
        <v/>
      </c>
      <c r="AT121" s="35"/>
      <c r="AU121" s="33"/>
      <c r="AV121" s="16"/>
      <c r="AW121" s="17" t="str">
        <f t="shared" si="76"/>
        <v/>
      </c>
      <c r="AX121" s="17" t="str">
        <f t="shared" si="76"/>
        <v/>
      </c>
      <c r="AY121" s="20" t="str">
        <f t="shared" si="75"/>
        <v/>
      </c>
      <c r="AZ121" s="35"/>
      <c r="BA121" s="33"/>
      <c r="BB121" s="17" t="str">
        <f t="shared" si="77"/>
        <v/>
      </c>
      <c r="BC121" s="17" t="str">
        <f t="shared" si="77"/>
        <v/>
      </c>
      <c r="BD121" s="20" t="str">
        <f t="shared" si="55"/>
        <v/>
      </c>
      <c r="BE121" s="35"/>
      <c r="BF121" s="36"/>
      <c r="BG121" s="17" t="str">
        <f t="shared" si="78"/>
        <v/>
      </c>
      <c r="BH121" s="17" t="str">
        <f t="shared" si="78"/>
        <v/>
      </c>
      <c r="BI121" s="20" t="str">
        <f t="shared" si="56"/>
        <v/>
      </c>
      <c r="BJ121" s="54">
        <v>3</v>
      </c>
      <c r="BK121" s="37">
        <f t="shared" si="57"/>
        <v>6</v>
      </c>
      <c r="BL121" s="54">
        <f t="shared" si="58"/>
        <v>0</v>
      </c>
      <c r="BM121" s="28"/>
      <c r="BN121" s="28"/>
      <c r="BO121" s="28" t="s">
        <v>615</v>
      </c>
      <c r="BP121" s="28" t="s">
        <v>615</v>
      </c>
      <c r="BQ121" s="28" t="s">
        <v>87</v>
      </c>
      <c r="BR121" s="25">
        <f t="shared" si="59"/>
        <v>1</v>
      </c>
      <c r="BS121" s="28" t="s">
        <v>87</v>
      </c>
      <c r="BT121" s="25">
        <f t="shared" si="60"/>
        <v>1</v>
      </c>
      <c r="BU121" s="28" t="s">
        <v>87</v>
      </c>
      <c r="BV121" s="25">
        <f t="shared" si="61"/>
        <v>1</v>
      </c>
      <c r="BW121" s="28" t="s">
        <v>87</v>
      </c>
      <c r="BX121" s="25">
        <f t="shared" si="62"/>
        <v>1</v>
      </c>
      <c r="BY121" s="25" t="str">
        <f t="shared" si="66"/>
        <v>low</v>
      </c>
      <c r="BZ121" s="28" t="s">
        <v>78</v>
      </c>
      <c r="CA121" s="25">
        <v>1</v>
      </c>
      <c r="CB121" s="28"/>
      <c r="CC121" s="28">
        <v>1241.25</v>
      </c>
      <c r="CD121" s="28">
        <v>93.29</v>
      </c>
      <c r="CE121" s="38">
        <v>79.150000000000006</v>
      </c>
      <c r="CF121" s="24">
        <v>2</v>
      </c>
      <c r="CG121" s="25">
        <f t="shared" si="63"/>
        <v>5</v>
      </c>
      <c r="CH121" s="26">
        <f t="shared" si="64"/>
        <v>0.83333333333333337</v>
      </c>
      <c r="CI121" s="26">
        <f t="shared" si="67"/>
        <v>13.366920355879515</v>
      </c>
      <c r="CJ121" s="26">
        <f t="shared" si="68"/>
        <v>15.754895767530005</v>
      </c>
    </row>
    <row r="122" spans="1:88" ht="13.05" customHeight="1" x14ac:dyDescent="0.3">
      <c r="A122" s="27">
        <v>16</v>
      </c>
      <c r="B122" s="28" t="s">
        <v>88</v>
      </c>
      <c r="C122" s="25">
        <f t="shared" si="46"/>
        <v>1</v>
      </c>
      <c r="D122" s="28" t="s">
        <v>79</v>
      </c>
      <c r="E122" s="25">
        <f t="shared" si="47"/>
        <v>2</v>
      </c>
      <c r="F122" s="28" t="s">
        <v>88</v>
      </c>
      <c r="G122" s="25">
        <f t="shared" si="48"/>
        <v>1</v>
      </c>
      <c r="H122" s="28" t="str">
        <f t="shared" si="49"/>
        <v>low</v>
      </c>
      <c r="I122" s="28" t="s">
        <v>88</v>
      </c>
      <c r="J122" s="25">
        <f t="shared" si="50"/>
        <v>1</v>
      </c>
      <c r="K122" s="28" t="s">
        <v>88</v>
      </c>
      <c r="L122" s="25">
        <f t="shared" si="51"/>
        <v>1</v>
      </c>
      <c r="M122" s="28" t="s">
        <v>88</v>
      </c>
      <c r="N122" s="25">
        <f t="shared" si="52"/>
        <v>1</v>
      </c>
      <c r="O122" s="25" t="str">
        <f t="shared" si="65"/>
        <v>low</v>
      </c>
      <c r="P122" s="25" t="s">
        <v>67</v>
      </c>
      <c r="Q122" s="25" t="s">
        <v>68</v>
      </c>
      <c r="R122" s="25">
        <v>4</v>
      </c>
      <c r="S122" s="29" t="s">
        <v>1429</v>
      </c>
      <c r="T122" s="195">
        <f>VLOOKUP($S122,'Snippet measures'!$A$4:$V$33,11,FALSE)</f>
        <v>1247</v>
      </c>
      <c r="U122" s="195">
        <f>VLOOKUP($S122,'Snippet measures'!$A$4:$V$33,18,FALSE)</f>
        <v>4.07412705574923</v>
      </c>
      <c r="V122" s="195">
        <f>VLOOKUP($S122,'Snippet measures'!$A$4:$V$33,19,FALSE)</f>
        <v>585.4</v>
      </c>
      <c r="W122" s="195">
        <f>VLOOKUP($S122,'Snippet measures'!$A$4:$V$33,21,FALSE)</f>
        <v>9.485094850948509E-3</v>
      </c>
      <c r="X122" s="195">
        <f>VLOOKUP($S122,'Snippet measures'!$A$4:$V$33,22,FALSE)</f>
        <v>0.44986449864498645</v>
      </c>
      <c r="Y122" s="25">
        <v>3</v>
      </c>
      <c r="Z122" s="30" t="s">
        <v>1432</v>
      </c>
      <c r="AA122" s="31" t="s">
        <v>1433</v>
      </c>
      <c r="AB122" s="39" t="s">
        <v>187</v>
      </c>
      <c r="AC122" s="33" t="s">
        <v>1434</v>
      </c>
      <c r="AD122" s="16" t="s">
        <v>1435</v>
      </c>
      <c r="AE122" s="17">
        <v>2</v>
      </c>
      <c r="AF122" s="17">
        <v>3</v>
      </c>
      <c r="AG122" s="40">
        <v>3</v>
      </c>
      <c r="AH122" s="35" t="s">
        <v>1430</v>
      </c>
      <c r="AI122" s="33" t="s">
        <v>1067</v>
      </c>
      <c r="AJ122" s="16"/>
      <c r="AK122" s="17">
        <v>0</v>
      </c>
      <c r="AL122" s="17">
        <v>0</v>
      </c>
      <c r="AM122" s="20">
        <f t="shared" si="80"/>
        <v>0</v>
      </c>
      <c r="AN122" s="35"/>
      <c r="AO122" s="33"/>
      <c r="AP122" s="16"/>
      <c r="AQ122" s="17" t="str">
        <f t="shared" si="79"/>
        <v/>
      </c>
      <c r="AR122" s="17" t="str">
        <f t="shared" si="79"/>
        <v/>
      </c>
      <c r="AS122" s="20" t="str">
        <f t="shared" ref="AS122:AS153" si="82">IF(AQ122=AR122,AQ122,"")</f>
        <v/>
      </c>
      <c r="AT122" s="35"/>
      <c r="AU122" s="33"/>
      <c r="AV122" s="16"/>
      <c r="AW122" s="17" t="str">
        <f t="shared" ref="AW122:AX141" si="83">IF(ISBLANK($AT122),"",IF($AT122=TRIM($AU122),3,""))</f>
        <v/>
      </c>
      <c r="AX122" s="17" t="str">
        <f t="shared" si="83"/>
        <v/>
      </c>
      <c r="AY122" s="20" t="str">
        <f t="shared" si="75"/>
        <v/>
      </c>
      <c r="AZ122" s="35"/>
      <c r="BA122" s="33"/>
      <c r="BB122" s="17" t="str">
        <f t="shared" ref="BB122:BC141" si="84">IF(ISBLANK($AZ122),"",IF($AZ122=TRIM($BA122),3,""))</f>
        <v/>
      </c>
      <c r="BC122" s="17" t="str">
        <f t="shared" si="84"/>
        <v/>
      </c>
      <c r="BD122" s="20" t="str">
        <f t="shared" si="55"/>
        <v/>
      </c>
      <c r="BE122" s="35"/>
      <c r="BF122" s="36"/>
      <c r="BG122" s="17" t="str">
        <f t="shared" ref="BG122:BH141" si="85">IF(ISBLANK($BE122),"",IF($BE122=TRIM($BF122),3,""))</f>
        <v/>
      </c>
      <c r="BH122" s="17" t="str">
        <f t="shared" si="85"/>
        <v/>
      </c>
      <c r="BI122" s="20" t="str">
        <f t="shared" si="56"/>
        <v/>
      </c>
      <c r="BJ122" s="54">
        <v>3</v>
      </c>
      <c r="BK122" s="37">
        <f t="shared" si="57"/>
        <v>6</v>
      </c>
      <c r="BL122" s="54">
        <f t="shared" si="58"/>
        <v>0</v>
      </c>
      <c r="BM122" s="28"/>
      <c r="BN122" s="28"/>
      <c r="BO122" s="28"/>
      <c r="BP122" s="28" t="s">
        <v>1336</v>
      </c>
      <c r="BQ122" s="28" t="s">
        <v>87</v>
      </c>
      <c r="BR122" s="25">
        <f t="shared" si="59"/>
        <v>1</v>
      </c>
      <c r="BS122" s="28" t="s">
        <v>87</v>
      </c>
      <c r="BT122" s="25">
        <f t="shared" si="60"/>
        <v>1</v>
      </c>
      <c r="BU122" s="28" t="s">
        <v>87</v>
      </c>
      <c r="BV122" s="25">
        <f t="shared" si="61"/>
        <v>1</v>
      </c>
      <c r="BW122" s="28" t="s">
        <v>87</v>
      </c>
      <c r="BX122" s="25">
        <f t="shared" si="62"/>
        <v>1</v>
      </c>
      <c r="BY122" s="25" t="str">
        <f t="shared" si="66"/>
        <v>low</v>
      </c>
      <c r="BZ122" s="28" t="s">
        <v>119</v>
      </c>
      <c r="CA122" s="25">
        <v>4</v>
      </c>
      <c r="CB122" s="28"/>
      <c r="CC122" s="28">
        <v>2015.22</v>
      </c>
      <c r="CD122" s="28">
        <v>204.17</v>
      </c>
      <c r="CE122" s="38">
        <v>48.53</v>
      </c>
      <c r="CF122" s="24">
        <v>2</v>
      </c>
      <c r="CG122" s="25">
        <f t="shared" si="63"/>
        <v>3</v>
      </c>
      <c r="CH122" s="26">
        <f t="shared" si="64"/>
        <v>0.5</v>
      </c>
      <c r="CI122" s="26">
        <f t="shared" si="67"/>
        <v>6.1076553852182007</v>
      </c>
      <c r="CJ122" s="26">
        <f t="shared" si="68"/>
        <v>25.695446115804657</v>
      </c>
    </row>
    <row r="123" spans="1:88" ht="13.05" customHeight="1" x14ac:dyDescent="0.3">
      <c r="A123" s="27">
        <v>41</v>
      </c>
      <c r="B123" s="28" t="s">
        <v>79</v>
      </c>
      <c r="C123" s="25">
        <f t="shared" si="46"/>
        <v>2</v>
      </c>
      <c r="D123" s="28" t="s">
        <v>65</v>
      </c>
      <c r="E123" s="25">
        <f t="shared" si="47"/>
        <v>3</v>
      </c>
      <c r="F123" s="28" t="s">
        <v>88</v>
      </c>
      <c r="G123" s="25">
        <f t="shared" si="48"/>
        <v>1</v>
      </c>
      <c r="H123" s="28" t="str">
        <f t="shared" si="49"/>
        <v>medium</v>
      </c>
      <c r="I123" s="28" t="s">
        <v>79</v>
      </c>
      <c r="J123" s="25">
        <f t="shared" si="50"/>
        <v>2</v>
      </c>
      <c r="K123" s="28" t="s">
        <v>65</v>
      </c>
      <c r="L123" s="25">
        <f t="shared" si="51"/>
        <v>3</v>
      </c>
      <c r="M123" s="28" t="s">
        <v>88</v>
      </c>
      <c r="N123" s="25">
        <f t="shared" si="52"/>
        <v>1</v>
      </c>
      <c r="O123" s="25" t="str">
        <f t="shared" si="65"/>
        <v>med</v>
      </c>
      <c r="P123" s="25" t="s">
        <v>67</v>
      </c>
      <c r="Q123" s="25" t="s">
        <v>68</v>
      </c>
      <c r="R123" s="25">
        <v>4</v>
      </c>
      <c r="S123" s="29" t="s">
        <v>1429</v>
      </c>
      <c r="T123" s="195">
        <f>VLOOKUP($S123,'Snippet measures'!$A$4:$V$33,11,FALSE)</f>
        <v>1247</v>
      </c>
      <c r="U123" s="195">
        <f>VLOOKUP($S123,'Snippet measures'!$A$4:$V$33,18,FALSE)</f>
        <v>4.07412705574923</v>
      </c>
      <c r="V123" s="195">
        <f>VLOOKUP($S123,'Snippet measures'!$A$4:$V$33,19,FALSE)</f>
        <v>585.4</v>
      </c>
      <c r="W123" s="195">
        <f>VLOOKUP($S123,'Snippet measures'!$A$4:$V$33,21,FALSE)</f>
        <v>9.485094850948509E-3</v>
      </c>
      <c r="X123" s="195">
        <f>VLOOKUP($S123,'Snippet measures'!$A$4:$V$33,22,FALSE)</f>
        <v>0.44986449864498645</v>
      </c>
      <c r="Y123" s="25">
        <v>3</v>
      </c>
      <c r="Z123" s="30" t="s">
        <v>1436</v>
      </c>
      <c r="AA123" s="31" t="s">
        <v>1437</v>
      </c>
      <c r="AB123" s="39" t="s">
        <v>187</v>
      </c>
      <c r="AC123" s="33" t="s">
        <v>187</v>
      </c>
      <c r="AD123" s="16"/>
      <c r="AE123" s="17">
        <f>IF($AB123=TRIM($AC123),3,"")</f>
        <v>3</v>
      </c>
      <c r="AF123" s="17">
        <f>IF($AB123=TRIM($AC123),3,"")</f>
        <v>3</v>
      </c>
      <c r="AG123" s="17">
        <f t="shared" ref="AG123:AG130" si="86">IF(AE123=AF123,AE123,"")</f>
        <v>3</v>
      </c>
      <c r="AH123" s="35" t="s">
        <v>1430</v>
      </c>
      <c r="AI123" s="33" t="s">
        <v>1438</v>
      </c>
      <c r="AJ123" s="16"/>
      <c r="AK123" s="17">
        <v>3</v>
      </c>
      <c r="AL123" s="17">
        <v>3</v>
      </c>
      <c r="AM123" s="20">
        <f t="shared" si="80"/>
        <v>3</v>
      </c>
      <c r="AN123" s="35"/>
      <c r="AO123" s="33"/>
      <c r="AP123" s="16"/>
      <c r="AQ123" s="17" t="str">
        <f t="shared" si="79"/>
        <v/>
      </c>
      <c r="AR123" s="17" t="str">
        <f t="shared" si="79"/>
        <v/>
      </c>
      <c r="AS123" s="20" t="str">
        <f t="shared" si="82"/>
        <v/>
      </c>
      <c r="AT123" s="35"/>
      <c r="AU123" s="33"/>
      <c r="AV123" s="16"/>
      <c r="AW123" s="17" t="str">
        <f t="shared" si="83"/>
        <v/>
      </c>
      <c r="AX123" s="17" t="str">
        <f t="shared" si="83"/>
        <v/>
      </c>
      <c r="AY123" s="20" t="str">
        <f t="shared" si="75"/>
        <v/>
      </c>
      <c r="AZ123" s="35"/>
      <c r="BA123" s="33"/>
      <c r="BB123" s="17" t="str">
        <f t="shared" si="84"/>
        <v/>
      </c>
      <c r="BC123" s="17" t="str">
        <f t="shared" si="84"/>
        <v/>
      </c>
      <c r="BD123" s="20" t="str">
        <f t="shared" si="55"/>
        <v/>
      </c>
      <c r="BE123" s="35"/>
      <c r="BF123" s="36"/>
      <c r="BG123" s="17" t="str">
        <f t="shared" si="85"/>
        <v/>
      </c>
      <c r="BH123" s="17" t="str">
        <f t="shared" si="85"/>
        <v/>
      </c>
      <c r="BI123" s="20" t="str">
        <f t="shared" si="56"/>
        <v/>
      </c>
      <c r="BJ123" s="54">
        <v>3</v>
      </c>
      <c r="BK123" s="37">
        <f t="shared" si="57"/>
        <v>6</v>
      </c>
      <c r="BL123" s="54">
        <f t="shared" si="58"/>
        <v>0</v>
      </c>
      <c r="BM123" s="28" t="s">
        <v>1439</v>
      </c>
      <c r="BN123" s="28"/>
      <c r="BO123" s="28"/>
      <c r="BP123" s="28" t="s">
        <v>1342</v>
      </c>
      <c r="BQ123" s="28">
        <v>3</v>
      </c>
      <c r="BR123" s="25">
        <f t="shared" si="59"/>
        <v>3</v>
      </c>
      <c r="BS123" s="28" t="s">
        <v>87</v>
      </c>
      <c r="BT123" s="25">
        <f t="shared" si="60"/>
        <v>1</v>
      </c>
      <c r="BU123" s="28" t="s">
        <v>87</v>
      </c>
      <c r="BV123" s="25">
        <f t="shared" si="61"/>
        <v>1</v>
      </c>
      <c r="BW123" s="28" t="s">
        <v>87</v>
      </c>
      <c r="BX123" s="25">
        <f t="shared" si="62"/>
        <v>1</v>
      </c>
      <c r="BY123" s="25" t="str">
        <f t="shared" si="66"/>
        <v>med</v>
      </c>
      <c r="BZ123" s="28" t="s">
        <v>145</v>
      </c>
      <c r="CA123" s="25">
        <v>2</v>
      </c>
      <c r="CB123" s="28" t="s">
        <v>1343</v>
      </c>
      <c r="CC123" s="28">
        <v>4617.0600000000004</v>
      </c>
      <c r="CD123" s="28">
        <v>504.23</v>
      </c>
      <c r="CE123" s="38">
        <v>95.22</v>
      </c>
      <c r="CF123" s="24">
        <v>2</v>
      </c>
      <c r="CG123" s="25">
        <f t="shared" si="63"/>
        <v>6</v>
      </c>
      <c r="CH123" s="26">
        <f t="shared" si="64"/>
        <v>1</v>
      </c>
      <c r="CI123" s="26">
        <f t="shared" si="67"/>
        <v>2.4730777621323603</v>
      </c>
      <c r="CJ123" s="26">
        <f t="shared" si="68"/>
        <v>13.095988237765175</v>
      </c>
    </row>
    <row r="124" spans="1:88" ht="13.05" customHeight="1" x14ac:dyDescent="0.3">
      <c r="A124" s="27">
        <v>62</v>
      </c>
      <c r="B124" s="28" t="s">
        <v>80</v>
      </c>
      <c r="C124" s="25">
        <f t="shared" si="46"/>
        <v>4</v>
      </c>
      <c r="D124" s="28" t="s">
        <v>80</v>
      </c>
      <c r="E124" s="25">
        <f t="shared" si="47"/>
        <v>4</v>
      </c>
      <c r="F124" s="28" t="s">
        <v>80</v>
      </c>
      <c r="G124" s="25">
        <f t="shared" si="48"/>
        <v>4</v>
      </c>
      <c r="H124" s="28" t="str">
        <f t="shared" si="49"/>
        <v>high</v>
      </c>
      <c r="I124" s="28" t="s">
        <v>65</v>
      </c>
      <c r="J124" s="25">
        <f t="shared" si="50"/>
        <v>3</v>
      </c>
      <c r="K124" s="28" t="s">
        <v>80</v>
      </c>
      <c r="L124" s="25">
        <f t="shared" si="51"/>
        <v>4</v>
      </c>
      <c r="M124" s="28" t="s">
        <v>88</v>
      </c>
      <c r="N124" s="25">
        <f t="shared" si="52"/>
        <v>1</v>
      </c>
      <c r="O124" s="25" t="str">
        <f t="shared" si="65"/>
        <v>high</v>
      </c>
      <c r="P124" s="25" t="s">
        <v>67</v>
      </c>
      <c r="Q124" s="25" t="s">
        <v>68</v>
      </c>
      <c r="R124" s="25">
        <v>4</v>
      </c>
      <c r="S124" s="29" t="s">
        <v>1429</v>
      </c>
      <c r="T124" s="195">
        <f>VLOOKUP($S124,'Snippet measures'!$A$4:$V$33,11,FALSE)</f>
        <v>1247</v>
      </c>
      <c r="U124" s="195">
        <f>VLOOKUP($S124,'Snippet measures'!$A$4:$V$33,18,FALSE)</f>
        <v>4.07412705574923</v>
      </c>
      <c r="V124" s="195">
        <f>VLOOKUP($S124,'Snippet measures'!$A$4:$V$33,19,FALSE)</f>
        <v>585.4</v>
      </c>
      <c r="W124" s="195">
        <f>VLOOKUP($S124,'Snippet measures'!$A$4:$V$33,21,FALSE)</f>
        <v>9.485094850948509E-3</v>
      </c>
      <c r="X124" s="195">
        <f>VLOOKUP($S124,'Snippet measures'!$A$4:$V$33,22,FALSE)</f>
        <v>0.44986449864498645</v>
      </c>
      <c r="Y124" s="25">
        <v>3</v>
      </c>
      <c r="Z124" s="30" t="s">
        <v>1440</v>
      </c>
      <c r="AA124" s="31" t="s">
        <v>1440</v>
      </c>
      <c r="AB124" s="39" t="s">
        <v>187</v>
      </c>
      <c r="AC124" s="33" t="s">
        <v>1441</v>
      </c>
      <c r="AD124" s="16"/>
      <c r="AE124" s="17">
        <v>0</v>
      </c>
      <c r="AF124" s="17">
        <v>0</v>
      </c>
      <c r="AG124" s="17">
        <f t="shared" si="86"/>
        <v>0</v>
      </c>
      <c r="AH124" s="35" t="s">
        <v>1430</v>
      </c>
      <c r="AI124" s="33" t="s">
        <v>1441</v>
      </c>
      <c r="AJ124" s="16"/>
      <c r="AK124" s="17">
        <v>0</v>
      </c>
      <c r="AL124" s="17">
        <v>0</v>
      </c>
      <c r="AM124" s="20">
        <f t="shared" si="80"/>
        <v>0</v>
      </c>
      <c r="AN124" s="35"/>
      <c r="AO124" s="33"/>
      <c r="AP124" s="16"/>
      <c r="AQ124" s="17" t="str">
        <f t="shared" si="79"/>
        <v/>
      </c>
      <c r="AR124" s="17" t="str">
        <f t="shared" si="79"/>
        <v/>
      </c>
      <c r="AS124" s="20" t="str">
        <f t="shared" si="82"/>
        <v/>
      </c>
      <c r="AT124" s="35"/>
      <c r="AU124" s="33"/>
      <c r="AV124" s="16"/>
      <c r="AW124" s="17" t="str">
        <f t="shared" si="83"/>
        <v/>
      </c>
      <c r="AX124" s="17" t="str">
        <f t="shared" si="83"/>
        <v/>
      </c>
      <c r="AY124" s="20" t="str">
        <f t="shared" si="75"/>
        <v/>
      </c>
      <c r="AZ124" s="35"/>
      <c r="BA124" s="33"/>
      <c r="BB124" s="17" t="str">
        <f t="shared" si="84"/>
        <v/>
      </c>
      <c r="BC124" s="17" t="str">
        <f t="shared" si="84"/>
        <v/>
      </c>
      <c r="BD124" s="20" t="str">
        <f t="shared" si="55"/>
        <v/>
      </c>
      <c r="BE124" s="35"/>
      <c r="BF124" s="36"/>
      <c r="BG124" s="17" t="str">
        <f t="shared" si="85"/>
        <v/>
      </c>
      <c r="BH124" s="17" t="str">
        <f t="shared" si="85"/>
        <v/>
      </c>
      <c r="BI124" s="20" t="str">
        <f t="shared" si="56"/>
        <v/>
      </c>
      <c r="BJ124" s="54">
        <v>1</v>
      </c>
      <c r="BK124" s="37">
        <f t="shared" si="57"/>
        <v>4</v>
      </c>
      <c r="BL124" s="54">
        <f t="shared" si="58"/>
        <v>-2</v>
      </c>
      <c r="BM124" s="28"/>
      <c r="BN124" s="28"/>
      <c r="BO124" s="28"/>
      <c r="BP124" s="28" t="s">
        <v>1348</v>
      </c>
      <c r="BQ124" s="28">
        <v>2</v>
      </c>
      <c r="BR124" s="25">
        <f t="shared" si="59"/>
        <v>2</v>
      </c>
      <c r="BS124" s="28">
        <v>2</v>
      </c>
      <c r="BT124" s="25">
        <f t="shared" si="60"/>
        <v>2</v>
      </c>
      <c r="BU124" s="28">
        <v>2</v>
      </c>
      <c r="BV124" s="25">
        <f t="shared" si="61"/>
        <v>2</v>
      </c>
      <c r="BW124" s="28">
        <v>2</v>
      </c>
      <c r="BX124" s="25">
        <f t="shared" si="62"/>
        <v>2</v>
      </c>
      <c r="BY124" s="25" t="str">
        <f t="shared" si="66"/>
        <v>low</v>
      </c>
      <c r="BZ124" s="28" t="s">
        <v>78</v>
      </c>
      <c r="CA124" s="25">
        <v>1</v>
      </c>
      <c r="CB124" s="28"/>
      <c r="CC124" s="28">
        <v>844.44</v>
      </c>
      <c r="CD124" s="28">
        <v>312.89999999999998</v>
      </c>
      <c r="CE124" s="38">
        <v>9.7200000000000006</v>
      </c>
      <c r="CF124" s="24">
        <v>2</v>
      </c>
      <c r="CG124" s="25">
        <f t="shared" si="63"/>
        <v>0</v>
      </c>
      <c r="CH124" s="26">
        <f t="shared" si="64"/>
        <v>0</v>
      </c>
      <c r="CI124" s="26">
        <f t="shared" si="67"/>
        <v>3.9852988175135828</v>
      </c>
      <c r="CJ124" s="26">
        <f t="shared" si="68"/>
        <v>128.29218106995884</v>
      </c>
    </row>
    <row r="125" spans="1:88" ht="13.05" customHeight="1" x14ac:dyDescent="0.3">
      <c r="A125" s="27">
        <v>66</v>
      </c>
      <c r="B125" s="28" t="s">
        <v>88</v>
      </c>
      <c r="C125" s="25">
        <f t="shared" si="46"/>
        <v>1</v>
      </c>
      <c r="D125" s="28" t="s">
        <v>88</v>
      </c>
      <c r="E125" s="25">
        <f t="shared" si="47"/>
        <v>1</v>
      </c>
      <c r="F125" s="28" t="s">
        <v>79</v>
      </c>
      <c r="G125" s="25">
        <f t="shared" si="48"/>
        <v>2</v>
      </c>
      <c r="H125" s="28" t="str">
        <f t="shared" si="49"/>
        <v>low</v>
      </c>
      <c r="I125" s="28" t="s">
        <v>88</v>
      </c>
      <c r="J125" s="25">
        <f t="shared" si="50"/>
        <v>1</v>
      </c>
      <c r="K125" s="28" t="s">
        <v>88</v>
      </c>
      <c r="L125" s="25">
        <f t="shared" si="51"/>
        <v>1</v>
      </c>
      <c r="M125" s="28" t="s">
        <v>88</v>
      </c>
      <c r="N125" s="25">
        <f t="shared" si="52"/>
        <v>1</v>
      </c>
      <c r="O125" s="25" t="str">
        <f t="shared" si="65"/>
        <v>low</v>
      </c>
      <c r="P125" s="25" t="s">
        <v>67</v>
      </c>
      <c r="Q125" s="25" t="s">
        <v>68</v>
      </c>
      <c r="R125" s="25">
        <v>4</v>
      </c>
      <c r="S125" s="29" t="s">
        <v>1429</v>
      </c>
      <c r="T125" s="195">
        <f>VLOOKUP($S125,'Snippet measures'!$A$4:$V$33,11,FALSE)</f>
        <v>1247</v>
      </c>
      <c r="U125" s="195">
        <f>VLOOKUP($S125,'Snippet measures'!$A$4:$V$33,18,FALSE)</f>
        <v>4.07412705574923</v>
      </c>
      <c r="V125" s="195">
        <f>VLOOKUP($S125,'Snippet measures'!$A$4:$V$33,19,FALSE)</f>
        <v>585.4</v>
      </c>
      <c r="W125" s="195">
        <f>VLOOKUP($S125,'Snippet measures'!$A$4:$V$33,21,FALSE)</f>
        <v>9.485094850948509E-3</v>
      </c>
      <c r="X125" s="195">
        <f>VLOOKUP($S125,'Snippet measures'!$A$4:$V$33,22,FALSE)</f>
        <v>0.44986449864498645</v>
      </c>
      <c r="Y125" s="25">
        <v>1</v>
      </c>
      <c r="Z125" s="30" t="s">
        <v>1442</v>
      </c>
      <c r="AA125" s="31" t="s">
        <v>102</v>
      </c>
      <c r="AB125" s="39" t="s">
        <v>187</v>
      </c>
      <c r="AC125" s="33" t="s">
        <v>102</v>
      </c>
      <c r="AD125" s="16"/>
      <c r="AE125" s="17">
        <v>0</v>
      </c>
      <c r="AF125" s="17">
        <v>0</v>
      </c>
      <c r="AG125" s="17">
        <f t="shared" si="86"/>
        <v>0</v>
      </c>
      <c r="AH125" s="35" t="s">
        <v>1430</v>
      </c>
      <c r="AI125" s="33" t="s">
        <v>102</v>
      </c>
      <c r="AJ125" s="16"/>
      <c r="AK125" s="17">
        <v>0</v>
      </c>
      <c r="AL125" s="17">
        <v>0</v>
      </c>
      <c r="AM125" s="20">
        <f t="shared" si="80"/>
        <v>0</v>
      </c>
      <c r="AN125" s="35"/>
      <c r="AO125" s="33"/>
      <c r="AP125" s="16"/>
      <c r="AQ125" s="17" t="str">
        <f t="shared" si="79"/>
        <v/>
      </c>
      <c r="AR125" s="17" t="str">
        <f t="shared" si="79"/>
        <v/>
      </c>
      <c r="AS125" s="20" t="str">
        <f t="shared" si="82"/>
        <v/>
      </c>
      <c r="AT125" s="35"/>
      <c r="AU125" s="33"/>
      <c r="AV125" s="16"/>
      <c r="AW125" s="17" t="str">
        <f t="shared" si="83"/>
        <v/>
      </c>
      <c r="AX125" s="17" t="str">
        <f t="shared" si="83"/>
        <v/>
      </c>
      <c r="AY125" s="20" t="str">
        <f t="shared" si="75"/>
        <v/>
      </c>
      <c r="AZ125" s="35"/>
      <c r="BA125" s="33"/>
      <c r="BB125" s="17" t="str">
        <f t="shared" si="84"/>
        <v/>
      </c>
      <c r="BC125" s="17" t="str">
        <f t="shared" si="84"/>
        <v/>
      </c>
      <c r="BD125" s="20" t="str">
        <f t="shared" si="55"/>
        <v/>
      </c>
      <c r="BE125" s="35"/>
      <c r="BF125" s="36"/>
      <c r="BG125" s="17" t="str">
        <f t="shared" si="85"/>
        <v/>
      </c>
      <c r="BH125" s="17" t="str">
        <f t="shared" si="85"/>
        <v/>
      </c>
      <c r="BI125" s="20" t="str">
        <f t="shared" si="56"/>
        <v/>
      </c>
      <c r="BJ125" s="54">
        <v>2</v>
      </c>
      <c r="BK125" s="37">
        <f t="shared" si="57"/>
        <v>3</v>
      </c>
      <c r="BL125" s="54">
        <f t="shared" si="58"/>
        <v>1</v>
      </c>
      <c r="BM125" s="28" t="s">
        <v>1443</v>
      </c>
      <c r="BN125" s="28" t="s">
        <v>103</v>
      </c>
      <c r="BO125" s="28" t="s">
        <v>1354</v>
      </c>
      <c r="BP125" s="28" t="s">
        <v>1355</v>
      </c>
      <c r="BQ125" s="28">
        <v>2</v>
      </c>
      <c r="BR125" s="25">
        <f t="shared" si="59"/>
        <v>2</v>
      </c>
      <c r="BS125" s="28" t="s">
        <v>87</v>
      </c>
      <c r="BT125" s="25">
        <f t="shared" si="60"/>
        <v>1</v>
      </c>
      <c r="BU125" s="28" t="s">
        <v>87</v>
      </c>
      <c r="BV125" s="25">
        <f t="shared" si="61"/>
        <v>1</v>
      </c>
      <c r="BW125" s="28" t="s">
        <v>87</v>
      </c>
      <c r="BX125" s="25">
        <f t="shared" si="62"/>
        <v>1</v>
      </c>
      <c r="BY125" s="25" t="str">
        <f t="shared" si="66"/>
        <v>low</v>
      </c>
      <c r="BZ125" s="28" t="s">
        <v>78</v>
      </c>
      <c r="CA125" s="25">
        <v>1</v>
      </c>
      <c r="CB125" s="28" t="s">
        <v>1356</v>
      </c>
      <c r="CC125" s="28">
        <v>2025.54</v>
      </c>
      <c r="CD125" s="28">
        <v>122.07</v>
      </c>
      <c r="CE125" s="38">
        <v>13.91</v>
      </c>
      <c r="CF125" s="24">
        <v>2</v>
      </c>
      <c r="CG125" s="25">
        <f t="shared" si="63"/>
        <v>0</v>
      </c>
      <c r="CH125" s="26">
        <f t="shared" si="64"/>
        <v>0</v>
      </c>
      <c r="CI125" s="26">
        <f t="shared" si="67"/>
        <v>10.215450151552389</v>
      </c>
      <c r="CJ125" s="26">
        <f t="shared" si="68"/>
        <v>89.647735442127967</v>
      </c>
    </row>
    <row r="126" spans="1:88" ht="13.05" customHeight="1" x14ac:dyDescent="0.3">
      <c r="A126" s="27">
        <v>72</v>
      </c>
      <c r="B126" s="28" t="s">
        <v>65</v>
      </c>
      <c r="C126" s="25">
        <f t="shared" si="46"/>
        <v>3</v>
      </c>
      <c r="D126" s="28" t="s">
        <v>66</v>
      </c>
      <c r="E126" s="25">
        <f t="shared" si="47"/>
        <v>5</v>
      </c>
      <c r="F126" s="28" t="s">
        <v>80</v>
      </c>
      <c r="G126" s="25">
        <f t="shared" si="48"/>
        <v>4</v>
      </c>
      <c r="H126" s="28" t="str">
        <f t="shared" si="49"/>
        <v>high</v>
      </c>
      <c r="I126" s="28" t="s">
        <v>79</v>
      </c>
      <c r="J126" s="25">
        <f t="shared" si="50"/>
        <v>2</v>
      </c>
      <c r="K126" s="28" t="s">
        <v>80</v>
      </c>
      <c r="L126" s="25">
        <f t="shared" si="51"/>
        <v>4</v>
      </c>
      <c r="M126" s="28" t="s">
        <v>79</v>
      </c>
      <c r="N126" s="25">
        <f t="shared" si="52"/>
        <v>2</v>
      </c>
      <c r="O126" s="25" t="str">
        <f t="shared" si="65"/>
        <v>high</v>
      </c>
      <c r="P126" s="25" t="s">
        <v>67</v>
      </c>
      <c r="Q126" s="25" t="s">
        <v>68</v>
      </c>
      <c r="R126" s="25">
        <v>4</v>
      </c>
      <c r="S126" s="29" t="s">
        <v>1429</v>
      </c>
      <c r="T126" s="195">
        <f>VLOOKUP($S126,'Snippet measures'!$A$4:$V$33,11,FALSE)</f>
        <v>1247</v>
      </c>
      <c r="U126" s="195">
        <f>VLOOKUP($S126,'Snippet measures'!$A$4:$V$33,18,FALSE)</f>
        <v>4.07412705574923</v>
      </c>
      <c r="V126" s="195">
        <f>VLOOKUP($S126,'Snippet measures'!$A$4:$V$33,19,FALSE)</f>
        <v>585.4</v>
      </c>
      <c r="W126" s="195">
        <f>VLOOKUP($S126,'Snippet measures'!$A$4:$V$33,21,FALSE)</f>
        <v>9.485094850948509E-3</v>
      </c>
      <c r="X126" s="195">
        <f>VLOOKUP($S126,'Snippet measures'!$A$4:$V$33,22,FALSE)</f>
        <v>0.44986449864498645</v>
      </c>
      <c r="Y126" s="25">
        <v>4</v>
      </c>
      <c r="Z126" s="30" t="s">
        <v>1444</v>
      </c>
      <c r="AA126" s="31" t="s">
        <v>1445</v>
      </c>
      <c r="AB126" s="39" t="s">
        <v>187</v>
      </c>
      <c r="AC126" s="33" t="s">
        <v>187</v>
      </c>
      <c r="AD126" s="16"/>
      <c r="AE126" s="17">
        <f>IF($AB126=TRIM($AC126),3,"")</f>
        <v>3</v>
      </c>
      <c r="AF126" s="17">
        <f>IF($AB126=TRIM($AC126),3,"")</f>
        <v>3</v>
      </c>
      <c r="AG126" s="17">
        <f t="shared" si="86"/>
        <v>3</v>
      </c>
      <c r="AH126" s="35" t="s">
        <v>1430</v>
      </c>
      <c r="AI126" s="33" t="s">
        <v>1446</v>
      </c>
      <c r="AJ126" s="16"/>
      <c r="AK126" s="17">
        <v>2</v>
      </c>
      <c r="AL126" s="17">
        <v>2</v>
      </c>
      <c r="AM126" s="20">
        <f t="shared" si="80"/>
        <v>2</v>
      </c>
      <c r="AN126" s="35"/>
      <c r="AO126" s="33"/>
      <c r="AP126" s="16"/>
      <c r="AQ126" s="17" t="str">
        <f t="shared" ref="AQ126:AR145" si="87">IF(ISBLANK($AN126),"",IF($AN126=TRIM($AO126),3,""))</f>
        <v/>
      </c>
      <c r="AR126" s="17" t="str">
        <f t="shared" si="87"/>
        <v/>
      </c>
      <c r="AS126" s="20" t="str">
        <f t="shared" si="82"/>
        <v/>
      </c>
      <c r="AT126" s="35"/>
      <c r="AU126" s="33"/>
      <c r="AV126" s="16"/>
      <c r="AW126" s="17" t="str">
        <f t="shared" si="83"/>
        <v/>
      </c>
      <c r="AX126" s="17" t="str">
        <f t="shared" si="83"/>
        <v/>
      </c>
      <c r="AY126" s="20" t="str">
        <f t="shared" si="75"/>
        <v/>
      </c>
      <c r="AZ126" s="35"/>
      <c r="BA126" s="33"/>
      <c r="BB126" s="17" t="str">
        <f t="shared" si="84"/>
        <v/>
      </c>
      <c r="BC126" s="17" t="str">
        <f t="shared" si="84"/>
        <v/>
      </c>
      <c r="BD126" s="20" t="str">
        <f t="shared" si="55"/>
        <v/>
      </c>
      <c r="BE126" s="35"/>
      <c r="BF126" s="36"/>
      <c r="BG126" s="17" t="str">
        <f t="shared" si="85"/>
        <v/>
      </c>
      <c r="BH126" s="17" t="str">
        <f t="shared" si="85"/>
        <v/>
      </c>
      <c r="BI126" s="20" t="str">
        <f t="shared" si="56"/>
        <v/>
      </c>
      <c r="BJ126" s="54">
        <v>4</v>
      </c>
      <c r="BK126" s="37">
        <f t="shared" si="57"/>
        <v>8</v>
      </c>
      <c r="BL126" s="54">
        <f t="shared" si="58"/>
        <v>0</v>
      </c>
      <c r="BM126" s="28" t="s">
        <v>1447</v>
      </c>
      <c r="BN126" s="28"/>
      <c r="BO126" s="28"/>
      <c r="BP126" s="28" t="s">
        <v>1362</v>
      </c>
      <c r="BQ126" s="28">
        <v>3</v>
      </c>
      <c r="BR126" s="25">
        <f t="shared" si="59"/>
        <v>3</v>
      </c>
      <c r="BS126" s="28">
        <v>3</v>
      </c>
      <c r="BT126" s="25">
        <f t="shared" si="60"/>
        <v>3</v>
      </c>
      <c r="BU126" s="28">
        <v>3</v>
      </c>
      <c r="BV126" s="25">
        <f t="shared" si="61"/>
        <v>3</v>
      </c>
      <c r="BW126" s="28">
        <v>3</v>
      </c>
      <c r="BX126" s="25">
        <f t="shared" si="62"/>
        <v>3</v>
      </c>
      <c r="BY126" s="25" t="str">
        <f t="shared" si="66"/>
        <v>med</v>
      </c>
      <c r="BZ126" s="28" t="s">
        <v>145</v>
      </c>
      <c r="CA126" s="25">
        <v>2</v>
      </c>
      <c r="CB126" s="28"/>
      <c r="CC126" s="28">
        <v>1199.3</v>
      </c>
      <c r="CD126" s="28">
        <v>66.66</v>
      </c>
      <c r="CE126" s="38">
        <v>139.05000000000001</v>
      </c>
      <c r="CF126" s="24">
        <v>2</v>
      </c>
      <c r="CG126" s="25">
        <f t="shared" si="63"/>
        <v>5</v>
      </c>
      <c r="CH126" s="26">
        <f t="shared" si="64"/>
        <v>0.83333333333333337</v>
      </c>
      <c r="CI126" s="26">
        <f t="shared" si="67"/>
        <v>18.706870687068708</v>
      </c>
      <c r="CJ126" s="26">
        <f t="shared" si="68"/>
        <v>8.9679971233369287</v>
      </c>
    </row>
    <row r="127" spans="1:88" ht="13.05" customHeight="1" x14ac:dyDescent="0.3">
      <c r="A127" s="27">
        <v>74</v>
      </c>
      <c r="B127" s="28" t="s">
        <v>65</v>
      </c>
      <c r="C127" s="25">
        <f t="shared" si="46"/>
        <v>3</v>
      </c>
      <c r="D127" s="28" t="s">
        <v>65</v>
      </c>
      <c r="E127" s="25">
        <f t="shared" si="47"/>
        <v>3</v>
      </c>
      <c r="F127" s="28" t="s">
        <v>79</v>
      </c>
      <c r="G127" s="25">
        <f t="shared" si="48"/>
        <v>2</v>
      </c>
      <c r="H127" s="28" t="str">
        <f t="shared" si="49"/>
        <v>medium</v>
      </c>
      <c r="I127" s="28" t="s">
        <v>88</v>
      </c>
      <c r="J127" s="25">
        <f t="shared" si="50"/>
        <v>1</v>
      </c>
      <c r="K127" s="28" t="s">
        <v>65</v>
      </c>
      <c r="L127" s="25">
        <f t="shared" si="51"/>
        <v>3</v>
      </c>
      <c r="M127" s="28" t="s">
        <v>88</v>
      </c>
      <c r="N127" s="25">
        <f t="shared" si="52"/>
        <v>1</v>
      </c>
      <c r="O127" s="25" t="str">
        <f t="shared" si="65"/>
        <v>med</v>
      </c>
      <c r="P127" s="25" t="s">
        <v>67</v>
      </c>
      <c r="Q127" s="25" t="s">
        <v>68</v>
      </c>
      <c r="R127" s="25">
        <v>4</v>
      </c>
      <c r="S127" s="29" t="s">
        <v>1429</v>
      </c>
      <c r="T127" s="195">
        <f>VLOOKUP($S127,'Snippet measures'!$A$4:$V$33,11,FALSE)</f>
        <v>1247</v>
      </c>
      <c r="U127" s="195">
        <f>VLOOKUP($S127,'Snippet measures'!$A$4:$V$33,18,FALSE)</f>
        <v>4.07412705574923</v>
      </c>
      <c r="V127" s="195">
        <f>VLOOKUP($S127,'Snippet measures'!$A$4:$V$33,19,FALSE)</f>
        <v>585.4</v>
      </c>
      <c r="W127" s="195">
        <f>VLOOKUP($S127,'Snippet measures'!$A$4:$V$33,21,FALSE)</f>
        <v>9.485094850948509E-3</v>
      </c>
      <c r="X127" s="195">
        <f>VLOOKUP($S127,'Snippet measures'!$A$4:$V$33,22,FALSE)</f>
        <v>0.44986449864498645</v>
      </c>
      <c r="Y127" s="25">
        <v>3</v>
      </c>
      <c r="Z127" s="30" t="s">
        <v>1448</v>
      </c>
      <c r="AA127" s="31" t="s">
        <v>1449</v>
      </c>
      <c r="AB127" s="39" t="s">
        <v>187</v>
      </c>
      <c r="AC127" s="33" t="s">
        <v>1450</v>
      </c>
      <c r="AD127" s="16"/>
      <c r="AE127" s="17">
        <v>2</v>
      </c>
      <c r="AF127" s="17">
        <v>2</v>
      </c>
      <c r="AG127" s="17">
        <f t="shared" si="86"/>
        <v>2</v>
      </c>
      <c r="AH127" s="35" t="s">
        <v>1430</v>
      </c>
      <c r="AI127" s="33" t="s">
        <v>1451</v>
      </c>
      <c r="AJ127" s="16"/>
      <c r="AK127" s="17">
        <v>3</v>
      </c>
      <c r="AL127" s="17">
        <v>3</v>
      </c>
      <c r="AM127" s="20">
        <f t="shared" si="80"/>
        <v>3</v>
      </c>
      <c r="AN127" s="35"/>
      <c r="AO127" s="33"/>
      <c r="AP127" s="16"/>
      <c r="AQ127" s="17" t="str">
        <f t="shared" si="87"/>
        <v/>
      </c>
      <c r="AR127" s="17" t="str">
        <f t="shared" si="87"/>
        <v/>
      </c>
      <c r="AS127" s="20" t="str">
        <f t="shared" si="82"/>
        <v/>
      </c>
      <c r="AT127" s="35"/>
      <c r="AU127" s="33"/>
      <c r="AV127" s="16"/>
      <c r="AW127" s="17" t="str">
        <f t="shared" si="83"/>
        <v/>
      </c>
      <c r="AX127" s="17" t="str">
        <f t="shared" si="83"/>
        <v/>
      </c>
      <c r="AY127" s="20" t="str">
        <f t="shared" si="75"/>
        <v/>
      </c>
      <c r="AZ127" s="35"/>
      <c r="BA127" s="33"/>
      <c r="BB127" s="17" t="str">
        <f t="shared" si="84"/>
        <v/>
      </c>
      <c r="BC127" s="17" t="str">
        <f t="shared" si="84"/>
        <v/>
      </c>
      <c r="BD127" s="20" t="str">
        <f t="shared" si="55"/>
        <v/>
      </c>
      <c r="BE127" s="35"/>
      <c r="BF127" s="36"/>
      <c r="BG127" s="17" t="str">
        <f t="shared" si="85"/>
        <v/>
      </c>
      <c r="BH127" s="17" t="str">
        <f t="shared" si="85"/>
        <v/>
      </c>
      <c r="BI127" s="20" t="str">
        <f t="shared" si="56"/>
        <v/>
      </c>
      <c r="BJ127" s="54">
        <v>3</v>
      </c>
      <c r="BK127" s="37">
        <f t="shared" si="57"/>
        <v>6</v>
      </c>
      <c r="BL127" s="54">
        <f t="shared" si="58"/>
        <v>0</v>
      </c>
      <c r="BM127" s="28" t="s">
        <v>1452</v>
      </c>
      <c r="BN127" s="28"/>
      <c r="BO127" s="28" t="s">
        <v>1367</v>
      </c>
      <c r="BP127" s="28" t="s">
        <v>1368</v>
      </c>
      <c r="BQ127" s="28">
        <v>2</v>
      </c>
      <c r="BR127" s="25">
        <f t="shared" si="59"/>
        <v>2</v>
      </c>
      <c r="BS127" s="28">
        <v>2</v>
      </c>
      <c r="BT127" s="25">
        <f t="shared" si="60"/>
        <v>2</v>
      </c>
      <c r="BU127" s="28">
        <v>2</v>
      </c>
      <c r="BV127" s="25">
        <f t="shared" si="61"/>
        <v>2</v>
      </c>
      <c r="BW127" s="28" t="s">
        <v>87</v>
      </c>
      <c r="BX127" s="25">
        <f t="shared" si="62"/>
        <v>1</v>
      </c>
      <c r="BY127" s="25" t="str">
        <f t="shared" si="66"/>
        <v>low</v>
      </c>
      <c r="BZ127" s="28" t="s">
        <v>145</v>
      </c>
      <c r="CA127" s="25">
        <v>2</v>
      </c>
      <c r="CB127" s="28"/>
      <c r="CC127" s="28">
        <v>3400.04</v>
      </c>
      <c r="CD127" s="28">
        <v>438.39</v>
      </c>
      <c r="CE127" s="38">
        <v>102.15</v>
      </c>
      <c r="CF127" s="24">
        <v>2</v>
      </c>
      <c r="CG127" s="25">
        <f t="shared" si="63"/>
        <v>5</v>
      </c>
      <c r="CH127" s="26">
        <f t="shared" si="64"/>
        <v>0.83333333333333337</v>
      </c>
      <c r="CI127" s="26">
        <f t="shared" si="67"/>
        <v>2.8444991902187549</v>
      </c>
      <c r="CJ127" s="26">
        <f t="shared" si="68"/>
        <v>12.20753793441018</v>
      </c>
    </row>
    <row r="128" spans="1:88" ht="13.05" customHeight="1" x14ac:dyDescent="0.3">
      <c r="A128" s="27">
        <v>117</v>
      </c>
      <c r="B128" s="28" t="s">
        <v>88</v>
      </c>
      <c r="C128" s="25">
        <f t="shared" si="46"/>
        <v>1</v>
      </c>
      <c r="D128" s="28" t="s">
        <v>80</v>
      </c>
      <c r="E128" s="25">
        <f t="shared" si="47"/>
        <v>4</v>
      </c>
      <c r="F128" s="28" t="s">
        <v>80</v>
      </c>
      <c r="G128" s="25">
        <f t="shared" si="48"/>
        <v>4</v>
      </c>
      <c r="H128" s="28" t="str">
        <f t="shared" si="49"/>
        <v>medium</v>
      </c>
      <c r="I128" s="28" t="s">
        <v>65</v>
      </c>
      <c r="J128" s="25">
        <f t="shared" si="50"/>
        <v>3</v>
      </c>
      <c r="K128" s="28" t="s">
        <v>65</v>
      </c>
      <c r="L128" s="25">
        <f t="shared" si="51"/>
        <v>3</v>
      </c>
      <c r="M128" s="28" t="s">
        <v>88</v>
      </c>
      <c r="N128" s="25">
        <f t="shared" si="52"/>
        <v>1</v>
      </c>
      <c r="O128" s="25" t="str">
        <f t="shared" si="65"/>
        <v>high</v>
      </c>
      <c r="P128" s="25" t="s">
        <v>67</v>
      </c>
      <c r="Q128" s="25" t="s">
        <v>68</v>
      </c>
      <c r="R128" s="25">
        <v>4</v>
      </c>
      <c r="S128" s="29" t="s">
        <v>1429</v>
      </c>
      <c r="T128" s="195">
        <f>VLOOKUP($S128,'Snippet measures'!$A$4:$V$33,11,FALSE)</f>
        <v>1247</v>
      </c>
      <c r="U128" s="195">
        <f>VLOOKUP($S128,'Snippet measures'!$A$4:$V$33,18,FALSE)</f>
        <v>4.07412705574923</v>
      </c>
      <c r="V128" s="195">
        <f>VLOOKUP($S128,'Snippet measures'!$A$4:$V$33,19,FALSE)</f>
        <v>585.4</v>
      </c>
      <c r="W128" s="195">
        <f>VLOOKUP($S128,'Snippet measures'!$A$4:$V$33,21,FALSE)</f>
        <v>9.485094850948509E-3</v>
      </c>
      <c r="X128" s="195">
        <f>VLOOKUP($S128,'Snippet measures'!$A$4:$V$33,22,FALSE)</f>
        <v>0.44986449864498645</v>
      </c>
      <c r="Y128" s="25">
        <v>4</v>
      </c>
      <c r="Z128" s="30" t="s">
        <v>1453</v>
      </c>
      <c r="AA128" s="31" t="s">
        <v>1454</v>
      </c>
      <c r="AB128" s="39" t="s">
        <v>187</v>
      </c>
      <c r="AC128" s="33" t="s">
        <v>187</v>
      </c>
      <c r="AD128" s="16"/>
      <c r="AE128" s="17">
        <f>IF($AB128=TRIM($AC128),3,"")</f>
        <v>3</v>
      </c>
      <c r="AF128" s="17">
        <f>IF($AB128=TRIM($AC128),3,"")</f>
        <v>3</v>
      </c>
      <c r="AG128" s="17">
        <f t="shared" si="86"/>
        <v>3</v>
      </c>
      <c r="AH128" s="35" t="s">
        <v>1430</v>
      </c>
      <c r="AI128" s="33" t="s">
        <v>1438</v>
      </c>
      <c r="AJ128" s="16"/>
      <c r="AK128" s="17">
        <v>3</v>
      </c>
      <c r="AL128" s="17">
        <v>3</v>
      </c>
      <c r="AM128" s="20">
        <f t="shared" si="80"/>
        <v>3</v>
      </c>
      <c r="AN128" s="35"/>
      <c r="AO128" s="33"/>
      <c r="AP128" s="16"/>
      <c r="AQ128" s="17" t="str">
        <f t="shared" si="87"/>
        <v/>
      </c>
      <c r="AR128" s="17" t="str">
        <f t="shared" si="87"/>
        <v/>
      </c>
      <c r="AS128" s="20" t="str">
        <f t="shared" si="82"/>
        <v/>
      </c>
      <c r="AT128" s="35"/>
      <c r="AU128" s="33"/>
      <c r="AV128" s="16"/>
      <c r="AW128" s="17" t="str">
        <f t="shared" si="83"/>
        <v/>
      </c>
      <c r="AX128" s="17" t="str">
        <f t="shared" si="83"/>
        <v/>
      </c>
      <c r="AY128" s="20" t="str">
        <f t="shared" si="75"/>
        <v/>
      </c>
      <c r="AZ128" s="35"/>
      <c r="BA128" s="33"/>
      <c r="BB128" s="17" t="str">
        <f t="shared" si="84"/>
        <v/>
      </c>
      <c r="BC128" s="17" t="str">
        <f t="shared" si="84"/>
        <v/>
      </c>
      <c r="BD128" s="20" t="str">
        <f t="shared" si="55"/>
        <v/>
      </c>
      <c r="BE128" s="35"/>
      <c r="BF128" s="36"/>
      <c r="BG128" s="17" t="str">
        <f t="shared" si="85"/>
        <v/>
      </c>
      <c r="BH128" s="17" t="str">
        <f t="shared" si="85"/>
        <v/>
      </c>
      <c r="BI128" s="20" t="str">
        <f t="shared" si="56"/>
        <v/>
      </c>
      <c r="BJ128" s="54">
        <v>4</v>
      </c>
      <c r="BK128" s="37">
        <f t="shared" si="57"/>
        <v>8</v>
      </c>
      <c r="BL128" s="54">
        <f t="shared" si="58"/>
        <v>0</v>
      </c>
      <c r="BM128" s="28"/>
      <c r="BN128" s="28"/>
      <c r="BO128" s="28"/>
      <c r="BP128" s="28" t="s">
        <v>1375</v>
      </c>
      <c r="BQ128" s="28">
        <v>3</v>
      </c>
      <c r="BR128" s="25">
        <f t="shared" si="59"/>
        <v>3</v>
      </c>
      <c r="BS128" s="28" t="s">
        <v>87</v>
      </c>
      <c r="BT128" s="25">
        <f t="shared" si="60"/>
        <v>1</v>
      </c>
      <c r="BU128" s="28" t="s">
        <v>87</v>
      </c>
      <c r="BV128" s="25">
        <f t="shared" si="61"/>
        <v>1</v>
      </c>
      <c r="BW128" s="28" t="s">
        <v>87</v>
      </c>
      <c r="BX128" s="25">
        <f t="shared" si="62"/>
        <v>1</v>
      </c>
      <c r="BY128" s="25" t="str">
        <f t="shared" si="66"/>
        <v>med</v>
      </c>
      <c r="BZ128" s="28" t="s">
        <v>78</v>
      </c>
      <c r="CA128" s="25">
        <v>1</v>
      </c>
      <c r="CB128" s="28" t="s">
        <v>1376</v>
      </c>
      <c r="CC128" s="28">
        <v>1711.22</v>
      </c>
      <c r="CD128" s="28">
        <v>40.54</v>
      </c>
      <c r="CE128" s="38">
        <v>91.56</v>
      </c>
      <c r="CF128" s="24">
        <v>2</v>
      </c>
      <c r="CG128" s="25">
        <f t="shared" si="63"/>
        <v>6</v>
      </c>
      <c r="CH128" s="26">
        <f t="shared" si="64"/>
        <v>1</v>
      </c>
      <c r="CI128" s="26">
        <f t="shared" si="67"/>
        <v>30.759743463246178</v>
      </c>
      <c r="CJ128" s="26">
        <f t="shared" si="68"/>
        <v>13.619484491044124</v>
      </c>
    </row>
    <row r="129" spans="1:88" ht="13.05" customHeight="1" x14ac:dyDescent="0.3">
      <c r="A129" s="27">
        <v>157</v>
      </c>
      <c r="B129" s="28" t="s">
        <v>79</v>
      </c>
      <c r="C129" s="25">
        <f t="shared" si="46"/>
        <v>2</v>
      </c>
      <c r="D129" s="28" t="s">
        <v>79</v>
      </c>
      <c r="E129" s="25">
        <f t="shared" si="47"/>
        <v>2</v>
      </c>
      <c r="F129" s="28" t="s">
        <v>79</v>
      </c>
      <c r="G129" s="25">
        <f t="shared" si="48"/>
        <v>2</v>
      </c>
      <c r="H129" s="28" t="str">
        <f t="shared" si="49"/>
        <v>low</v>
      </c>
      <c r="I129" s="28" t="s">
        <v>88</v>
      </c>
      <c r="J129" s="25">
        <f t="shared" si="50"/>
        <v>1</v>
      </c>
      <c r="K129" s="28" t="s">
        <v>88</v>
      </c>
      <c r="L129" s="25">
        <f t="shared" si="51"/>
        <v>1</v>
      </c>
      <c r="M129" s="28" t="s">
        <v>88</v>
      </c>
      <c r="N129" s="25">
        <f t="shared" si="52"/>
        <v>1</v>
      </c>
      <c r="O129" s="25" t="str">
        <f t="shared" si="65"/>
        <v>low</v>
      </c>
      <c r="P129" s="25" t="s">
        <v>67</v>
      </c>
      <c r="Q129" s="25" t="s">
        <v>68</v>
      </c>
      <c r="R129" s="25">
        <v>4</v>
      </c>
      <c r="S129" s="29" t="s">
        <v>1429</v>
      </c>
      <c r="T129" s="195">
        <f>VLOOKUP($S129,'Snippet measures'!$A$4:$V$33,11,FALSE)</f>
        <v>1247</v>
      </c>
      <c r="U129" s="195">
        <f>VLOOKUP($S129,'Snippet measures'!$A$4:$V$33,18,FALSE)</f>
        <v>4.07412705574923</v>
      </c>
      <c r="V129" s="195">
        <f>VLOOKUP($S129,'Snippet measures'!$A$4:$V$33,19,FALSE)</f>
        <v>585.4</v>
      </c>
      <c r="W129" s="195">
        <f>VLOOKUP($S129,'Snippet measures'!$A$4:$V$33,21,FALSE)</f>
        <v>9.485094850948509E-3</v>
      </c>
      <c r="X129" s="195">
        <f>VLOOKUP($S129,'Snippet measures'!$A$4:$V$33,22,FALSE)</f>
        <v>0.44986449864498645</v>
      </c>
      <c r="Y129" s="25">
        <v>1</v>
      </c>
      <c r="Z129" s="30" t="s">
        <v>1455</v>
      </c>
      <c r="AA129" s="31" t="s">
        <v>1456</v>
      </c>
      <c r="AB129" s="39" t="s">
        <v>187</v>
      </c>
      <c r="AC129" s="33" t="s">
        <v>641</v>
      </c>
      <c r="AD129" s="16"/>
      <c r="AE129" s="17">
        <f>IF($AB129=TRIM($AC129),3,"")</f>
        <v>3</v>
      </c>
      <c r="AF129" s="17">
        <f>IF($AB129=TRIM($AC129),3,"")</f>
        <v>3</v>
      </c>
      <c r="AG129" s="17">
        <f t="shared" si="86"/>
        <v>3</v>
      </c>
      <c r="AH129" s="35" t="s">
        <v>1430</v>
      </c>
      <c r="AI129" s="33" t="s">
        <v>1457</v>
      </c>
      <c r="AJ129" s="16"/>
      <c r="AK129" s="17">
        <v>3</v>
      </c>
      <c r="AL129" s="17">
        <v>3</v>
      </c>
      <c r="AM129" s="20">
        <f t="shared" si="80"/>
        <v>3</v>
      </c>
      <c r="AN129" s="35"/>
      <c r="AO129" s="33"/>
      <c r="AP129" s="16"/>
      <c r="AQ129" s="17" t="str">
        <f t="shared" si="87"/>
        <v/>
      </c>
      <c r="AR129" s="17" t="str">
        <f t="shared" si="87"/>
        <v/>
      </c>
      <c r="AS129" s="20" t="str">
        <f t="shared" si="82"/>
        <v/>
      </c>
      <c r="AT129" s="35"/>
      <c r="AU129" s="33"/>
      <c r="AV129" s="16"/>
      <c r="AW129" s="17" t="str">
        <f t="shared" si="83"/>
        <v/>
      </c>
      <c r="AX129" s="17" t="str">
        <f t="shared" si="83"/>
        <v/>
      </c>
      <c r="AY129" s="20" t="str">
        <f t="shared" si="75"/>
        <v/>
      </c>
      <c r="AZ129" s="35"/>
      <c r="BA129" s="33"/>
      <c r="BB129" s="17" t="str">
        <f t="shared" si="84"/>
        <v/>
      </c>
      <c r="BC129" s="17" t="str">
        <f t="shared" si="84"/>
        <v/>
      </c>
      <c r="BD129" s="20" t="str">
        <f t="shared" si="55"/>
        <v/>
      </c>
      <c r="BE129" s="35"/>
      <c r="BF129" s="36"/>
      <c r="BG129" s="17" t="str">
        <f t="shared" si="85"/>
        <v/>
      </c>
      <c r="BH129" s="17" t="str">
        <f t="shared" si="85"/>
        <v/>
      </c>
      <c r="BI129" s="20" t="str">
        <f t="shared" si="56"/>
        <v/>
      </c>
      <c r="BJ129" s="54">
        <v>2</v>
      </c>
      <c r="BK129" s="37">
        <f t="shared" si="57"/>
        <v>3</v>
      </c>
      <c r="BL129" s="54">
        <f t="shared" si="58"/>
        <v>1</v>
      </c>
      <c r="BM129" s="28"/>
      <c r="BN129" s="28"/>
      <c r="BO129" s="28" t="s">
        <v>1381</v>
      </c>
      <c r="BP129" s="28" t="s">
        <v>1382</v>
      </c>
      <c r="BQ129" s="28">
        <v>2</v>
      </c>
      <c r="BR129" s="25">
        <f t="shared" si="59"/>
        <v>2</v>
      </c>
      <c r="BS129" s="28" t="s">
        <v>87</v>
      </c>
      <c r="BT129" s="25">
        <f t="shared" si="60"/>
        <v>1</v>
      </c>
      <c r="BU129" s="28" t="s">
        <v>87</v>
      </c>
      <c r="BV129" s="25">
        <f t="shared" si="61"/>
        <v>1</v>
      </c>
      <c r="BW129" s="28" t="s">
        <v>87</v>
      </c>
      <c r="BX129" s="25">
        <f t="shared" si="62"/>
        <v>1</v>
      </c>
      <c r="BY129" s="25" t="str">
        <f t="shared" si="66"/>
        <v>low</v>
      </c>
      <c r="BZ129" s="28" t="s">
        <v>78</v>
      </c>
      <c r="CA129" s="25">
        <v>1</v>
      </c>
      <c r="CB129" s="28" t="s">
        <v>1383</v>
      </c>
      <c r="CC129" s="28">
        <v>3511.78</v>
      </c>
      <c r="CD129" s="28">
        <v>153.24</v>
      </c>
      <c r="CE129" s="38">
        <v>113.15</v>
      </c>
      <c r="CF129" s="24">
        <v>2</v>
      </c>
      <c r="CG129" s="25">
        <f t="shared" si="63"/>
        <v>6</v>
      </c>
      <c r="CH129" s="26">
        <f t="shared" si="64"/>
        <v>1</v>
      </c>
      <c r="CI129" s="26">
        <f t="shared" si="67"/>
        <v>8.1375619942573731</v>
      </c>
      <c r="CJ129" s="26">
        <f t="shared" si="68"/>
        <v>11.02076889085285</v>
      </c>
    </row>
    <row r="130" spans="1:88" ht="13.05" customHeight="1" x14ac:dyDescent="0.3">
      <c r="A130" s="27">
        <v>171</v>
      </c>
      <c r="B130" s="28" t="s">
        <v>65</v>
      </c>
      <c r="C130" s="25">
        <f t="shared" ref="C130:C193" si="88">IF(B130="Strongly disagree",1,IF(B130="Disagree",2,IF(B130="Neither agree or disagree",3,IF(B130="Agree",4,5))))</f>
        <v>3</v>
      </c>
      <c r="D130" s="28" t="s">
        <v>65</v>
      </c>
      <c r="E130" s="25">
        <f t="shared" ref="E130:E193" si="89">IF(D130="Strongly disagree",1,IF(D130="Disagree",2,IF(D130="Neither agree or disagree",3,IF(D130="Agree",4,5))))</f>
        <v>3</v>
      </c>
      <c r="F130" s="28" t="s">
        <v>80</v>
      </c>
      <c r="G130" s="25">
        <f t="shared" ref="G130:G193" si="90">IF(F130="Strongly disagree",1,IF(F130="Disagree",2,IF(F130="Neither agree or disagree",3,IF(F130="Agree",4,5))))</f>
        <v>4</v>
      </c>
      <c r="H130" s="28" t="str">
        <f t="shared" ref="H130:H193" si="91">IF((C130+E130+G130)&gt;9,"high",IF(AND(C130&lt;3,E130&lt;3,G130&lt;3),"low","medium"))</f>
        <v>high</v>
      </c>
      <c r="I130" s="28" t="s">
        <v>79</v>
      </c>
      <c r="J130" s="25">
        <f t="shared" ref="J130:J193" si="92">IF(I130="Strongly disagree",1,IF(I130="Disagree",2,IF(I130="Neither agree or disagree",3,IF(I130="Agree",4,5))))</f>
        <v>2</v>
      </c>
      <c r="K130" s="28" t="s">
        <v>79</v>
      </c>
      <c r="L130" s="25">
        <f t="shared" ref="L130:L193" si="93">IF(K130="Strongly disagree",1,IF(K130="Disagree",2,IF(K130="Neither agree or disagree",3,IF(K130="Agree",4,5))))</f>
        <v>2</v>
      </c>
      <c r="M130" s="28" t="s">
        <v>88</v>
      </c>
      <c r="N130" s="25">
        <f t="shared" ref="N130:N193" si="94">IF(M130="Strongly disagree",1,IF(M130="Disagree",2,IF(M130="Neither agree or disagree",3,IF(M130="Agree",4,5))))</f>
        <v>1</v>
      </c>
      <c r="O130" s="25" t="str">
        <f t="shared" si="65"/>
        <v>high</v>
      </c>
      <c r="P130" s="25" t="s">
        <v>67</v>
      </c>
      <c r="Q130" s="25" t="s">
        <v>68</v>
      </c>
      <c r="R130" s="25">
        <v>4</v>
      </c>
      <c r="S130" s="29" t="s">
        <v>1429</v>
      </c>
      <c r="T130" s="195">
        <f>VLOOKUP($S130,'Snippet measures'!$A$4:$V$33,11,FALSE)</f>
        <v>1247</v>
      </c>
      <c r="U130" s="195">
        <f>VLOOKUP($S130,'Snippet measures'!$A$4:$V$33,18,FALSE)</f>
        <v>4.07412705574923</v>
      </c>
      <c r="V130" s="195">
        <f>VLOOKUP($S130,'Snippet measures'!$A$4:$V$33,19,FALSE)</f>
        <v>585.4</v>
      </c>
      <c r="W130" s="195">
        <f>VLOOKUP($S130,'Snippet measures'!$A$4:$V$33,21,FALSE)</f>
        <v>9.485094850948509E-3</v>
      </c>
      <c r="X130" s="195">
        <f>VLOOKUP($S130,'Snippet measures'!$A$4:$V$33,22,FALSE)</f>
        <v>0.44986449864498645</v>
      </c>
      <c r="Y130" s="25">
        <v>2</v>
      </c>
      <c r="Z130" s="30" t="s">
        <v>1458</v>
      </c>
      <c r="AA130" s="31" t="s">
        <v>1459</v>
      </c>
      <c r="AB130" s="39" t="s">
        <v>187</v>
      </c>
      <c r="AC130" s="33" t="s">
        <v>1460</v>
      </c>
      <c r="AD130" s="16"/>
      <c r="AE130" s="17">
        <v>2</v>
      </c>
      <c r="AF130" s="17">
        <v>2</v>
      </c>
      <c r="AG130" s="17">
        <f t="shared" si="86"/>
        <v>2</v>
      </c>
      <c r="AH130" s="35" t="s">
        <v>1430</v>
      </c>
      <c r="AI130" s="33" t="s">
        <v>1461</v>
      </c>
      <c r="AJ130" s="16"/>
      <c r="AK130" s="17">
        <v>3</v>
      </c>
      <c r="AL130" s="17">
        <v>3</v>
      </c>
      <c r="AM130" s="20">
        <f t="shared" si="80"/>
        <v>3</v>
      </c>
      <c r="AN130" s="35"/>
      <c r="AO130" s="33"/>
      <c r="AP130" s="16"/>
      <c r="AQ130" s="17" t="str">
        <f t="shared" si="87"/>
        <v/>
      </c>
      <c r="AR130" s="17" t="str">
        <f t="shared" si="87"/>
        <v/>
      </c>
      <c r="AS130" s="20" t="str">
        <f t="shared" si="82"/>
        <v/>
      </c>
      <c r="AT130" s="35"/>
      <c r="AU130" s="33"/>
      <c r="AV130" s="16"/>
      <c r="AW130" s="17" t="str">
        <f t="shared" si="83"/>
        <v/>
      </c>
      <c r="AX130" s="17" t="str">
        <f t="shared" si="83"/>
        <v/>
      </c>
      <c r="AY130" s="20" t="str">
        <f t="shared" ref="AY130:AY161" si="95">IF(AW130=AX130,AW130,"")</f>
        <v/>
      </c>
      <c r="AZ130" s="35"/>
      <c r="BA130" s="33"/>
      <c r="BB130" s="17" t="str">
        <f t="shared" si="84"/>
        <v/>
      </c>
      <c r="BC130" s="17" t="str">
        <f t="shared" si="84"/>
        <v/>
      </c>
      <c r="BD130" s="20" t="str">
        <f t="shared" ref="BD130:BD193" si="96">IF(BB130=BC130,BB130,"")</f>
        <v/>
      </c>
      <c r="BE130" s="35"/>
      <c r="BF130" s="36"/>
      <c r="BG130" s="17" t="str">
        <f t="shared" si="85"/>
        <v/>
      </c>
      <c r="BH130" s="17" t="str">
        <f t="shared" si="85"/>
        <v/>
      </c>
      <c r="BI130" s="20" t="str">
        <f t="shared" ref="BI130:BI193" si="97">IF(BG130=BH130,BG130,"")</f>
        <v/>
      </c>
      <c r="BJ130" s="54">
        <v>2</v>
      </c>
      <c r="BK130" s="37">
        <f t="shared" ref="BK130:BK193" si="98">SUM(Y130,BJ130)</f>
        <v>4</v>
      </c>
      <c r="BL130" s="54">
        <f t="shared" ref="BL130:BL193" si="99">BJ130-Y130</f>
        <v>0</v>
      </c>
      <c r="BM130" s="28" t="s">
        <v>1462</v>
      </c>
      <c r="BN130" s="28" t="s">
        <v>1463</v>
      </c>
      <c r="BO130" s="28" t="s">
        <v>1390</v>
      </c>
      <c r="BP130" s="28" t="s">
        <v>1391</v>
      </c>
      <c r="BQ130" s="28">
        <v>2</v>
      </c>
      <c r="BR130" s="25">
        <f t="shared" ref="BR130:BR193" si="100">IF(BQ130="5: Expert level competence",5,IF(BQ130="1: No competence",1,BQ130))</f>
        <v>2</v>
      </c>
      <c r="BS130" s="28">
        <v>2</v>
      </c>
      <c r="BT130" s="25">
        <f t="shared" ref="BT130:BT193" si="101">IF(BS130="5: Expert level competence",5,IF(BS130="1: No competence",1,BS130))</f>
        <v>2</v>
      </c>
      <c r="BU130" s="28">
        <v>2</v>
      </c>
      <c r="BV130" s="25">
        <f t="shared" ref="BV130:BV193" si="102">IF(BU130="5: Expert level competence",5,IF(BU130="1: No competence",1,BU130))</f>
        <v>2</v>
      </c>
      <c r="BW130" s="28" t="s">
        <v>87</v>
      </c>
      <c r="BX130" s="25">
        <f t="shared" ref="BX130:BX193" si="103">IF(BW130="5: Expert level competence",5,IF(BW130="1: No competence",1,BW130))</f>
        <v>1</v>
      </c>
      <c r="BY130" s="25" t="str">
        <f t="shared" si="66"/>
        <v>low</v>
      </c>
      <c r="BZ130" s="28" t="s">
        <v>145</v>
      </c>
      <c r="CA130" s="25">
        <v>2</v>
      </c>
      <c r="CB130" s="28" t="s">
        <v>1392</v>
      </c>
      <c r="CC130" s="28">
        <v>4811.33</v>
      </c>
      <c r="CD130" s="28">
        <v>226.99</v>
      </c>
      <c r="CE130" s="38">
        <v>89.51</v>
      </c>
      <c r="CF130" s="24">
        <v>2</v>
      </c>
      <c r="CG130" s="25">
        <f t="shared" ref="CG130:CG193" si="104">SUM(AG130,AM130,AS130,AY130,BD130,BI130)</f>
        <v>5</v>
      </c>
      <c r="CH130" s="26">
        <f t="shared" ref="CH130:CH193" si="105">CG130/(CF130*3)</f>
        <v>0.83333333333333337</v>
      </c>
      <c r="CI130" s="26">
        <f t="shared" si="67"/>
        <v>5.4936340807965109</v>
      </c>
      <c r="CJ130" s="26">
        <f t="shared" si="68"/>
        <v>13.931404312367333</v>
      </c>
    </row>
    <row r="131" spans="1:88" ht="13.05" customHeight="1" x14ac:dyDescent="0.3">
      <c r="A131" s="27">
        <v>174</v>
      </c>
      <c r="B131" s="28" t="s">
        <v>88</v>
      </c>
      <c r="C131" s="25">
        <f t="shared" si="88"/>
        <v>1</v>
      </c>
      <c r="D131" s="28" t="s">
        <v>88</v>
      </c>
      <c r="E131" s="25">
        <f t="shared" si="89"/>
        <v>1</v>
      </c>
      <c r="F131" s="28" t="s">
        <v>88</v>
      </c>
      <c r="G131" s="25">
        <f t="shared" si="90"/>
        <v>1</v>
      </c>
      <c r="H131" s="28" t="str">
        <f t="shared" si="91"/>
        <v>low</v>
      </c>
      <c r="I131" s="28" t="s">
        <v>88</v>
      </c>
      <c r="J131" s="25">
        <f t="shared" si="92"/>
        <v>1</v>
      </c>
      <c r="K131" s="28" t="s">
        <v>88</v>
      </c>
      <c r="L131" s="25">
        <f t="shared" si="93"/>
        <v>1</v>
      </c>
      <c r="M131" s="28" t="s">
        <v>88</v>
      </c>
      <c r="N131" s="25">
        <f t="shared" si="94"/>
        <v>1</v>
      </c>
      <c r="O131" s="25" t="str">
        <f t="shared" ref="O131:O194" si="106">IF(OR(C131&gt;3,E131&gt;3,G131&gt;3),"high",IF(AND(C131&lt;3,E131&lt;3,G131&lt;3),"low","med"))</f>
        <v>low</v>
      </c>
      <c r="P131" s="25" t="s">
        <v>95</v>
      </c>
      <c r="Q131" s="25" t="s">
        <v>68</v>
      </c>
      <c r="R131" s="25">
        <v>4</v>
      </c>
      <c r="S131" s="29" t="s">
        <v>1429</v>
      </c>
      <c r="T131" s="195">
        <f>VLOOKUP($S131,'Snippet measures'!$A$4:$V$33,11,FALSE)</f>
        <v>1247</v>
      </c>
      <c r="U131" s="195">
        <f>VLOOKUP($S131,'Snippet measures'!$A$4:$V$33,18,FALSE)</f>
        <v>4.07412705574923</v>
      </c>
      <c r="V131" s="195">
        <f>VLOOKUP($S131,'Snippet measures'!$A$4:$V$33,19,FALSE)</f>
        <v>585.4</v>
      </c>
      <c r="W131" s="195">
        <f>VLOOKUP($S131,'Snippet measures'!$A$4:$V$33,21,FALSE)</f>
        <v>9.485094850948509E-3</v>
      </c>
      <c r="X131" s="195">
        <f>VLOOKUP($S131,'Snippet measures'!$A$4:$V$33,22,FALSE)</f>
        <v>0.44986449864498645</v>
      </c>
      <c r="Y131" s="25">
        <v>1</v>
      </c>
      <c r="Z131" s="30" t="s">
        <v>1464</v>
      </c>
      <c r="AA131" s="31" t="s">
        <v>1465</v>
      </c>
      <c r="AB131" s="39" t="s">
        <v>187</v>
      </c>
      <c r="AC131" s="33" t="s">
        <v>1466</v>
      </c>
      <c r="AD131" s="16" t="s">
        <v>1435</v>
      </c>
      <c r="AE131" s="17">
        <v>2</v>
      </c>
      <c r="AF131" s="17">
        <v>3</v>
      </c>
      <c r="AG131" s="40">
        <v>3</v>
      </c>
      <c r="AH131" s="35" t="s">
        <v>1430</v>
      </c>
      <c r="AI131" s="33" t="s">
        <v>230</v>
      </c>
      <c r="AJ131" s="16"/>
      <c r="AK131" s="17">
        <v>0</v>
      </c>
      <c r="AL131" s="17">
        <v>0</v>
      </c>
      <c r="AM131" s="20">
        <f t="shared" si="80"/>
        <v>0</v>
      </c>
      <c r="AN131" s="35"/>
      <c r="AO131" s="33"/>
      <c r="AP131" s="16"/>
      <c r="AQ131" s="17" t="str">
        <f t="shared" si="87"/>
        <v/>
      </c>
      <c r="AR131" s="17" t="str">
        <f t="shared" si="87"/>
        <v/>
      </c>
      <c r="AS131" s="20" t="str">
        <f t="shared" si="82"/>
        <v/>
      </c>
      <c r="AT131" s="35"/>
      <c r="AU131" s="33"/>
      <c r="AV131" s="16"/>
      <c r="AW131" s="17" t="str">
        <f t="shared" si="83"/>
        <v/>
      </c>
      <c r="AX131" s="17" t="str">
        <f t="shared" si="83"/>
        <v/>
      </c>
      <c r="AY131" s="20" t="str">
        <f t="shared" si="95"/>
        <v/>
      </c>
      <c r="AZ131" s="35"/>
      <c r="BA131" s="33"/>
      <c r="BB131" s="17" t="str">
        <f t="shared" si="84"/>
        <v/>
      </c>
      <c r="BC131" s="17" t="str">
        <f t="shared" si="84"/>
        <v/>
      </c>
      <c r="BD131" s="20" t="str">
        <f t="shared" si="96"/>
        <v/>
      </c>
      <c r="BE131" s="35"/>
      <c r="BF131" s="36"/>
      <c r="BG131" s="17" t="str">
        <f t="shared" si="85"/>
        <v/>
      </c>
      <c r="BH131" s="17" t="str">
        <f t="shared" si="85"/>
        <v/>
      </c>
      <c r="BI131" s="20" t="str">
        <f t="shared" si="97"/>
        <v/>
      </c>
      <c r="BJ131" s="54">
        <v>1</v>
      </c>
      <c r="BK131" s="37">
        <f t="shared" si="98"/>
        <v>2</v>
      </c>
      <c r="BL131" s="54">
        <f t="shared" si="99"/>
        <v>0</v>
      </c>
      <c r="BM131" s="28"/>
      <c r="BN131" s="28"/>
      <c r="BO131" s="28"/>
      <c r="BP131" s="28" t="s">
        <v>1395</v>
      </c>
      <c r="BQ131" s="28" t="s">
        <v>87</v>
      </c>
      <c r="BR131" s="25">
        <f t="shared" si="100"/>
        <v>1</v>
      </c>
      <c r="BS131" s="28" t="s">
        <v>87</v>
      </c>
      <c r="BT131" s="25">
        <f t="shared" si="101"/>
        <v>1</v>
      </c>
      <c r="BU131" s="28" t="s">
        <v>87</v>
      </c>
      <c r="BV131" s="25">
        <f t="shared" si="102"/>
        <v>1</v>
      </c>
      <c r="BW131" s="28" t="s">
        <v>87</v>
      </c>
      <c r="BX131" s="25">
        <f t="shared" si="103"/>
        <v>1</v>
      </c>
      <c r="BY131" s="25" t="str">
        <f t="shared" ref="BY131:BY194" si="107">IF(OR(BR131&gt;3,BT131&gt;3,BV131&gt;3,BX131&gt;3),"high",IF(AND(BR131&lt;3,BT131&lt;3,BV131&lt;3,BX131&lt;3),"low","med"))</f>
        <v>low</v>
      </c>
      <c r="BZ131" s="28" t="s">
        <v>78</v>
      </c>
      <c r="CA131" s="25">
        <v>1</v>
      </c>
      <c r="CB131" s="28" t="s">
        <v>1396</v>
      </c>
      <c r="CC131" s="28">
        <v>3194.22</v>
      </c>
      <c r="CD131" s="28">
        <v>159.86000000000001</v>
      </c>
      <c r="CE131" s="38">
        <v>50.1</v>
      </c>
      <c r="CF131" s="24">
        <v>2</v>
      </c>
      <c r="CG131" s="25">
        <f t="shared" si="104"/>
        <v>3</v>
      </c>
      <c r="CH131" s="26">
        <f t="shared" si="105"/>
        <v>0.5</v>
      </c>
      <c r="CI131" s="26">
        <f t="shared" ref="CI131:CI194" si="108">$T131/CD131</f>
        <v>7.8005755035656197</v>
      </c>
      <c r="CJ131" s="26">
        <f t="shared" ref="CJ131:CJ194" si="109">$T131/CE131</f>
        <v>24.890219560878243</v>
      </c>
    </row>
    <row r="132" spans="1:88" ht="13.05" customHeight="1" x14ac:dyDescent="0.3">
      <c r="A132" s="27">
        <v>186</v>
      </c>
      <c r="B132" s="28" t="s">
        <v>80</v>
      </c>
      <c r="C132" s="25">
        <f t="shared" si="88"/>
        <v>4</v>
      </c>
      <c r="D132" s="28" t="s">
        <v>66</v>
      </c>
      <c r="E132" s="25">
        <f t="shared" si="89"/>
        <v>5</v>
      </c>
      <c r="F132" s="28" t="s">
        <v>66</v>
      </c>
      <c r="G132" s="25">
        <f t="shared" si="90"/>
        <v>5</v>
      </c>
      <c r="H132" s="28" t="str">
        <f t="shared" si="91"/>
        <v>high</v>
      </c>
      <c r="I132" s="28" t="s">
        <v>80</v>
      </c>
      <c r="J132" s="25">
        <f t="shared" si="92"/>
        <v>4</v>
      </c>
      <c r="K132" s="28" t="s">
        <v>80</v>
      </c>
      <c r="L132" s="25">
        <f t="shared" si="93"/>
        <v>4</v>
      </c>
      <c r="M132" s="28" t="s">
        <v>66</v>
      </c>
      <c r="N132" s="25">
        <f t="shared" si="94"/>
        <v>5</v>
      </c>
      <c r="O132" s="25" t="str">
        <f t="shared" si="106"/>
        <v>high</v>
      </c>
      <c r="P132" s="25" t="s">
        <v>67</v>
      </c>
      <c r="Q132" s="25" t="s">
        <v>68</v>
      </c>
      <c r="R132" s="25">
        <v>4</v>
      </c>
      <c r="S132" s="29" t="s">
        <v>1429</v>
      </c>
      <c r="T132" s="195">
        <f>VLOOKUP($S132,'Snippet measures'!$A$4:$V$33,11,FALSE)</f>
        <v>1247</v>
      </c>
      <c r="U132" s="195">
        <f>VLOOKUP($S132,'Snippet measures'!$A$4:$V$33,18,FALSE)</f>
        <v>4.07412705574923</v>
      </c>
      <c r="V132" s="195">
        <f>VLOOKUP($S132,'Snippet measures'!$A$4:$V$33,19,FALSE)</f>
        <v>585.4</v>
      </c>
      <c r="W132" s="195">
        <f>VLOOKUP($S132,'Snippet measures'!$A$4:$V$33,21,FALSE)</f>
        <v>9.485094850948509E-3</v>
      </c>
      <c r="X132" s="195">
        <f>VLOOKUP($S132,'Snippet measures'!$A$4:$V$33,22,FALSE)</f>
        <v>0.44986449864498645</v>
      </c>
      <c r="Y132" s="25">
        <v>4</v>
      </c>
      <c r="Z132" s="30" t="s">
        <v>1467</v>
      </c>
      <c r="AA132" s="31" t="s">
        <v>1468</v>
      </c>
      <c r="AB132" s="39" t="s">
        <v>187</v>
      </c>
      <c r="AC132" s="33" t="s">
        <v>1469</v>
      </c>
      <c r="AD132" s="16"/>
      <c r="AE132" s="17">
        <v>0</v>
      </c>
      <c r="AF132" s="17">
        <v>0</v>
      </c>
      <c r="AG132" s="17">
        <f t="shared" ref="AG132:AG140" si="110">IF(AE132=AF132,AE132,"")</f>
        <v>0</v>
      </c>
      <c r="AH132" s="35" t="s">
        <v>1430</v>
      </c>
      <c r="AI132" s="33" t="s">
        <v>1470</v>
      </c>
      <c r="AJ132" s="16"/>
      <c r="AK132" s="17">
        <v>1</v>
      </c>
      <c r="AL132" s="17">
        <v>1</v>
      </c>
      <c r="AM132" s="20">
        <f t="shared" si="80"/>
        <v>1</v>
      </c>
      <c r="AN132" s="35"/>
      <c r="AO132" s="33"/>
      <c r="AP132" s="16"/>
      <c r="AQ132" s="17" t="str">
        <f t="shared" si="87"/>
        <v/>
      </c>
      <c r="AR132" s="17" t="str">
        <f t="shared" si="87"/>
        <v/>
      </c>
      <c r="AS132" s="20" t="str">
        <f t="shared" si="82"/>
        <v/>
      </c>
      <c r="AT132" s="35"/>
      <c r="AU132" s="33"/>
      <c r="AV132" s="16"/>
      <c r="AW132" s="17" t="str">
        <f t="shared" si="83"/>
        <v/>
      </c>
      <c r="AX132" s="17" t="str">
        <f t="shared" si="83"/>
        <v/>
      </c>
      <c r="AY132" s="20" t="str">
        <f t="shared" si="95"/>
        <v/>
      </c>
      <c r="AZ132" s="35"/>
      <c r="BA132" s="33"/>
      <c r="BB132" s="17" t="str">
        <f t="shared" si="84"/>
        <v/>
      </c>
      <c r="BC132" s="17" t="str">
        <f t="shared" si="84"/>
        <v/>
      </c>
      <c r="BD132" s="20" t="str">
        <f t="shared" si="96"/>
        <v/>
      </c>
      <c r="BE132" s="35"/>
      <c r="BF132" s="36"/>
      <c r="BG132" s="17" t="str">
        <f t="shared" si="85"/>
        <v/>
      </c>
      <c r="BH132" s="17" t="str">
        <f t="shared" si="85"/>
        <v/>
      </c>
      <c r="BI132" s="20" t="str">
        <f t="shared" si="97"/>
        <v/>
      </c>
      <c r="BJ132" s="54">
        <v>2</v>
      </c>
      <c r="BK132" s="37">
        <f t="shared" si="98"/>
        <v>6</v>
      </c>
      <c r="BL132" s="54">
        <f t="shared" si="99"/>
        <v>-2</v>
      </c>
      <c r="BM132" s="28" t="s">
        <v>1471</v>
      </c>
      <c r="BN132" s="28" t="s">
        <v>1472</v>
      </c>
      <c r="BO132" s="28" t="s">
        <v>1404</v>
      </c>
      <c r="BP132" s="28" t="s">
        <v>1405</v>
      </c>
      <c r="BQ132" s="28">
        <v>4</v>
      </c>
      <c r="BR132" s="25">
        <f t="shared" si="100"/>
        <v>4</v>
      </c>
      <c r="BS132" s="28">
        <v>3</v>
      </c>
      <c r="BT132" s="25">
        <f t="shared" si="101"/>
        <v>3</v>
      </c>
      <c r="BU132" s="28">
        <v>4</v>
      </c>
      <c r="BV132" s="25">
        <f t="shared" si="102"/>
        <v>4</v>
      </c>
      <c r="BW132" s="28">
        <v>3</v>
      </c>
      <c r="BX132" s="25">
        <f t="shared" si="103"/>
        <v>3</v>
      </c>
      <c r="BY132" s="25" t="str">
        <f t="shared" si="107"/>
        <v>high</v>
      </c>
      <c r="BZ132" s="28" t="s">
        <v>145</v>
      </c>
      <c r="CA132" s="25">
        <v>2</v>
      </c>
      <c r="CB132" s="28" t="s">
        <v>1406</v>
      </c>
      <c r="CC132" s="28">
        <v>1807.34</v>
      </c>
      <c r="CD132" s="28">
        <v>54.61</v>
      </c>
      <c r="CE132" s="38">
        <v>125.35</v>
      </c>
      <c r="CF132" s="24">
        <v>2</v>
      </c>
      <c r="CG132" s="25">
        <f t="shared" si="104"/>
        <v>1</v>
      </c>
      <c r="CH132" s="26">
        <f t="shared" si="105"/>
        <v>0.16666666666666666</v>
      </c>
      <c r="CI132" s="26">
        <f t="shared" si="108"/>
        <v>22.834645669291337</v>
      </c>
      <c r="CJ132" s="26">
        <f t="shared" si="109"/>
        <v>9.948145193458318</v>
      </c>
    </row>
    <row r="133" spans="1:88" ht="13.05" customHeight="1" x14ac:dyDescent="0.3">
      <c r="A133" s="27">
        <v>204</v>
      </c>
      <c r="B133" s="28" t="s">
        <v>79</v>
      </c>
      <c r="C133" s="25">
        <f t="shared" si="88"/>
        <v>2</v>
      </c>
      <c r="D133" s="28" t="s">
        <v>66</v>
      </c>
      <c r="E133" s="25">
        <f t="shared" si="89"/>
        <v>5</v>
      </c>
      <c r="F133" s="28" t="s">
        <v>80</v>
      </c>
      <c r="G133" s="25">
        <f t="shared" si="90"/>
        <v>4</v>
      </c>
      <c r="H133" s="28" t="str">
        <f t="shared" si="91"/>
        <v>high</v>
      </c>
      <c r="I133" s="28" t="s">
        <v>65</v>
      </c>
      <c r="J133" s="25">
        <f t="shared" si="92"/>
        <v>3</v>
      </c>
      <c r="K133" s="28" t="s">
        <v>80</v>
      </c>
      <c r="L133" s="25">
        <f t="shared" si="93"/>
        <v>4</v>
      </c>
      <c r="M133" s="28" t="s">
        <v>80</v>
      </c>
      <c r="N133" s="25">
        <f t="shared" si="94"/>
        <v>4</v>
      </c>
      <c r="O133" s="25" t="str">
        <f t="shared" si="106"/>
        <v>high</v>
      </c>
      <c r="P133" s="25" t="s">
        <v>67</v>
      </c>
      <c r="Q133" s="25" t="s">
        <v>68</v>
      </c>
      <c r="R133" s="25">
        <v>4</v>
      </c>
      <c r="S133" s="29" t="s">
        <v>1429</v>
      </c>
      <c r="T133" s="195">
        <f>VLOOKUP($S133,'Snippet measures'!$A$4:$V$33,11,FALSE)</f>
        <v>1247</v>
      </c>
      <c r="U133" s="195">
        <f>VLOOKUP($S133,'Snippet measures'!$A$4:$V$33,18,FALSE)</f>
        <v>4.07412705574923</v>
      </c>
      <c r="V133" s="195">
        <f>VLOOKUP($S133,'Snippet measures'!$A$4:$V$33,19,FALSE)</f>
        <v>585.4</v>
      </c>
      <c r="W133" s="195">
        <f>VLOOKUP($S133,'Snippet measures'!$A$4:$V$33,21,FALSE)</f>
        <v>9.485094850948509E-3</v>
      </c>
      <c r="X133" s="195">
        <f>VLOOKUP($S133,'Snippet measures'!$A$4:$V$33,22,FALSE)</f>
        <v>0.44986449864498645</v>
      </c>
      <c r="Y133" s="25">
        <v>3</v>
      </c>
      <c r="Z133" s="30" t="s">
        <v>1407</v>
      </c>
      <c r="AA133" s="31" t="s">
        <v>1473</v>
      </c>
      <c r="AB133" s="39" t="s">
        <v>187</v>
      </c>
      <c r="AC133" s="33" t="s">
        <v>23</v>
      </c>
      <c r="AD133" s="16"/>
      <c r="AE133" s="17">
        <v>0</v>
      </c>
      <c r="AF133" s="17">
        <v>0</v>
      </c>
      <c r="AG133" s="17">
        <f t="shared" si="110"/>
        <v>0</v>
      </c>
      <c r="AH133" s="35" t="s">
        <v>1430</v>
      </c>
      <c r="AI133" s="33" t="s">
        <v>28</v>
      </c>
      <c r="AJ133" s="16"/>
      <c r="AK133" s="17">
        <v>0</v>
      </c>
      <c r="AL133" s="17">
        <v>0</v>
      </c>
      <c r="AM133" s="20">
        <f t="shared" si="80"/>
        <v>0</v>
      </c>
      <c r="AN133" s="35"/>
      <c r="AO133" s="33"/>
      <c r="AP133" s="16"/>
      <c r="AQ133" s="17" t="str">
        <f t="shared" si="87"/>
        <v/>
      </c>
      <c r="AR133" s="17" t="str">
        <f t="shared" si="87"/>
        <v/>
      </c>
      <c r="AS133" s="20" t="str">
        <f t="shared" si="82"/>
        <v/>
      </c>
      <c r="AT133" s="35"/>
      <c r="AU133" s="33"/>
      <c r="AV133" s="16"/>
      <c r="AW133" s="17" t="str">
        <f t="shared" si="83"/>
        <v/>
      </c>
      <c r="AX133" s="17" t="str">
        <f t="shared" si="83"/>
        <v/>
      </c>
      <c r="AY133" s="20" t="str">
        <f t="shared" si="95"/>
        <v/>
      </c>
      <c r="AZ133" s="35"/>
      <c r="BA133" s="33"/>
      <c r="BB133" s="17" t="str">
        <f t="shared" si="84"/>
        <v/>
      </c>
      <c r="BC133" s="17" t="str">
        <f t="shared" si="84"/>
        <v/>
      </c>
      <c r="BD133" s="20" t="str">
        <f t="shared" si="96"/>
        <v/>
      </c>
      <c r="BE133" s="35"/>
      <c r="BF133" s="36"/>
      <c r="BG133" s="17" t="str">
        <f t="shared" si="85"/>
        <v/>
      </c>
      <c r="BH133" s="17" t="str">
        <f t="shared" si="85"/>
        <v/>
      </c>
      <c r="BI133" s="20" t="str">
        <f t="shared" si="97"/>
        <v/>
      </c>
      <c r="BJ133" s="54">
        <v>1</v>
      </c>
      <c r="BK133" s="37">
        <f t="shared" si="98"/>
        <v>4</v>
      </c>
      <c r="BL133" s="54">
        <f t="shared" si="99"/>
        <v>-2</v>
      </c>
      <c r="BM133" s="28" t="s">
        <v>1474</v>
      </c>
      <c r="BN133" s="28" t="s">
        <v>1475</v>
      </c>
      <c r="BO133" s="28" t="s">
        <v>1411</v>
      </c>
      <c r="BP133" s="28" t="s">
        <v>1412</v>
      </c>
      <c r="BQ133" s="28" t="s">
        <v>77</v>
      </c>
      <c r="BR133" s="25">
        <f t="shared" si="100"/>
        <v>5</v>
      </c>
      <c r="BS133" s="28">
        <v>3</v>
      </c>
      <c r="BT133" s="25">
        <f t="shared" si="101"/>
        <v>3</v>
      </c>
      <c r="BU133" s="28">
        <v>4</v>
      </c>
      <c r="BV133" s="25">
        <f t="shared" si="102"/>
        <v>4</v>
      </c>
      <c r="BW133" s="28" t="s">
        <v>87</v>
      </c>
      <c r="BX133" s="25">
        <f t="shared" si="103"/>
        <v>1</v>
      </c>
      <c r="BY133" s="25" t="str">
        <f t="shared" si="107"/>
        <v>high</v>
      </c>
      <c r="BZ133" s="28" t="s">
        <v>482</v>
      </c>
      <c r="CA133" s="25">
        <v>5</v>
      </c>
      <c r="CB133" s="28"/>
      <c r="CC133" s="28">
        <v>778.55</v>
      </c>
      <c r="CD133" s="28">
        <v>5.89</v>
      </c>
      <c r="CE133" s="38">
        <v>11.61</v>
      </c>
      <c r="CF133" s="24">
        <v>2</v>
      </c>
      <c r="CG133" s="25">
        <f t="shared" si="104"/>
        <v>0</v>
      </c>
      <c r="CH133" s="26">
        <f t="shared" si="105"/>
        <v>0</v>
      </c>
      <c r="CI133" s="26">
        <f t="shared" si="108"/>
        <v>211.71477079796267</v>
      </c>
      <c r="CJ133" s="26">
        <f t="shared" si="109"/>
        <v>107.40740740740742</v>
      </c>
    </row>
    <row r="134" spans="1:88" ht="13.05" customHeight="1" x14ac:dyDescent="0.3">
      <c r="A134" s="27">
        <v>214</v>
      </c>
      <c r="B134" s="28" t="s">
        <v>88</v>
      </c>
      <c r="C134" s="25">
        <f t="shared" si="88"/>
        <v>1</v>
      </c>
      <c r="D134" s="28" t="s">
        <v>80</v>
      </c>
      <c r="E134" s="25">
        <f t="shared" si="89"/>
        <v>4</v>
      </c>
      <c r="F134" s="28" t="s">
        <v>80</v>
      </c>
      <c r="G134" s="25">
        <f t="shared" si="90"/>
        <v>4</v>
      </c>
      <c r="H134" s="28" t="str">
        <f t="shared" si="91"/>
        <v>medium</v>
      </c>
      <c r="I134" s="28" t="s">
        <v>88</v>
      </c>
      <c r="J134" s="25">
        <f t="shared" si="92"/>
        <v>1</v>
      </c>
      <c r="K134" s="28" t="s">
        <v>65</v>
      </c>
      <c r="L134" s="25">
        <f t="shared" si="93"/>
        <v>3</v>
      </c>
      <c r="M134" s="28" t="s">
        <v>88</v>
      </c>
      <c r="N134" s="25">
        <f t="shared" si="94"/>
        <v>1</v>
      </c>
      <c r="O134" s="25" t="str">
        <f t="shared" si="106"/>
        <v>high</v>
      </c>
      <c r="P134" s="25" t="s">
        <v>95</v>
      </c>
      <c r="Q134" s="25" t="s">
        <v>68</v>
      </c>
      <c r="R134" s="25">
        <v>4</v>
      </c>
      <c r="S134" s="29" t="s">
        <v>1429</v>
      </c>
      <c r="T134" s="195">
        <f>VLOOKUP($S134,'Snippet measures'!$A$4:$V$33,11,FALSE)</f>
        <v>1247</v>
      </c>
      <c r="U134" s="195">
        <f>VLOOKUP($S134,'Snippet measures'!$A$4:$V$33,18,FALSE)</f>
        <v>4.07412705574923</v>
      </c>
      <c r="V134" s="195">
        <f>VLOOKUP($S134,'Snippet measures'!$A$4:$V$33,19,FALSE)</f>
        <v>585.4</v>
      </c>
      <c r="W134" s="195">
        <f>VLOOKUP($S134,'Snippet measures'!$A$4:$V$33,21,FALSE)</f>
        <v>9.485094850948509E-3</v>
      </c>
      <c r="X134" s="195">
        <f>VLOOKUP($S134,'Snippet measures'!$A$4:$V$33,22,FALSE)</f>
        <v>0.44986449864498645</v>
      </c>
      <c r="Y134" s="25">
        <v>1</v>
      </c>
      <c r="Z134" s="30" t="s">
        <v>1476</v>
      </c>
      <c r="AA134" s="31" t="s">
        <v>1477</v>
      </c>
      <c r="AB134" s="39" t="s">
        <v>187</v>
      </c>
      <c r="AC134" s="33" t="s">
        <v>641</v>
      </c>
      <c r="AD134" s="16"/>
      <c r="AE134" s="17">
        <f t="shared" ref="AE134:AF136" si="111">IF($AB134=TRIM($AC134),3,"")</f>
        <v>3</v>
      </c>
      <c r="AF134" s="17">
        <f t="shared" si="111"/>
        <v>3</v>
      </c>
      <c r="AG134" s="17">
        <f t="shared" si="110"/>
        <v>3</v>
      </c>
      <c r="AH134" s="35" t="s">
        <v>1430</v>
      </c>
      <c r="AI134" s="33" t="s">
        <v>1478</v>
      </c>
      <c r="AJ134" s="16"/>
      <c r="AK134" s="17">
        <v>3</v>
      </c>
      <c r="AL134" s="17">
        <v>3</v>
      </c>
      <c r="AM134" s="20">
        <f t="shared" si="80"/>
        <v>3</v>
      </c>
      <c r="AN134" s="35"/>
      <c r="AO134" s="33"/>
      <c r="AP134" s="16"/>
      <c r="AQ134" s="17" t="str">
        <f t="shared" si="87"/>
        <v/>
      </c>
      <c r="AR134" s="17" t="str">
        <f t="shared" si="87"/>
        <v/>
      </c>
      <c r="AS134" s="20" t="str">
        <f t="shared" si="82"/>
        <v/>
      </c>
      <c r="AT134" s="35"/>
      <c r="AU134" s="33"/>
      <c r="AV134" s="16"/>
      <c r="AW134" s="17" t="str">
        <f t="shared" si="83"/>
        <v/>
      </c>
      <c r="AX134" s="17" t="str">
        <f t="shared" si="83"/>
        <v/>
      </c>
      <c r="AY134" s="20" t="str">
        <f t="shared" si="95"/>
        <v/>
      </c>
      <c r="AZ134" s="35"/>
      <c r="BA134" s="33"/>
      <c r="BB134" s="17" t="str">
        <f t="shared" si="84"/>
        <v/>
      </c>
      <c r="BC134" s="17" t="str">
        <f t="shared" si="84"/>
        <v/>
      </c>
      <c r="BD134" s="20" t="str">
        <f t="shared" si="96"/>
        <v/>
      </c>
      <c r="BE134" s="35"/>
      <c r="BF134" s="36"/>
      <c r="BG134" s="17" t="str">
        <f t="shared" si="85"/>
        <v/>
      </c>
      <c r="BH134" s="17" t="str">
        <f t="shared" si="85"/>
        <v/>
      </c>
      <c r="BI134" s="20" t="str">
        <f t="shared" si="97"/>
        <v/>
      </c>
      <c r="BJ134" s="54">
        <v>3</v>
      </c>
      <c r="BK134" s="37">
        <f t="shared" si="98"/>
        <v>4</v>
      </c>
      <c r="BL134" s="54">
        <f t="shared" si="99"/>
        <v>2</v>
      </c>
      <c r="BM134" s="28" t="s">
        <v>1479</v>
      </c>
      <c r="BN134" s="28"/>
      <c r="BO134" s="28"/>
      <c r="BP134" s="28" t="s">
        <v>1418</v>
      </c>
      <c r="BQ134" s="28" t="s">
        <v>87</v>
      </c>
      <c r="BR134" s="25">
        <f t="shared" si="100"/>
        <v>1</v>
      </c>
      <c r="BS134" s="28" t="s">
        <v>87</v>
      </c>
      <c r="BT134" s="25">
        <f t="shared" si="101"/>
        <v>1</v>
      </c>
      <c r="BU134" s="28" t="s">
        <v>87</v>
      </c>
      <c r="BV134" s="25">
        <f t="shared" si="102"/>
        <v>1</v>
      </c>
      <c r="BW134" s="28" t="s">
        <v>87</v>
      </c>
      <c r="BX134" s="25">
        <f t="shared" si="103"/>
        <v>1</v>
      </c>
      <c r="BY134" s="25" t="str">
        <f t="shared" si="107"/>
        <v>low</v>
      </c>
      <c r="BZ134" s="28" t="s">
        <v>145</v>
      </c>
      <c r="CA134" s="25">
        <v>2</v>
      </c>
      <c r="CB134" s="28"/>
      <c r="CC134" s="28">
        <v>5534.87</v>
      </c>
      <c r="CD134" s="28">
        <v>1236.32</v>
      </c>
      <c r="CE134" s="38">
        <v>132.15</v>
      </c>
      <c r="CF134" s="24">
        <v>2</v>
      </c>
      <c r="CG134" s="25">
        <f t="shared" si="104"/>
        <v>6</v>
      </c>
      <c r="CH134" s="26">
        <f t="shared" si="105"/>
        <v>1</v>
      </c>
      <c r="CI134" s="26">
        <f t="shared" si="108"/>
        <v>1.0086385401837712</v>
      </c>
      <c r="CJ134" s="26">
        <f t="shared" si="109"/>
        <v>9.4362466893681418</v>
      </c>
    </row>
    <row r="135" spans="1:88" ht="13.05" customHeight="1" x14ac:dyDescent="0.3">
      <c r="A135" s="27">
        <v>241</v>
      </c>
      <c r="B135" s="28" t="s">
        <v>88</v>
      </c>
      <c r="C135" s="25">
        <f t="shared" si="88"/>
        <v>1</v>
      </c>
      <c r="D135" s="28" t="s">
        <v>79</v>
      </c>
      <c r="E135" s="25">
        <f t="shared" si="89"/>
        <v>2</v>
      </c>
      <c r="F135" s="28" t="s">
        <v>88</v>
      </c>
      <c r="G135" s="25">
        <f t="shared" si="90"/>
        <v>1</v>
      </c>
      <c r="H135" s="28" t="str">
        <f t="shared" si="91"/>
        <v>low</v>
      </c>
      <c r="I135" s="28" t="s">
        <v>88</v>
      </c>
      <c r="J135" s="25">
        <f t="shared" si="92"/>
        <v>1</v>
      </c>
      <c r="K135" s="28" t="s">
        <v>79</v>
      </c>
      <c r="L135" s="25">
        <f t="shared" si="93"/>
        <v>2</v>
      </c>
      <c r="M135" s="28" t="s">
        <v>88</v>
      </c>
      <c r="N135" s="25">
        <f t="shared" si="94"/>
        <v>1</v>
      </c>
      <c r="O135" s="25" t="str">
        <f t="shared" si="106"/>
        <v>low</v>
      </c>
      <c r="P135" s="25" t="s">
        <v>67</v>
      </c>
      <c r="Q135" s="25" t="s">
        <v>68</v>
      </c>
      <c r="R135" s="25">
        <v>4</v>
      </c>
      <c r="S135" s="29" t="s">
        <v>1429</v>
      </c>
      <c r="T135" s="195">
        <f>VLOOKUP($S135,'Snippet measures'!$A$4:$V$33,11,FALSE)</f>
        <v>1247</v>
      </c>
      <c r="U135" s="195">
        <f>VLOOKUP($S135,'Snippet measures'!$A$4:$V$33,18,FALSE)</f>
        <v>4.07412705574923</v>
      </c>
      <c r="V135" s="195">
        <f>VLOOKUP($S135,'Snippet measures'!$A$4:$V$33,19,FALSE)</f>
        <v>585.4</v>
      </c>
      <c r="W135" s="195">
        <f>VLOOKUP($S135,'Snippet measures'!$A$4:$V$33,21,FALSE)</f>
        <v>9.485094850948509E-3</v>
      </c>
      <c r="X135" s="195">
        <f>VLOOKUP($S135,'Snippet measures'!$A$4:$V$33,22,FALSE)</f>
        <v>0.44986449864498645</v>
      </c>
      <c r="Y135" s="25">
        <v>3</v>
      </c>
      <c r="Z135" s="30" t="s">
        <v>1484</v>
      </c>
      <c r="AA135" s="31" t="s">
        <v>1485</v>
      </c>
      <c r="AB135" s="39" t="s">
        <v>187</v>
      </c>
      <c r="AC135" s="33" t="s">
        <v>187</v>
      </c>
      <c r="AD135" s="16"/>
      <c r="AE135" s="17">
        <f t="shared" si="111"/>
        <v>3</v>
      </c>
      <c r="AF135" s="17">
        <f t="shared" si="111"/>
        <v>3</v>
      </c>
      <c r="AG135" s="17">
        <f t="shared" si="110"/>
        <v>3</v>
      </c>
      <c r="AH135" s="35" t="s">
        <v>1430</v>
      </c>
      <c r="AI135" s="33" t="s">
        <v>1486</v>
      </c>
      <c r="AJ135" s="16"/>
      <c r="AK135" s="17">
        <v>1</v>
      </c>
      <c r="AL135" s="17">
        <v>1</v>
      </c>
      <c r="AM135" s="20">
        <f t="shared" si="80"/>
        <v>1</v>
      </c>
      <c r="AN135" s="35"/>
      <c r="AO135" s="33"/>
      <c r="AP135" s="16"/>
      <c r="AQ135" s="17" t="str">
        <f t="shared" si="87"/>
        <v/>
      </c>
      <c r="AR135" s="17" t="str">
        <f t="shared" si="87"/>
        <v/>
      </c>
      <c r="AS135" s="20" t="str">
        <f t="shared" si="82"/>
        <v/>
      </c>
      <c r="AT135" s="35"/>
      <c r="AU135" s="33"/>
      <c r="AV135" s="16"/>
      <c r="AW135" s="17" t="str">
        <f t="shared" si="83"/>
        <v/>
      </c>
      <c r="AX135" s="17" t="str">
        <f t="shared" si="83"/>
        <v/>
      </c>
      <c r="AY135" s="20" t="str">
        <f t="shared" si="95"/>
        <v/>
      </c>
      <c r="AZ135" s="35"/>
      <c r="BA135" s="33"/>
      <c r="BB135" s="17" t="str">
        <f t="shared" si="84"/>
        <v/>
      </c>
      <c r="BC135" s="17" t="str">
        <f t="shared" si="84"/>
        <v/>
      </c>
      <c r="BD135" s="20" t="str">
        <f t="shared" si="96"/>
        <v/>
      </c>
      <c r="BE135" s="35"/>
      <c r="BF135" s="36"/>
      <c r="BG135" s="17" t="str">
        <f t="shared" si="85"/>
        <v/>
      </c>
      <c r="BH135" s="17" t="str">
        <f t="shared" si="85"/>
        <v/>
      </c>
      <c r="BI135" s="20" t="str">
        <f t="shared" si="97"/>
        <v/>
      </c>
      <c r="BJ135" s="54">
        <v>3</v>
      </c>
      <c r="BK135" s="37">
        <f t="shared" si="98"/>
        <v>6</v>
      </c>
      <c r="BL135" s="54">
        <f t="shared" si="99"/>
        <v>0</v>
      </c>
      <c r="BM135" s="28"/>
      <c r="BN135" s="28"/>
      <c r="BO135" s="28"/>
      <c r="BP135" s="28" t="s">
        <v>1428</v>
      </c>
      <c r="BQ135" s="28">
        <v>3</v>
      </c>
      <c r="BR135" s="25">
        <f t="shared" si="100"/>
        <v>3</v>
      </c>
      <c r="BS135" s="28">
        <v>3</v>
      </c>
      <c r="BT135" s="25">
        <f t="shared" si="101"/>
        <v>3</v>
      </c>
      <c r="BU135" s="28">
        <v>2</v>
      </c>
      <c r="BV135" s="25">
        <f t="shared" si="102"/>
        <v>2</v>
      </c>
      <c r="BW135" s="28" t="s">
        <v>87</v>
      </c>
      <c r="BX135" s="25">
        <f t="shared" si="103"/>
        <v>1</v>
      </c>
      <c r="BY135" s="25" t="str">
        <f t="shared" si="107"/>
        <v>med</v>
      </c>
      <c r="BZ135" s="28" t="s">
        <v>100</v>
      </c>
      <c r="CA135" s="25">
        <v>3</v>
      </c>
      <c r="CB135" s="28"/>
      <c r="CC135" s="28">
        <v>1691.66</v>
      </c>
      <c r="CD135" s="28">
        <v>59.86</v>
      </c>
      <c r="CE135" s="38">
        <v>53.66</v>
      </c>
      <c r="CF135" s="24">
        <v>2</v>
      </c>
      <c r="CG135" s="25">
        <f t="shared" si="104"/>
        <v>4</v>
      </c>
      <c r="CH135" s="26">
        <f t="shared" si="105"/>
        <v>0.66666666666666663</v>
      </c>
      <c r="CI135" s="26">
        <f t="shared" si="108"/>
        <v>20.831941196124291</v>
      </c>
      <c r="CJ135" s="26">
        <f t="shared" si="109"/>
        <v>23.238911666045475</v>
      </c>
    </row>
    <row r="136" spans="1:88" ht="13.05" customHeight="1" x14ac:dyDescent="0.3">
      <c r="A136" s="27">
        <v>14</v>
      </c>
      <c r="B136" s="28" t="s">
        <v>65</v>
      </c>
      <c r="C136" s="25">
        <f t="shared" si="88"/>
        <v>3</v>
      </c>
      <c r="D136" s="28" t="s">
        <v>65</v>
      </c>
      <c r="E136" s="25">
        <f t="shared" si="89"/>
        <v>3</v>
      </c>
      <c r="F136" s="28" t="s">
        <v>65</v>
      </c>
      <c r="G136" s="25">
        <f t="shared" si="90"/>
        <v>3</v>
      </c>
      <c r="H136" s="28" t="str">
        <f t="shared" si="91"/>
        <v>medium</v>
      </c>
      <c r="I136" s="28" t="s">
        <v>88</v>
      </c>
      <c r="J136" s="25">
        <f t="shared" si="92"/>
        <v>1</v>
      </c>
      <c r="K136" s="28" t="s">
        <v>88</v>
      </c>
      <c r="L136" s="25">
        <f t="shared" si="93"/>
        <v>1</v>
      </c>
      <c r="M136" s="28" t="s">
        <v>88</v>
      </c>
      <c r="N136" s="25">
        <f t="shared" si="94"/>
        <v>1</v>
      </c>
      <c r="O136" s="25" t="str">
        <f t="shared" si="106"/>
        <v>med</v>
      </c>
      <c r="P136" s="25" t="s">
        <v>67</v>
      </c>
      <c r="Q136" s="25" t="s">
        <v>68</v>
      </c>
      <c r="R136" s="25">
        <v>5</v>
      </c>
      <c r="S136" s="29" t="s">
        <v>1788</v>
      </c>
      <c r="T136" s="195">
        <f>VLOOKUP($S136,'Snippet measures'!$A$4:$V$33,11,FALSE)</f>
        <v>915</v>
      </c>
      <c r="U136" s="195">
        <f>VLOOKUP($S136,'Snippet measures'!$A$4:$V$33,18,FALSE)</f>
        <v>0.121544068101387</v>
      </c>
      <c r="V136" s="195">
        <f>VLOOKUP($S136,'Snippet measures'!$A$4:$V$33,19,FALSE)</f>
        <v>585.4</v>
      </c>
      <c r="W136" s="195">
        <f>VLOOKUP($S136,'Snippet measures'!$A$4:$V$33,21,FALSE)</f>
        <v>9.485094850948509E-3</v>
      </c>
      <c r="X136" s="195">
        <f>VLOOKUP($S136,'Snippet measures'!$A$4:$V$33,22,FALSE)</f>
        <v>0</v>
      </c>
      <c r="Y136" s="25">
        <v>3</v>
      </c>
      <c r="Z136" s="30" t="s">
        <v>1789</v>
      </c>
      <c r="AA136" s="31" t="s">
        <v>1790</v>
      </c>
      <c r="AB136" s="39" t="s">
        <v>187</v>
      </c>
      <c r="AC136" s="33" t="s">
        <v>187</v>
      </c>
      <c r="AD136" s="16"/>
      <c r="AE136" s="17">
        <f t="shared" si="111"/>
        <v>3</v>
      </c>
      <c r="AF136" s="17">
        <f t="shared" si="111"/>
        <v>3</v>
      </c>
      <c r="AG136" s="17">
        <f t="shared" si="110"/>
        <v>3</v>
      </c>
      <c r="AH136" s="35" t="s">
        <v>1430</v>
      </c>
      <c r="AI136" s="33" t="s">
        <v>1791</v>
      </c>
      <c r="AJ136" s="16" t="s">
        <v>1792</v>
      </c>
      <c r="AK136" s="17">
        <v>3</v>
      </c>
      <c r="AL136" s="17">
        <v>3</v>
      </c>
      <c r="AM136" s="20">
        <f t="shared" si="80"/>
        <v>3</v>
      </c>
      <c r="AN136" s="35"/>
      <c r="AO136" s="33"/>
      <c r="AP136" s="16"/>
      <c r="AQ136" s="17" t="str">
        <f t="shared" si="87"/>
        <v/>
      </c>
      <c r="AR136" s="17" t="str">
        <f t="shared" si="87"/>
        <v/>
      </c>
      <c r="AS136" s="20" t="str">
        <f t="shared" si="82"/>
        <v/>
      </c>
      <c r="AT136" s="35"/>
      <c r="AU136" s="33"/>
      <c r="AV136" s="16"/>
      <c r="AW136" s="17" t="str">
        <f t="shared" si="83"/>
        <v/>
      </c>
      <c r="AX136" s="17" t="str">
        <f t="shared" si="83"/>
        <v/>
      </c>
      <c r="AY136" s="20" t="str">
        <f t="shared" si="95"/>
        <v/>
      </c>
      <c r="AZ136" s="35"/>
      <c r="BA136" s="33"/>
      <c r="BB136" s="17" t="str">
        <f t="shared" si="84"/>
        <v/>
      </c>
      <c r="BC136" s="17" t="str">
        <f t="shared" si="84"/>
        <v/>
      </c>
      <c r="BD136" s="20" t="str">
        <f t="shared" si="96"/>
        <v/>
      </c>
      <c r="BE136" s="35"/>
      <c r="BF136" s="36"/>
      <c r="BG136" s="17" t="str">
        <f t="shared" si="85"/>
        <v/>
      </c>
      <c r="BH136" s="17" t="str">
        <f t="shared" si="85"/>
        <v/>
      </c>
      <c r="BI136" s="20" t="str">
        <f t="shared" si="97"/>
        <v/>
      </c>
      <c r="BJ136" s="54">
        <v>3</v>
      </c>
      <c r="BK136" s="37">
        <f t="shared" si="98"/>
        <v>6</v>
      </c>
      <c r="BL136" s="54">
        <f t="shared" si="99"/>
        <v>0</v>
      </c>
      <c r="BM136" s="28"/>
      <c r="BN136" s="28"/>
      <c r="BO136" s="28" t="s">
        <v>1675</v>
      </c>
      <c r="BP136" s="28" t="s">
        <v>1676</v>
      </c>
      <c r="BQ136" s="28">
        <v>2</v>
      </c>
      <c r="BR136" s="25">
        <f t="shared" si="100"/>
        <v>2</v>
      </c>
      <c r="BS136" s="28" t="s">
        <v>87</v>
      </c>
      <c r="BT136" s="25">
        <f t="shared" si="101"/>
        <v>1</v>
      </c>
      <c r="BU136" s="28" t="s">
        <v>87</v>
      </c>
      <c r="BV136" s="25">
        <f t="shared" si="102"/>
        <v>1</v>
      </c>
      <c r="BW136" s="28" t="s">
        <v>87</v>
      </c>
      <c r="BX136" s="25">
        <f t="shared" si="103"/>
        <v>1</v>
      </c>
      <c r="BY136" s="25" t="str">
        <f t="shared" si="107"/>
        <v>low</v>
      </c>
      <c r="BZ136" s="28" t="s">
        <v>119</v>
      </c>
      <c r="CA136" s="25">
        <v>4</v>
      </c>
      <c r="CB136" s="28"/>
      <c r="CC136" s="28">
        <v>3467.72</v>
      </c>
      <c r="CD136" s="28">
        <v>321.87</v>
      </c>
      <c r="CE136" s="38">
        <v>176.22</v>
      </c>
      <c r="CF136" s="24">
        <v>2</v>
      </c>
      <c r="CG136" s="25">
        <f t="shared" si="104"/>
        <v>6</v>
      </c>
      <c r="CH136" s="26">
        <f t="shared" si="105"/>
        <v>1</v>
      </c>
      <c r="CI136" s="26">
        <f t="shared" si="108"/>
        <v>2.8427626060210645</v>
      </c>
      <c r="CJ136" s="26">
        <f t="shared" si="109"/>
        <v>5.1923731699012601</v>
      </c>
    </row>
    <row r="137" spans="1:88" ht="13.05" customHeight="1" x14ac:dyDescent="0.3">
      <c r="A137" s="27">
        <v>23</v>
      </c>
      <c r="B137" s="28" t="s">
        <v>88</v>
      </c>
      <c r="C137" s="25">
        <f t="shared" si="88"/>
        <v>1</v>
      </c>
      <c r="D137" s="28" t="s">
        <v>88</v>
      </c>
      <c r="E137" s="25">
        <f t="shared" si="89"/>
        <v>1</v>
      </c>
      <c r="F137" s="28" t="s">
        <v>88</v>
      </c>
      <c r="G137" s="25">
        <f t="shared" si="90"/>
        <v>1</v>
      </c>
      <c r="H137" s="28" t="str">
        <f t="shared" si="91"/>
        <v>low</v>
      </c>
      <c r="I137" s="28" t="s">
        <v>88</v>
      </c>
      <c r="J137" s="25">
        <f t="shared" si="92"/>
        <v>1</v>
      </c>
      <c r="K137" s="28" t="s">
        <v>88</v>
      </c>
      <c r="L137" s="25">
        <f t="shared" si="93"/>
        <v>1</v>
      </c>
      <c r="M137" s="28" t="s">
        <v>88</v>
      </c>
      <c r="N137" s="25">
        <f t="shared" si="94"/>
        <v>1</v>
      </c>
      <c r="O137" s="25" t="str">
        <f t="shared" si="106"/>
        <v>low</v>
      </c>
      <c r="P137" s="25" t="s">
        <v>95</v>
      </c>
      <c r="Q137" s="25" t="s">
        <v>68</v>
      </c>
      <c r="R137" s="25">
        <v>5</v>
      </c>
      <c r="S137" s="29" t="s">
        <v>1788</v>
      </c>
      <c r="T137" s="195">
        <f>VLOOKUP($S137,'Snippet measures'!$A$4:$V$33,11,FALSE)</f>
        <v>915</v>
      </c>
      <c r="U137" s="195">
        <f>VLOOKUP($S137,'Snippet measures'!$A$4:$V$33,18,FALSE)</f>
        <v>0.121544068101387</v>
      </c>
      <c r="V137" s="195">
        <f>VLOOKUP($S137,'Snippet measures'!$A$4:$V$33,19,FALSE)</f>
        <v>585.4</v>
      </c>
      <c r="W137" s="195">
        <f>VLOOKUP($S137,'Snippet measures'!$A$4:$V$33,21,FALSE)</f>
        <v>9.485094850948509E-3</v>
      </c>
      <c r="X137" s="195">
        <f>VLOOKUP($S137,'Snippet measures'!$A$4:$V$33,22,FALSE)</f>
        <v>0</v>
      </c>
      <c r="Y137" s="25">
        <v>1</v>
      </c>
      <c r="Z137" s="30" t="s">
        <v>1793</v>
      </c>
      <c r="AA137" s="31" t="s">
        <v>1794</v>
      </c>
      <c r="AB137" s="39" t="s">
        <v>187</v>
      </c>
      <c r="AC137" s="33" t="s">
        <v>1795</v>
      </c>
      <c r="AD137" s="16"/>
      <c r="AE137" s="17">
        <v>3</v>
      </c>
      <c r="AF137" s="17">
        <v>3</v>
      </c>
      <c r="AG137" s="17">
        <f t="shared" si="110"/>
        <v>3</v>
      </c>
      <c r="AH137" s="35" t="s">
        <v>1430</v>
      </c>
      <c r="AI137" s="33" t="s">
        <v>1796</v>
      </c>
      <c r="AJ137" s="16" t="s">
        <v>1797</v>
      </c>
      <c r="AK137" s="17">
        <v>2</v>
      </c>
      <c r="AL137" s="17">
        <v>2</v>
      </c>
      <c r="AM137" s="20">
        <f t="shared" si="80"/>
        <v>2</v>
      </c>
      <c r="AN137" s="35"/>
      <c r="AO137" s="33"/>
      <c r="AP137" s="16"/>
      <c r="AQ137" s="17" t="str">
        <f t="shared" si="87"/>
        <v/>
      </c>
      <c r="AR137" s="17" t="str">
        <f t="shared" si="87"/>
        <v/>
      </c>
      <c r="AS137" s="20" t="str">
        <f t="shared" si="82"/>
        <v/>
      </c>
      <c r="AT137" s="35"/>
      <c r="AU137" s="33"/>
      <c r="AV137" s="16"/>
      <c r="AW137" s="17" t="str">
        <f t="shared" si="83"/>
        <v/>
      </c>
      <c r="AX137" s="17" t="str">
        <f t="shared" si="83"/>
        <v/>
      </c>
      <c r="AY137" s="20" t="str">
        <f t="shared" si="95"/>
        <v/>
      </c>
      <c r="AZ137" s="35"/>
      <c r="BA137" s="33"/>
      <c r="BB137" s="17" t="str">
        <f t="shared" si="84"/>
        <v/>
      </c>
      <c r="BC137" s="17" t="str">
        <f t="shared" si="84"/>
        <v/>
      </c>
      <c r="BD137" s="20" t="str">
        <f t="shared" si="96"/>
        <v/>
      </c>
      <c r="BE137" s="35"/>
      <c r="BF137" s="36"/>
      <c r="BG137" s="17" t="str">
        <f t="shared" si="85"/>
        <v/>
      </c>
      <c r="BH137" s="17" t="str">
        <f t="shared" si="85"/>
        <v/>
      </c>
      <c r="BI137" s="20" t="str">
        <f t="shared" si="97"/>
        <v/>
      </c>
      <c r="BJ137" s="54">
        <v>1</v>
      </c>
      <c r="BK137" s="37">
        <f t="shared" si="98"/>
        <v>2</v>
      </c>
      <c r="BL137" s="54">
        <f t="shared" si="99"/>
        <v>0</v>
      </c>
      <c r="BM137" s="28"/>
      <c r="BN137" s="28"/>
      <c r="BO137" s="28" t="s">
        <v>1679</v>
      </c>
      <c r="BP137" s="28" t="s">
        <v>1680</v>
      </c>
      <c r="BQ137" s="28">
        <v>2</v>
      </c>
      <c r="BR137" s="25">
        <f t="shared" si="100"/>
        <v>2</v>
      </c>
      <c r="BS137" s="28">
        <v>2</v>
      </c>
      <c r="BT137" s="25">
        <f t="shared" si="101"/>
        <v>2</v>
      </c>
      <c r="BU137" s="28">
        <v>2</v>
      </c>
      <c r="BV137" s="25">
        <f t="shared" si="102"/>
        <v>2</v>
      </c>
      <c r="BW137" s="28">
        <v>2</v>
      </c>
      <c r="BX137" s="25">
        <f t="shared" si="103"/>
        <v>2</v>
      </c>
      <c r="BY137" s="25" t="str">
        <f t="shared" si="107"/>
        <v>low</v>
      </c>
      <c r="BZ137" s="28" t="s">
        <v>145</v>
      </c>
      <c r="CA137" s="25">
        <v>2</v>
      </c>
      <c r="CB137" s="28"/>
      <c r="CC137" s="28">
        <v>1474.8</v>
      </c>
      <c r="CD137" s="28">
        <v>53.36</v>
      </c>
      <c r="CE137" s="38">
        <v>58.35</v>
      </c>
      <c r="CF137" s="24">
        <v>2</v>
      </c>
      <c r="CG137" s="25">
        <f t="shared" si="104"/>
        <v>5</v>
      </c>
      <c r="CH137" s="26">
        <f t="shared" si="105"/>
        <v>0.83333333333333337</v>
      </c>
      <c r="CI137" s="26">
        <f t="shared" si="108"/>
        <v>17.147676161919041</v>
      </c>
      <c r="CJ137" s="26">
        <f t="shared" si="109"/>
        <v>15.681233933161954</v>
      </c>
    </row>
    <row r="138" spans="1:88" ht="13.05" customHeight="1" x14ac:dyDescent="0.3">
      <c r="A138" s="27">
        <v>27</v>
      </c>
      <c r="B138" s="28" t="s">
        <v>80</v>
      </c>
      <c r="C138" s="25">
        <f t="shared" si="88"/>
        <v>4</v>
      </c>
      <c r="D138" s="28" t="s">
        <v>65</v>
      </c>
      <c r="E138" s="25">
        <f t="shared" si="89"/>
        <v>3</v>
      </c>
      <c r="F138" s="28" t="s">
        <v>80</v>
      </c>
      <c r="G138" s="25">
        <f t="shared" si="90"/>
        <v>4</v>
      </c>
      <c r="H138" s="28" t="str">
        <f t="shared" si="91"/>
        <v>high</v>
      </c>
      <c r="I138" s="28" t="s">
        <v>79</v>
      </c>
      <c r="J138" s="25">
        <f t="shared" si="92"/>
        <v>2</v>
      </c>
      <c r="K138" s="28" t="s">
        <v>65</v>
      </c>
      <c r="L138" s="25">
        <f t="shared" si="93"/>
        <v>3</v>
      </c>
      <c r="M138" s="28" t="s">
        <v>88</v>
      </c>
      <c r="N138" s="25">
        <f t="shared" si="94"/>
        <v>1</v>
      </c>
      <c r="O138" s="25" t="str">
        <f t="shared" si="106"/>
        <v>high</v>
      </c>
      <c r="P138" s="25" t="s">
        <v>67</v>
      </c>
      <c r="Q138" s="25" t="s">
        <v>68</v>
      </c>
      <c r="R138" s="25">
        <v>5</v>
      </c>
      <c r="S138" s="29" t="s">
        <v>1788</v>
      </c>
      <c r="T138" s="195">
        <f>VLOOKUP($S138,'Snippet measures'!$A$4:$V$33,11,FALSE)</f>
        <v>915</v>
      </c>
      <c r="U138" s="195">
        <f>VLOOKUP($S138,'Snippet measures'!$A$4:$V$33,18,FALSE)</f>
        <v>0.121544068101387</v>
      </c>
      <c r="V138" s="195">
        <f>VLOOKUP($S138,'Snippet measures'!$A$4:$V$33,19,FALSE)</f>
        <v>585.4</v>
      </c>
      <c r="W138" s="195">
        <f>VLOOKUP($S138,'Snippet measures'!$A$4:$V$33,21,FALSE)</f>
        <v>9.485094850948509E-3</v>
      </c>
      <c r="X138" s="195">
        <f>VLOOKUP($S138,'Snippet measures'!$A$4:$V$33,22,FALSE)</f>
        <v>0</v>
      </c>
      <c r="Y138" s="25">
        <v>2</v>
      </c>
      <c r="Z138" s="30" t="s">
        <v>1798</v>
      </c>
      <c r="AA138" s="31" t="s">
        <v>1799</v>
      </c>
      <c r="AB138" s="39" t="s">
        <v>187</v>
      </c>
      <c r="AC138" s="33" t="s">
        <v>187</v>
      </c>
      <c r="AD138" s="16"/>
      <c r="AE138" s="17">
        <f>IF($AB138=TRIM($AC138),3,"")</f>
        <v>3</v>
      </c>
      <c r="AF138" s="17">
        <f>IF($AB138=TRIM($AC138),3,"")</f>
        <v>3</v>
      </c>
      <c r="AG138" s="17">
        <f t="shared" si="110"/>
        <v>3</v>
      </c>
      <c r="AH138" s="35" t="s">
        <v>1430</v>
      </c>
      <c r="AI138" s="33" t="s">
        <v>91</v>
      </c>
      <c r="AJ138" s="16"/>
      <c r="AK138" s="17">
        <v>0</v>
      </c>
      <c r="AL138" s="17">
        <v>0</v>
      </c>
      <c r="AM138" s="20">
        <f t="shared" si="80"/>
        <v>0</v>
      </c>
      <c r="AN138" s="35"/>
      <c r="AO138" s="33"/>
      <c r="AP138" s="16"/>
      <c r="AQ138" s="17" t="str">
        <f t="shared" si="87"/>
        <v/>
      </c>
      <c r="AR138" s="17" t="str">
        <f t="shared" si="87"/>
        <v/>
      </c>
      <c r="AS138" s="20" t="str">
        <f t="shared" si="82"/>
        <v/>
      </c>
      <c r="AT138" s="35"/>
      <c r="AU138" s="33"/>
      <c r="AV138" s="16"/>
      <c r="AW138" s="17" t="str">
        <f t="shared" si="83"/>
        <v/>
      </c>
      <c r="AX138" s="17" t="str">
        <f t="shared" si="83"/>
        <v/>
      </c>
      <c r="AY138" s="20" t="str">
        <f t="shared" si="95"/>
        <v/>
      </c>
      <c r="AZ138" s="35"/>
      <c r="BA138" s="33"/>
      <c r="BB138" s="17" t="str">
        <f t="shared" si="84"/>
        <v/>
      </c>
      <c r="BC138" s="17" t="str">
        <f t="shared" si="84"/>
        <v/>
      </c>
      <c r="BD138" s="20" t="str">
        <f t="shared" si="96"/>
        <v/>
      </c>
      <c r="BE138" s="35"/>
      <c r="BF138" s="36"/>
      <c r="BG138" s="17" t="str">
        <f t="shared" si="85"/>
        <v/>
      </c>
      <c r="BH138" s="17" t="str">
        <f t="shared" si="85"/>
        <v/>
      </c>
      <c r="BI138" s="20" t="str">
        <f t="shared" si="97"/>
        <v/>
      </c>
      <c r="BJ138" s="54">
        <v>2</v>
      </c>
      <c r="BK138" s="37">
        <f t="shared" si="98"/>
        <v>4</v>
      </c>
      <c r="BL138" s="54">
        <f t="shared" si="99"/>
        <v>0</v>
      </c>
      <c r="BM138" s="28"/>
      <c r="BN138" s="28"/>
      <c r="BO138" s="28"/>
      <c r="BP138" s="28" t="s">
        <v>1686</v>
      </c>
      <c r="BQ138" s="28">
        <v>2</v>
      </c>
      <c r="BR138" s="25">
        <f t="shared" si="100"/>
        <v>2</v>
      </c>
      <c r="BS138" s="28">
        <v>2</v>
      </c>
      <c r="BT138" s="25">
        <f t="shared" si="101"/>
        <v>2</v>
      </c>
      <c r="BU138" s="28">
        <v>2</v>
      </c>
      <c r="BV138" s="25">
        <f t="shared" si="102"/>
        <v>2</v>
      </c>
      <c r="BW138" s="28">
        <v>2</v>
      </c>
      <c r="BX138" s="25">
        <f t="shared" si="103"/>
        <v>2</v>
      </c>
      <c r="BY138" s="25" t="str">
        <f t="shared" si="107"/>
        <v>low</v>
      </c>
      <c r="BZ138" s="28" t="s">
        <v>78</v>
      </c>
      <c r="CA138" s="25">
        <v>1</v>
      </c>
      <c r="CB138" s="28"/>
      <c r="CC138" s="28">
        <v>2367.89</v>
      </c>
      <c r="CD138" s="28">
        <v>67.959999999999994</v>
      </c>
      <c r="CE138" s="38">
        <v>35.35</v>
      </c>
      <c r="CF138" s="24">
        <v>2</v>
      </c>
      <c r="CG138" s="25">
        <f t="shared" si="104"/>
        <v>3</v>
      </c>
      <c r="CH138" s="26">
        <f t="shared" si="105"/>
        <v>0.5</v>
      </c>
      <c r="CI138" s="26">
        <f t="shared" si="108"/>
        <v>13.463802236609771</v>
      </c>
      <c r="CJ138" s="26">
        <f t="shared" si="109"/>
        <v>25.884016973125885</v>
      </c>
    </row>
    <row r="139" spans="1:88" ht="13.05" customHeight="1" x14ac:dyDescent="0.3">
      <c r="A139" s="27">
        <v>31</v>
      </c>
      <c r="B139" s="28" t="s">
        <v>80</v>
      </c>
      <c r="C139" s="25">
        <f t="shared" si="88"/>
        <v>4</v>
      </c>
      <c r="D139" s="28" t="s">
        <v>80</v>
      </c>
      <c r="E139" s="25">
        <f t="shared" si="89"/>
        <v>4</v>
      </c>
      <c r="F139" s="28" t="s">
        <v>66</v>
      </c>
      <c r="G139" s="25">
        <f t="shared" si="90"/>
        <v>5</v>
      </c>
      <c r="H139" s="28" t="str">
        <f t="shared" si="91"/>
        <v>high</v>
      </c>
      <c r="I139" s="28" t="s">
        <v>65</v>
      </c>
      <c r="J139" s="25">
        <f t="shared" si="92"/>
        <v>3</v>
      </c>
      <c r="K139" s="28" t="s">
        <v>80</v>
      </c>
      <c r="L139" s="25">
        <f t="shared" si="93"/>
        <v>4</v>
      </c>
      <c r="M139" s="28" t="s">
        <v>79</v>
      </c>
      <c r="N139" s="25">
        <f t="shared" si="94"/>
        <v>2</v>
      </c>
      <c r="O139" s="25" t="str">
        <f t="shared" si="106"/>
        <v>high</v>
      </c>
      <c r="P139" s="25" t="s">
        <v>95</v>
      </c>
      <c r="Q139" s="25" t="s">
        <v>68</v>
      </c>
      <c r="R139" s="25">
        <v>5</v>
      </c>
      <c r="S139" s="29" t="s">
        <v>1788</v>
      </c>
      <c r="T139" s="195">
        <f>VLOOKUP($S139,'Snippet measures'!$A$4:$V$33,11,FALSE)</f>
        <v>915</v>
      </c>
      <c r="U139" s="195">
        <f>VLOOKUP($S139,'Snippet measures'!$A$4:$V$33,18,FALSE)</f>
        <v>0.121544068101387</v>
      </c>
      <c r="V139" s="195">
        <f>VLOOKUP($S139,'Snippet measures'!$A$4:$V$33,19,FALSE)</f>
        <v>585.4</v>
      </c>
      <c r="W139" s="195">
        <f>VLOOKUP($S139,'Snippet measures'!$A$4:$V$33,21,FALSE)</f>
        <v>9.485094850948509E-3</v>
      </c>
      <c r="X139" s="195">
        <f>VLOOKUP($S139,'Snippet measures'!$A$4:$V$33,22,FALSE)</f>
        <v>0</v>
      </c>
      <c r="Y139" s="25">
        <v>2</v>
      </c>
      <c r="Z139" s="30" t="s">
        <v>1800</v>
      </c>
      <c r="AA139" s="31" t="s">
        <v>1801</v>
      </c>
      <c r="AB139" s="39" t="s">
        <v>187</v>
      </c>
      <c r="AC139" s="33" t="s">
        <v>1802</v>
      </c>
      <c r="AD139" s="16"/>
      <c r="AE139" s="17">
        <v>2</v>
      </c>
      <c r="AF139" s="17">
        <v>2</v>
      </c>
      <c r="AG139" s="17">
        <f t="shared" si="110"/>
        <v>2</v>
      </c>
      <c r="AH139" s="35" t="s">
        <v>1430</v>
      </c>
      <c r="AI139" s="33" t="s">
        <v>602</v>
      </c>
      <c r="AJ139" s="16"/>
      <c r="AK139" s="17">
        <v>0</v>
      </c>
      <c r="AL139" s="17">
        <v>0</v>
      </c>
      <c r="AM139" s="20">
        <f t="shared" si="80"/>
        <v>0</v>
      </c>
      <c r="AN139" s="35"/>
      <c r="AO139" s="33"/>
      <c r="AP139" s="16"/>
      <c r="AQ139" s="17" t="str">
        <f t="shared" si="87"/>
        <v/>
      </c>
      <c r="AR139" s="17" t="str">
        <f t="shared" si="87"/>
        <v/>
      </c>
      <c r="AS139" s="20" t="str">
        <f t="shared" si="82"/>
        <v/>
      </c>
      <c r="AT139" s="35"/>
      <c r="AU139" s="33"/>
      <c r="AV139" s="16"/>
      <c r="AW139" s="17" t="str">
        <f t="shared" si="83"/>
        <v/>
      </c>
      <c r="AX139" s="17" t="str">
        <f t="shared" si="83"/>
        <v/>
      </c>
      <c r="AY139" s="20" t="str">
        <f t="shared" si="95"/>
        <v/>
      </c>
      <c r="AZ139" s="35"/>
      <c r="BA139" s="33"/>
      <c r="BB139" s="17" t="str">
        <f t="shared" si="84"/>
        <v/>
      </c>
      <c r="BC139" s="17" t="str">
        <f t="shared" si="84"/>
        <v/>
      </c>
      <c r="BD139" s="20" t="str">
        <f t="shared" si="96"/>
        <v/>
      </c>
      <c r="BE139" s="35"/>
      <c r="BF139" s="36"/>
      <c r="BG139" s="17" t="str">
        <f t="shared" si="85"/>
        <v/>
      </c>
      <c r="BH139" s="17" t="str">
        <f t="shared" si="85"/>
        <v/>
      </c>
      <c r="BI139" s="20" t="str">
        <f t="shared" si="97"/>
        <v/>
      </c>
      <c r="BJ139" s="54">
        <v>2</v>
      </c>
      <c r="BK139" s="37">
        <f t="shared" si="98"/>
        <v>4</v>
      </c>
      <c r="BL139" s="54">
        <f t="shared" si="99"/>
        <v>0</v>
      </c>
      <c r="BM139" s="28" t="s">
        <v>1803</v>
      </c>
      <c r="BN139" s="28" t="s">
        <v>1804</v>
      </c>
      <c r="BO139" s="28"/>
      <c r="BP139" s="28" t="s">
        <v>1691</v>
      </c>
      <c r="BQ139" s="28">
        <v>4</v>
      </c>
      <c r="BR139" s="25">
        <f t="shared" si="100"/>
        <v>4</v>
      </c>
      <c r="BS139" s="28" t="s">
        <v>87</v>
      </c>
      <c r="BT139" s="25">
        <f t="shared" si="101"/>
        <v>1</v>
      </c>
      <c r="BU139" s="28">
        <v>3</v>
      </c>
      <c r="BV139" s="25">
        <f t="shared" si="102"/>
        <v>3</v>
      </c>
      <c r="BW139" s="28">
        <v>3</v>
      </c>
      <c r="BX139" s="25">
        <f t="shared" si="103"/>
        <v>3</v>
      </c>
      <c r="BY139" s="25" t="str">
        <f t="shared" si="107"/>
        <v>high</v>
      </c>
      <c r="BZ139" s="28" t="s">
        <v>78</v>
      </c>
      <c r="CA139" s="25">
        <v>1</v>
      </c>
      <c r="CB139" s="28"/>
      <c r="CC139" s="28">
        <v>2523.8000000000002</v>
      </c>
      <c r="CD139" s="28">
        <v>69.45</v>
      </c>
      <c r="CE139" s="38">
        <v>29.82</v>
      </c>
      <c r="CF139" s="24">
        <v>2</v>
      </c>
      <c r="CG139" s="25">
        <f t="shared" si="104"/>
        <v>2</v>
      </c>
      <c r="CH139" s="26">
        <f t="shared" si="105"/>
        <v>0.33333333333333331</v>
      </c>
      <c r="CI139" s="26">
        <f t="shared" si="108"/>
        <v>13.174946004319654</v>
      </c>
      <c r="CJ139" s="26">
        <f t="shared" si="109"/>
        <v>30.684104627766601</v>
      </c>
    </row>
    <row r="140" spans="1:88" ht="13.05" customHeight="1" x14ac:dyDescent="0.3">
      <c r="A140" s="27">
        <v>43</v>
      </c>
      <c r="B140" s="28" t="s">
        <v>79</v>
      </c>
      <c r="C140" s="25">
        <f t="shared" si="88"/>
        <v>2</v>
      </c>
      <c r="D140" s="28" t="s">
        <v>79</v>
      </c>
      <c r="E140" s="25">
        <f t="shared" si="89"/>
        <v>2</v>
      </c>
      <c r="F140" s="28" t="s">
        <v>80</v>
      </c>
      <c r="G140" s="25">
        <f t="shared" si="90"/>
        <v>4</v>
      </c>
      <c r="H140" s="28" t="str">
        <f t="shared" si="91"/>
        <v>medium</v>
      </c>
      <c r="I140" s="28" t="s">
        <v>88</v>
      </c>
      <c r="J140" s="25">
        <f t="shared" si="92"/>
        <v>1</v>
      </c>
      <c r="K140" s="28" t="s">
        <v>79</v>
      </c>
      <c r="L140" s="25">
        <f t="shared" si="93"/>
        <v>2</v>
      </c>
      <c r="M140" s="28" t="s">
        <v>88</v>
      </c>
      <c r="N140" s="25">
        <f t="shared" si="94"/>
        <v>1</v>
      </c>
      <c r="O140" s="25" t="str">
        <f t="shared" si="106"/>
        <v>high</v>
      </c>
      <c r="P140" s="25" t="s">
        <v>67</v>
      </c>
      <c r="Q140" s="25" t="s">
        <v>68</v>
      </c>
      <c r="R140" s="25">
        <v>5</v>
      </c>
      <c r="S140" s="29" t="s">
        <v>1788</v>
      </c>
      <c r="T140" s="195">
        <f>VLOOKUP($S140,'Snippet measures'!$A$4:$V$33,11,FALSE)</f>
        <v>915</v>
      </c>
      <c r="U140" s="195">
        <f>VLOOKUP($S140,'Snippet measures'!$A$4:$V$33,18,FALSE)</f>
        <v>0.121544068101387</v>
      </c>
      <c r="V140" s="195">
        <f>VLOOKUP($S140,'Snippet measures'!$A$4:$V$33,19,FALSE)</f>
        <v>585.4</v>
      </c>
      <c r="W140" s="195">
        <f>VLOOKUP($S140,'Snippet measures'!$A$4:$V$33,21,FALSE)</f>
        <v>9.485094850948509E-3</v>
      </c>
      <c r="X140" s="195">
        <f>VLOOKUP($S140,'Snippet measures'!$A$4:$V$33,22,FALSE)</f>
        <v>0</v>
      </c>
      <c r="Y140" s="25">
        <v>3</v>
      </c>
      <c r="Z140" s="30" t="s">
        <v>1805</v>
      </c>
      <c r="AA140" s="31" t="s">
        <v>1806</v>
      </c>
      <c r="AB140" s="39" t="s">
        <v>187</v>
      </c>
      <c r="AC140" s="33" t="s">
        <v>187</v>
      </c>
      <c r="AD140" s="16"/>
      <c r="AE140" s="17">
        <f>IF($AB140=TRIM($AC140),3,"")</f>
        <v>3</v>
      </c>
      <c r="AF140" s="17">
        <f>IF($AB140=TRIM($AC140),3,"")</f>
        <v>3</v>
      </c>
      <c r="AG140" s="17">
        <f t="shared" si="110"/>
        <v>3</v>
      </c>
      <c r="AH140" s="35" t="s">
        <v>1430</v>
      </c>
      <c r="AI140" s="33" t="s">
        <v>1438</v>
      </c>
      <c r="AJ140" s="16"/>
      <c r="AK140" s="17">
        <v>3</v>
      </c>
      <c r="AL140" s="17">
        <v>3</v>
      </c>
      <c r="AM140" s="20">
        <f t="shared" si="80"/>
        <v>3</v>
      </c>
      <c r="AN140" s="35"/>
      <c r="AO140" s="33"/>
      <c r="AP140" s="16"/>
      <c r="AQ140" s="17" t="str">
        <f t="shared" si="87"/>
        <v/>
      </c>
      <c r="AR140" s="17" t="str">
        <f t="shared" si="87"/>
        <v/>
      </c>
      <c r="AS140" s="20" t="str">
        <f t="shared" si="82"/>
        <v/>
      </c>
      <c r="AT140" s="35"/>
      <c r="AU140" s="33"/>
      <c r="AV140" s="16"/>
      <c r="AW140" s="17" t="str">
        <f t="shared" si="83"/>
        <v/>
      </c>
      <c r="AX140" s="17" t="str">
        <f t="shared" si="83"/>
        <v/>
      </c>
      <c r="AY140" s="20" t="str">
        <f t="shared" si="95"/>
        <v/>
      </c>
      <c r="AZ140" s="35"/>
      <c r="BA140" s="33"/>
      <c r="BB140" s="17" t="str">
        <f t="shared" si="84"/>
        <v/>
      </c>
      <c r="BC140" s="17" t="str">
        <f t="shared" si="84"/>
        <v/>
      </c>
      <c r="BD140" s="20" t="str">
        <f t="shared" si="96"/>
        <v/>
      </c>
      <c r="BE140" s="35"/>
      <c r="BF140" s="36"/>
      <c r="BG140" s="17" t="str">
        <f t="shared" si="85"/>
        <v/>
      </c>
      <c r="BH140" s="17" t="str">
        <f t="shared" si="85"/>
        <v/>
      </c>
      <c r="BI140" s="20" t="str">
        <f t="shared" si="97"/>
        <v/>
      </c>
      <c r="BJ140" s="54">
        <v>3</v>
      </c>
      <c r="BK140" s="37">
        <f t="shared" si="98"/>
        <v>6</v>
      </c>
      <c r="BL140" s="54">
        <f t="shared" si="99"/>
        <v>0</v>
      </c>
      <c r="BM140" s="28" t="s">
        <v>1807</v>
      </c>
      <c r="BN140" s="28"/>
      <c r="BO140" s="28" t="s">
        <v>1697</v>
      </c>
      <c r="BP140" s="28" t="s">
        <v>1698</v>
      </c>
      <c r="BQ140" s="28">
        <v>2</v>
      </c>
      <c r="BR140" s="25">
        <f t="shared" si="100"/>
        <v>2</v>
      </c>
      <c r="BS140" s="28" t="s">
        <v>87</v>
      </c>
      <c r="BT140" s="25">
        <f t="shared" si="101"/>
        <v>1</v>
      </c>
      <c r="BU140" s="28" t="s">
        <v>87</v>
      </c>
      <c r="BV140" s="25">
        <f t="shared" si="102"/>
        <v>1</v>
      </c>
      <c r="BW140" s="28" t="s">
        <v>87</v>
      </c>
      <c r="BX140" s="25">
        <f t="shared" si="103"/>
        <v>1</v>
      </c>
      <c r="BY140" s="25" t="str">
        <f t="shared" si="107"/>
        <v>low</v>
      </c>
      <c r="BZ140" s="28" t="s">
        <v>78</v>
      </c>
      <c r="CA140" s="25">
        <v>1</v>
      </c>
      <c r="CB140" s="28"/>
      <c r="CC140" s="28">
        <v>8199.43</v>
      </c>
      <c r="CD140" s="28">
        <v>397.81</v>
      </c>
      <c r="CE140" s="38">
        <v>80.97</v>
      </c>
      <c r="CF140" s="24">
        <v>2</v>
      </c>
      <c r="CG140" s="25">
        <f t="shared" si="104"/>
        <v>6</v>
      </c>
      <c r="CH140" s="26">
        <f t="shared" si="105"/>
        <v>1</v>
      </c>
      <c r="CI140" s="26">
        <f t="shared" si="108"/>
        <v>2.3000930092255096</v>
      </c>
      <c r="CJ140" s="26">
        <f t="shared" si="109"/>
        <v>11.300481659874027</v>
      </c>
    </row>
    <row r="141" spans="1:88" ht="13.05" customHeight="1" x14ac:dyDescent="0.3">
      <c r="A141" s="27">
        <v>48</v>
      </c>
      <c r="B141" s="28" t="s">
        <v>88</v>
      </c>
      <c r="C141" s="25">
        <f t="shared" si="88"/>
        <v>1</v>
      </c>
      <c r="D141" s="28" t="s">
        <v>65</v>
      </c>
      <c r="E141" s="25">
        <f t="shared" si="89"/>
        <v>3</v>
      </c>
      <c r="F141" s="28" t="s">
        <v>65</v>
      </c>
      <c r="G141" s="25">
        <f t="shared" si="90"/>
        <v>3</v>
      </c>
      <c r="H141" s="28" t="str">
        <f t="shared" si="91"/>
        <v>medium</v>
      </c>
      <c r="I141" s="28" t="s">
        <v>88</v>
      </c>
      <c r="J141" s="25">
        <f t="shared" si="92"/>
        <v>1</v>
      </c>
      <c r="K141" s="28" t="s">
        <v>88</v>
      </c>
      <c r="L141" s="25">
        <f t="shared" si="93"/>
        <v>1</v>
      </c>
      <c r="M141" s="28" t="s">
        <v>88</v>
      </c>
      <c r="N141" s="25">
        <f t="shared" si="94"/>
        <v>1</v>
      </c>
      <c r="O141" s="25" t="str">
        <f t="shared" si="106"/>
        <v>med</v>
      </c>
      <c r="P141" s="25" t="s">
        <v>67</v>
      </c>
      <c r="Q141" s="25" t="s">
        <v>68</v>
      </c>
      <c r="R141" s="25">
        <v>5</v>
      </c>
      <c r="S141" s="29" t="s">
        <v>1788</v>
      </c>
      <c r="T141" s="195">
        <f>VLOOKUP($S141,'Snippet measures'!$A$4:$V$33,11,FALSE)</f>
        <v>915</v>
      </c>
      <c r="U141" s="195">
        <f>VLOOKUP($S141,'Snippet measures'!$A$4:$V$33,18,FALSE)</f>
        <v>0.121544068101387</v>
      </c>
      <c r="V141" s="195">
        <f>VLOOKUP($S141,'Snippet measures'!$A$4:$V$33,19,FALSE)</f>
        <v>585.4</v>
      </c>
      <c r="W141" s="195">
        <f>VLOOKUP($S141,'Snippet measures'!$A$4:$V$33,21,FALSE)</f>
        <v>9.485094850948509E-3</v>
      </c>
      <c r="X141" s="195">
        <f>VLOOKUP($S141,'Snippet measures'!$A$4:$V$33,22,FALSE)</f>
        <v>0</v>
      </c>
      <c r="Y141" s="25">
        <v>2</v>
      </c>
      <c r="Z141" s="30" t="s">
        <v>1808</v>
      </c>
      <c r="AA141" s="31" t="s">
        <v>1809</v>
      </c>
      <c r="AB141" s="39" t="s">
        <v>187</v>
      </c>
      <c r="AC141" s="33" t="s">
        <v>1810</v>
      </c>
      <c r="AD141" s="16" t="s">
        <v>1435</v>
      </c>
      <c r="AE141" s="17">
        <v>2</v>
      </c>
      <c r="AF141" s="17">
        <v>3</v>
      </c>
      <c r="AG141" s="40">
        <v>3</v>
      </c>
      <c r="AH141" s="35" t="s">
        <v>1430</v>
      </c>
      <c r="AI141" s="33" t="s">
        <v>1438</v>
      </c>
      <c r="AJ141" s="16"/>
      <c r="AK141" s="17">
        <v>3</v>
      </c>
      <c r="AL141" s="17">
        <v>3</v>
      </c>
      <c r="AM141" s="20">
        <f t="shared" si="80"/>
        <v>3</v>
      </c>
      <c r="AN141" s="35"/>
      <c r="AO141" s="33"/>
      <c r="AP141" s="16"/>
      <c r="AQ141" s="17" t="str">
        <f t="shared" si="87"/>
        <v/>
      </c>
      <c r="AR141" s="17" t="str">
        <f t="shared" si="87"/>
        <v/>
      </c>
      <c r="AS141" s="20" t="str">
        <f t="shared" si="82"/>
        <v/>
      </c>
      <c r="AT141" s="35"/>
      <c r="AU141" s="33"/>
      <c r="AV141" s="16"/>
      <c r="AW141" s="17" t="str">
        <f t="shared" si="83"/>
        <v/>
      </c>
      <c r="AX141" s="17" t="str">
        <f t="shared" si="83"/>
        <v/>
      </c>
      <c r="AY141" s="20" t="str">
        <f t="shared" si="95"/>
        <v/>
      </c>
      <c r="AZ141" s="35"/>
      <c r="BA141" s="33"/>
      <c r="BB141" s="17" t="str">
        <f t="shared" si="84"/>
        <v/>
      </c>
      <c r="BC141" s="17" t="str">
        <f t="shared" si="84"/>
        <v/>
      </c>
      <c r="BD141" s="20" t="str">
        <f t="shared" si="96"/>
        <v/>
      </c>
      <c r="BE141" s="35"/>
      <c r="BF141" s="36"/>
      <c r="BG141" s="17" t="str">
        <f t="shared" si="85"/>
        <v/>
      </c>
      <c r="BH141" s="17" t="str">
        <f t="shared" si="85"/>
        <v/>
      </c>
      <c r="BI141" s="20" t="str">
        <f t="shared" si="97"/>
        <v/>
      </c>
      <c r="BJ141" s="54">
        <v>2</v>
      </c>
      <c r="BK141" s="37">
        <f t="shared" si="98"/>
        <v>4</v>
      </c>
      <c r="BL141" s="54">
        <f t="shared" si="99"/>
        <v>0</v>
      </c>
      <c r="BM141" s="28"/>
      <c r="BN141" s="28"/>
      <c r="BO141" s="28" t="s">
        <v>1704</v>
      </c>
      <c r="BP141" s="28" t="s">
        <v>1705</v>
      </c>
      <c r="BQ141" s="28">
        <v>2</v>
      </c>
      <c r="BR141" s="25">
        <f t="shared" si="100"/>
        <v>2</v>
      </c>
      <c r="BS141" s="28" t="s">
        <v>87</v>
      </c>
      <c r="BT141" s="25">
        <f t="shared" si="101"/>
        <v>1</v>
      </c>
      <c r="BU141" s="28" t="s">
        <v>87</v>
      </c>
      <c r="BV141" s="25">
        <f t="shared" si="102"/>
        <v>1</v>
      </c>
      <c r="BW141" s="28" t="s">
        <v>87</v>
      </c>
      <c r="BX141" s="25">
        <f t="shared" si="103"/>
        <v>1</v>
      </c>
      <c r="BY141" s="25" t="str">
        <f t="shared" si="107"/>
        <v>low</v>
      </c>
      <c r="BZ141" s="28" t="s">
        <v>119</v>
      </c>
      <c r="CA141" s="25">
        <v>4</v>
      </c>
      <c r="CB141" s="28"/>
      <c r="CC141" s="28">
        <v>4156.07</v>
      </c>
      <c r="CD141" s="28">
        <v>352.13</v>
      </c>
      <c r="CE141" s="38">
        <v>77.42</v>
      </c>
      <c r="CF141" s="24">
        <v>2</v>
      </c>
      <c r="CG141" s="25">
        <f t="shared" si="104"/>
        <v>6</v>
      </c>
      <c r="CH141" s="26">
        <f t="shared" si="105"/>
        <v>1</v>
      </c>
      <c r="CI141" s="26">
        <f t="shared" si="108"/>
        <v>2.5984721551699659</v>
      </c>
      <c r="CJ141" s="26">
        <f t="shared" si="109"/>
        <v>11.818651511237405</v>
      </c>
    </row>
    <row r="142" spans="1:88" ht="13.05" customHeight="1" x14ac:dyDescent="0.3">
      <c r="A142" s="27">
        <v>59</v>
      </c>
      <c r="B142" s="28" t="s">
        <v>79</v>
      </c>
      <c r="C142" s="25">
        <f t="shared" si="88"/>
        <v>2</v>
      </c>
      <c r="D142" s="28" t="s">
        <v>65</v>
      </c>
      <c r="E142" s="25">
        <f t="shared" si="89"/>
        <v>3</v>
      </c>
      <c r="F142" s="28" t="s">
        <v>80</v>
      </c>
      <c r="G142" s="25">
        <f t="shared" si="90"/>
        <v>4</v>
      </c>
      <c r="H142" s="28" t="str">
        <f t="shared" si="91"/>
        <v>medium</v>
      </c>
      <c r="I142" s="28" t="s">
        <v>88</v>
      </c>
      <c r="J142" s="25">
        <f t="shared" si="92"/>
        <v>1</v>
      </c>
      <c r="K142" s="28" t="s">
        <v>80</v>
      </c>
      <c r="L142" s="25">
        <f t="shared" si="93"/>
        <v>4</v>
      </c>
      <c r="M142" s="28" t="s">
        <v>79</v>
      </c>
      <c r="N142" s="25">
        <f t="shared" si="94"/>
        <v>2</v>
      </c>
      <c r="O142" s="25" t="str">
        <f t="shared" si="106"/>
        <v>high</v>
      </c>
      <c r="P142" s="25" t="s">
        <v>67</v>
      </c>
      <c r="Q142" s="25" t="s">
        <v>68</v>
      </c>
      <c r="R142" s="25">
        <v>5</v>
      </c>
      <c r="S142" s="29" t="s">
        <v>1788</v>
      </c>
      <c r="T142" s="195">
        <f>VLOOKUP($S142,'Snippet measures'!$A$4:$V$33,11,FALSE)</f>
        <v>915</v>
      </c>
      <c r="U142" s="195">
        <f>VLOOKUP($S142,'Snippet measures'!$A$4:$V$33,18,FALSE)</f>
        <v>0.121544068101387</v>
      </c>
      <c r="V142" s="195">
        <f>VLOOKUP($S142,'Snippet measures'!$A$4:$V$33,19,FALSE)</f>
        <v>585.4</v>
      </c>
      <c r="W142" s="195">
        <f>VLOOKUP($S142,'Snippet measures'!$A$4:$V$33,21,FALSE)</f>
        <v>9.485094850948509E-3</v>
      </c>
      <c r="X142" s="195">
        <f>VLOOKUP($S142,'Snippet measures'!$A$4:$V$33,22,FALSE)</f>
        <v>0</v>
      </c>
      <c r="Y142" s="25">
        <v>2</v>
      </c>
      <c r="Z142" s="30" t="s">
        <v>1811</v>
      </c>
      <c r="AA142" s="31" t="s">
        <v>1812</v>
      </c>
      <c r="AB142" s="39" t="s">
        <v>187</v>
      </c>
      <c r="AC142" s="33" t="s">
        <v>187</v>
      </c>
      <c r="AD142" s="16"/>
      <c r="AE142" s="17">
        <f>IF($AB142=TRIM($AC142),3,"")</f>
        <v>3</v>
      </c>
      <c r="AF142" s="17">
        <f>IF($AB142=TRIM($AC142),3,"")</f>
        <v>3</v>
      </c>
      <c r="AG142" s="17">
        <f t="shared" ref="AG142:AG157" si="112">IF(AE142=AF142,AE142,"")</f>
        <v>3</v>
      </c>
      <c r="AH142" s="35" t="s">
        <v>1430</v>
      </c>
      <c r="AI142" s="33" t="s">
        <v>1438</v>
      </c>
      <c r="AJ142" s="16"/>
      <c r="AK142" s="17">
        <v>3</v>
      </c>
      <c r="AL142" s="17">
        <v>3</v>
      </c>
      <c r="AM142" s="20">
        <f t="shared" si="80"/>
        <v>3</v>
      </c>
      <c r="AN142" s="35"/>
      <c r="AO142" s="33"/>
      <c r="AP142" s="16"/>
      <c r="AQ142" s="17" t="str">
        <f t="shared" si="87"/>
        <v/>
      </c>
      <c r="AR142" s="17" t="str">
        <f t="shared" si="87"/>
        <v/>
      </c>
      <c r="AS142" s="20" t="str">
        <f t="shared" si="82"/>
        <v/>
      </c>
      <c r="AT142" s="35"/>
      <c r="AU142" s="33"/>
      <c r="AV142" s="16"/>
      <c r="AW142" s="17" t="str">
        <f t="shared" ref="AW142:AX158" si="113">IF(ISBLANK($AT142),"",IF($AT142=TRIM($AU142),3,""))</f>
        <v/>
      </c>
      <c r="AX142" s="17" t="str">
        <f t="shared" si="113"/>
        <v/>
      </c>
      <c r="AY142" s="20" t="str">
        <f t="shared" si="95"/>
        <v/>
      </c>
      <c r="AZ142" s="35"/>
      <c r="BA142" s="33"/>
      <c r="BB142" s="17" t="str">
        <f t="shared" ref="BB142:BC161" si="114">IF(ISBLANK($AZ142),"",IF($AZ142=TRIM($BA142),3,""))</f>
        <v/>
      </c>
      <c r="BC142" s="17" t="str">
        <f t="shared" si="114"/>
        <v/>
      </c>
      <c r="BD142" s="20" t="str">
        <f t="shared" si="96"/>
        <v/>
      </c>
      <c r="BE142" s="35"/>
      <c r="BF142" s="36"/>
      <c r="BG142" s="17" t="str">
        <f t="shared" ref="BG142:BH161" si="115">IF(ISBLANK($BE142),"",IF($BE142=TRIM($BF142),3,""))</f>
        <v/>
      </c>
      <c r="BH142" s="17" t="str">
        <f t="shared" si="115"/>
        <v/>
      </c>
      <c r="BI142" s="20" t="str">
        <f t="shared" si="97"/>
        <v/>
      </c>
      <c r="BJ142" s="54">
        <v>2</v>
      </c>
      <c r="BK142" s="37">
        <f t="shared" si="98"/>
        <v>4</v>
      </c>
      <c r="BL142" s="54">
        <f t="shared" si="99"/>
        <v>0</v>
      </c>
      <c r="BM142" s="28"/>
      <c r="BN142" s="28"/>
      <c r="BO142" s="28"/>
      <c r="BP142" s="28" t="s">
        <v>1709</v>
      </c>
      <c r="BQ142" s="28">
        <v>3</v>
      </c>
      <c r="BR142" s="25">
        <f t="shared" si="100"/>
        <v>3</v>
      </c>
      <c r="BS142" s="28" t="s">
        <v>87</v>
      </c>
      <c r="BT142" s="25">
        <f t="shared" si="101"/>
        <v>1</v>
      </c>
      <c r="BU142" s="28">
        <v>2</v>
      </c>
      <c r="BV142" s="25">
        <f t="shared" si="102"/>
        <v>2</v>
      </c>
      <c r="BW142" s="28" t="s">
        <v>87</v>
      </c>
      <c r="BX142" s="25">
        <f t="shared" si="103"/>
        <v>1</v>
      </c>
      <c r="BY142" s="25" t="str">
        <f t="shared" si="107"/>
        <v>med</v>
      </c>
      <c r="BZ142" s="28" t="s">
        <v>78</v>
      </c>
      <c r="CA142" s="25">
        <v>1</v>
      </c>
      <c r="CB142" s="28"/>
      <c r="CC142" s="28">
        <v>4742.53</v>
      </c>
      <c r="CD142" s="28">
        <v>798.73</v>
      </c>
      <c r="CE142" s="38">
        <v>66.150000000000006</v>
      </c>
      <c r="CF142" s="24">
        <v>2</v>
      </c>
      <c r="CG142" s="25">
        <f t="shared" si="104"/>
        <v>6</v>
      </c>
      <c r="CH142" s="26">
        <f t="shared" si="105"/>
        <v>1</v>
      </c>
      <c r="CI142" s="26">
        <f t="shared" si="108"/>
        <v>1.1455685901368422</v>
      </c>
      <c r="CJ142" s="26">
        <f t="shared" si="109"/>
        <v>13.83219954648526</v>
      </c>
    </row>
    <row r="143" spans="1:88" ht="13.05" customHeight="1" x14ac:dyDescent="0.3">
      <c r="A143" s="27">
        <v>69</v>
      </c>
      <c r="B143" s="28" t="s">
        <v>80</v>
      </c>
      <c r="C143" s="25">
        <f t="shared" si="88"/>
        <v>4</v>
      </c>
      <c r="D143" s="28" t="s">
        <v>80</v>
      </c>
      <c r="E143" s="25">
        <f t="shared" si="89"/>
        <v>4</v>
      </c>
      <c r="F143" s="28" t="s">
        <v>80</v>
      </c>
      <c r="G143" s="25">
        <f t="shared" si="90"/>
        <v>4</v>
      </c>
      <c r="H143" s="28" t="str">
        <f t="shared" si="91"/>
        <v>high</v>
      </c>
      <c r="I143" s="28" t="s">
        <v>88</v>
      </c>
      <c r="J143" s="25">
        <f t="shared" si="92"/>
        <v>1</v>
      </c>
      <c r="K143" s="28" t="s">
        <v>79</v>
      </c>
      <c r="L143" s="25">
        <f t="shared" si="93"/>
        <v>2</v>
      </c>
      <c r="M143" s="28" t="s">
        <v>88</v>
      </c>
      <c r="N143" s="25">
        <f t="shared" si="94"/>
        <v>1</v>
      </c>
      <c r="O143" s="25" t="str">
        <f t="shared" si="106"/>
        <v>high</v>
      </c>
      <c r="P143" s="25" t="s">
        <v>67</v>
      </c>
      <c r="Q143" s="25" t="s">
        <v>68</v>
      </c>
      <c r="R143" s="25">
        <v>5</v>
      </c>
      <c r="S143" s="29" t="s">
        <v>1788</v>
      </c>
      <c r="T143" s="195">
        <f>VLOOKUP($S143,'Snippet measures'!$A$4:$V$33,11,FALSE)</f>
        <v>915</v>
      </c>
      <c r="U143" s="195">
        <f>VLOOKUP($S143,'Snippet measures'!$A$4:$V$33,18,FALSE)</f>
        <v>0.121544068101387</v>
      </c>
      <c r="V143" s="195">
        <f>VLOOKUP($S143,'Snippet measures'!$A$4:$V$33,19,FALSE)</f>
        <v>585.4</v>
      </c>
      <c r="W143" s="195">
        <f>VLOOKUP($S143,'Snippet measures'!$A$4:$V$33,21,FALSE)</f>
        <v>9.485094850948509E-3</v>
      </c>
      <c r="X143" s="195">
        <f>VLOOKUP($S143,'Snippet measures'!$A$4:$V$33,22,FALSE)</f>
        <v>0</v>
      </c>
      <c r="Y143" s="25">
        <v>3</v>
      </c>
      <c r="Z143" s="30" t="s">
        <v>1813</v>
      </c>
      <c r="AA143" s="31" t="s">
        <v>1814</v>
      </c>
      <c r="AB143" s="39" t="s">
        <v>187</v>
      </c>
      <c r="AC143" s="33" t="s">
        <v>187</v>
      </c>
      <c r="AD143" s="16"/>
      <c r="AE143" s="17">
        <f>IF($AB143=TRIM($AC143),3,"")</f>
        <v>3</v>
      </c>
      <c r="AF143" s="17">
        <f>IF($AB143=TRIM($AC143),3,"")</f>
        <v>3</v>
      </c>
      <c r="AG143" s="17">
        <f t="shared" si="112"/>
        <v>3</v>
      </c>
      <c r="AH143" s="35" t="s">
        <v>1430</v>
      </c>
      <c r="AI143" s="33" t="s">
        <v>1438</v>
      </c>
      <c r="AJ143" s="16"/>
      <c r="AK143" s="17">
        <v>3</v>
      </c>
      <c r="AL143" s="17">
        <v>3</v>
      </c>
      <c r="AM143" s="20">
        <f t="shared" si="80"/>
        <v>3</v>
      </c>
      <c r="AN143" s="35"/>
      <c r="AO143" s="33"/>
      <c r="AP143" s="16"/>
      <c r="AQ143" s="17" t="str">
        <f t="shared" si="87"/>
        <v/>
      </c>
      <c r="AR143" s="17" t="str">
        <f t="shared" si="87"/>
        <v/>
      </c>
      <c r="AS143" s="20" t="str">
        <f t="shared" si="82"/>
        <v/>
      </c>
      <c r="AT143" s="35"/>
      <c r="AU143" s="33"/>
      <c r="AV143" s="16"/>
      <c r="AW143" s="17" t="str">
        <f t="shared" si="113"/>
        <v/>
      </c>
      <c r="AX143" s="17" t="str">
        <f t="shared" si="113"/>
        <v/>
      </c>
      <c r="AY143" s="20" t="str">
        <f t="shared" si="95"/>
        <v/>
      </c>
      <c r="AZ143" s="35"/>
      <c r="BA143" s="33"/>
      <c r="BB143" s="17" t="str">
        <f t="shared" si="114"/>
        <v/>
      </c>
      <c r="BC143" s="17" t="str">
        <f t="shared" si="114"/>
        <v/>
      </c>
      <c r="BD143" s="20" t="str">
        <f t="shared" si="96"/>
        <v/>
      </c>
      <c r="BE143" s="35"/>
      <c r="BF143" s="36"/>
      <c r="BG143" s="17" t="str">
        <f t="shared" si="115"/>
        <v/>
      </c>
      <c r="BH143" s="17" t="str">
        <f t="shared" si="115"/>
        <v/>
      </c>
      <c r="BI143" s="20" t="str">
        <f t="shared" si="97"/>
        <v/>
      </c>
      <c r="BJ143" s="54">
        <v>3</v>
      </c>
      <c r="BK143" s="37">
        <f t="shared" si="98"/>
        <v>6</v>
      </c>
      <c r="BL143" s="54">
        <f t="shared" si="99"/>
        <v>0</v>
      </c>
      <c r="BM143" s="28"/>
      <c r="BN143" s="28"/>
      <c r="BO143" s="28" t="s">
        <v>93</v>
      </c>
      <c r="BP143" s="28" t="s">
        <v>1713</v>
      </c>
      <c r="BQ143" s="28">
        <v>2</v>
      </c>
      <c r="BR143" s="25">
        <f t="shared" si="100"/>
        <v>2</v>
      </c>
      <c r="BS143" s="28">
        <v>2</v>
      </c>
      <c r="BT143" s="25">
        <f t="shared" si="101"/>
        <v>2</v>
      </c>
      <c r="BU143" s="28">
        <v>2</v>
      </c>
      <c r="BV143" s="25">
        <f t="shared" si="102"/>
        <v>2</v>
      </c>
      <c r="BW143" s="28">
        <v>2</v>
      </c>
      <c r="BX143" s="25">
        <f t="shared" si="103"/>
        <v>2</v>
      </c>
      <c r="BY143" s="25" t="str">
        <f t="shared" si="107"/>
        <v>low</v>
      </c>
      <c r="BZ143" s="28" t="s">
        <v>145</v>
      </c>
      <c r="CA143" s="25">
        <v>2</v>
      </c>
      <c r="CB143" s="28"/>
      <c r="CC143" s="28">
        <v>8313.2999999999993</v>
      </c>
      <c r="CD143" s="28">
        <v>901.8</v>
      </c>
      <c r="CE143" s="38">
        <v>125.24</v>
      </c>
      <c r="CF143" s="24">
        <v>2</v>
      </c>
      <c r="CG143" s="25">
        <f t="shared" si="104"/>
        <v>6</v>
      </c>
      <c r="CH143" s="26">
        <f t="shared" si="105"/>
        <v>1</v>
      </c>
      <c r="CI143" s="26">
        <f t="shared" si="108"/>
        <v>1.0146373918829008</v>
      </c>
      <c r="CJ143" s="26">
        <f t="shared" si="109"/>
        <v>7.3059725327371448</v>
      </c>
    </row>
    <row r="144" spans="1:88" ht="13.05" customHeight="1" x14ac:dyDescent="0.3">
      <c r="A144" s="27">
        <v>79</v>
      </c>
      <c r="B144" s="28" t="s">
        <v>88</v>
      </c>
      <c r="C144" s="25">
        <f t="shared" si="88"/>
        <v>1</v>
      </c>
      <c r="D144" s="28" t="s">
        <v>79</v>
      </c>
      <c r="E144" s="25">
        <f t="shared" si="89"/>
        <v>2</v>
      </c>
      <c r="F144" s="28" t="s">
        <v>80</v>
      </c>
      <c r="G144" s="25">
        <f t="shared" si="90"/>
        <v>4</v>
      </c>
      <c r="H144" s="28" t="str">
        <f t="shared" si="91"/>
        <v>medium</v>
      </c>
      <c r="I144" s="28" t="s">
        <v>65</v>
      </c>
      <c r="J144" s="25">
        <f t="shared" si="92"/>
        <v>3</v>
      </c>
      <c r="K144" s="28" t="s">
        <v>80</v>
      </c>
      <c r="L144" s="25">
        <f t="shared" si="93"/>
        <v>4</v>
      </c>
      <c r="M144" s="28" t="s">
        <v>88</v>
      </c>
      <c r="N144" s="25">
        <f t="shared" si="94"/>
        <v>1</v>
      </c>
      <c r="O144" s="25" t="str">
        <f t="shared" si="106"/>
        <v>high</v>
      </c>
      <c r="P144" s="25" t="s">
        <v>67</v>
      </c>
      <c r="Q144" s="25" t="s">
        <v>68</v>
      </c>
      <c r="R144" s="25">
        <v>5</v>
      </c>
      <c r="S144" s="29" t="s">
        <v>1788</v>
      </c>
      <c r="T144" s="195">
        <f>VLOOKUP($S144,'Snippet measures'!$A$4:$V$33,11,FALSE)</f>
        <v>915</v>
      </c>
      <c r="U144" s="195">
        <f>VLOOKUP($S144,'Snippet measures'!$A$4:$V$33,18,FALSE)</f>
        <v>0.121544068101387</v>
      </c>
      <c r="V144" s="195">
        <f>VLOOKUP($S144,'Snippet measures'!$A$4:$V$33,19,FALSE)</f>
        <v>585.4</v>
      </c>
      <c r="W144" s="195">
        <f>VLOOKUP($S144,'Snippet measures'!$A$4:$V$33,21,FALSE)</f>
        <v>9.485094850948509E-3</v>
      </c>
      <c r="X144" s="195">
        <f>VLOOKUP($S144,'Snippet measures'!$A$4:$V$33,22,FALSE)</f>
        <v>0</v>
      </c>
      <c r="Y144" s="25">
        <v>1</v>
      </c>
      <c r="Z144" s="30" t="s">
        <v>1815</v>
      </c>
      <c r="AA144" s="31" t="s">
        <v>91</v>
      </c>
      <c r="AB144" s="39" t="s">
        <v>187</v>
      </c>
      <c r="AC144" s="33" t="s">
        <v>1816</v>
      </c>
      <c r="AD144" s="16"/>
      <c r="AE144" s="17">
        <v>2</v>
      </c>
      <c r="AF144" s="17">
        <v>2</v>
      </c>
      <c r="AG144" s="17">
        <f t="shared" si="112"/>
        <v>2</v>
      </c>
      <c r="AH144" s="35" t="s">
        <v>1430</v>
      </c>
      <c r="AI144" s="33" t="s">
        <v>1817</v>
      </c>
      <c r="AJ144" s="16" t="s">
        <v>1818</v>
      </c>
      <c r="AK144" s="17">
        <v>1</v>
      </c>
      <c r="AL144" s="17">
        <v>0</v>
      </c>
      <c r="AM144" s="41">
        <v>1</v>
      </c>
      <c r="AN144" s="35"/>
      <c r="AO144" s="33"/>
      <c r="AP144" s="16"/>
      <c r="AQ144" s="17" t="str">
        <f t="shared" si="87"/>
        <v/>
      </c>
      <c r="AR144" s="17" t="str">
        <f t="shared" si="87"/>
        <v/>
      </c>
      <c r="AS144" s="20" t="str">
        <f t="shared" si="82"/>
        <v/>
      </c>
      <c r="AT144" s="35"/>
      <c r="AU144" s="33"/>
      <c r="AV144" s="16"/>
      <c r="AW144" s="17" t="str">
        <f t="shared" si="113"/>
        <v/>
      </c>
      <c r="AX144" s="17" t="str">
        <f t="shared" si="113"/>
        <v/>
      </c>
      <c r="AY144" s="20" t="str">
        <f t="shared" si="95"/>
        <v/>
      </c>
      <c r="AZ144" s="35"/>
      <c r="BA144" s="33"/>
      <c r="BB144" s="17" t="str">
        <f t="shared" si="114"/>
        <v/>
      </c>
      <c r="BC144" s="17" t="str">
        <f t="shared" si="114"/>
        <v/>
      </c>
      <c r="BD144" s="20" t="str">
        <f t="shared" si="96"/>
        <v/>
      </c>
      <c r="BE144" s="35"/>
      <c r="BF144" s="36"/>
      <c r="BG144" s="17" t="str">
        <f t="shared" si="115"/>
        <v/>
      </c>
      <c r="BH144" s="17" t="str">
        <f t="shared" si="115"/>
        <v/>
      </c>
      <c r="BI144" s="20" t="str">
        <f t="shared" si="97"/>
        <v/>
      </c>
      <c r="BJ144" s="54">
        <v>1</v>
      </c>
      <c r="BK144" s="37">
        <f t="shared" si="98"/>
        <v>2</v>
      </c>
      <c r="BL144" s="54">
        <f t="shared" si="99"/>
        <v>0</v>
      </c>
      <c r="BM144" s="28" t="s">
        <v>91</v>
      </c>
      <c r="BN144" s="28"/>
      <c r="BO144" s="28" t="s">
        <v>91</v>
      </c>
      <c r="BP144" s="28" t="s">
        <v>91</v>
      </c>
      <c r="BQ144" s="28" t="s">
        <v>87</v>
      </c>
      <c r="BR144" s="25">
        <f t="shared" si="100"/>
        <v>1</v>
      </c>
      <c r="BS144" s="28" t="s">
        <v>87</v>
      </c>
      <c r="BT144" s="25">
        <f t="shared" si="101"/>
        <v>1</v>
      </c>
      <c r="BU144" s="28" t="s">
        <v>87</v>
      </c>
      <c r="BV144" s="25">
        <f t="shared" si="102"/>
        <v>1</v>
      </c>
      <c r="BW144" s="28" t="s">
        <v>87</v>
      </c>
      <c r="BX144" s="25">
        <f t="shared" si="103"/>
        <v>1</v>
      </c>
      <c r="BY144" s="25" t="str">
        <f t="shared" si="107"/>
        <v>low</v>
      </c>
      <c r="BZ144" s="28" t="s">
        <v>100</v>
      </c>
      <c r="CA144" s="25">
        <v>3</v>
      </c>
      <c r="CB144" s="28" t="s">
        <v>91</v>
      </c>
      <c r="CC144" s="28">
        <v>931.83</v>
      </c>
      <c r="CD144" s="28">
        <v>97.61</v>
      </c>
      <c r="CE144" s="38">
        <v>102.46</v>
      </c>
      <c r="CF144" s="24">
        <v>2</v>
      </c>
      <c r="CG144" s="25">
        <f t="shared" si="104"/>
        <v>3</v>
      </c>
      <c r="CH144" s="26">
        <f t="shared" si="105"/>
        <v>0.5</v>
      </c>
      <c r="CI144" s="26">
        <f t="shared" si="108"/>
        <v>9.3740395451285732</v>
      </c>
      <c r="CJ144" s="26">
        <f t="shared" si="109"/>
        <v>8.9303142689830182</v>
      </c>
    </row>
    <row r="145" spans="1:88" ht="13.05" customHeight="1" x14ac:dyDescent="0.3">
      <c r="A145" s="27">
        <v>85</v>
      </c>
      <c r="B145" s="28" t="s">
        <v>80</v>
      </c>
      <c r="C145" s="25">
        <f t="shared" si="88"/>
        <v>4</v>
      </c>
      <c r="D145" s="28" t="s">
        <v>80</v>
      </c>
      <c r="E145" s="25">
        <f t="shared" si="89"/>
        <v>4</v>
      </c>
      <c r="F145" s="28" t="s">
        <v>66</v>
      </c>
      <c r="G145" s="25">
        <f t="shared" si="90"/>
        <v>5</v>
      </c>
      <c r="H145" s="28" t="str">
        <f t="shared" si="91"/>
        <v>high</v>
      </c>
      <c r="I145" s="28" t="s">
        <v>80</v>
      </c>
      <c r="J145" s="25">
        <f t="shared" si="92"/>
        <v>4</v>
      </c>
      <c r="K145" s="28" t="s">
        <v>65</v>
      </c>
      <c r="L145" s="25">
        <f t="shared" si="93"/>
        <v>3</v>
      </c>
      <c r="M145" s="28" t="s">
        <v>65</v>
      </c>
      <c r="N145" s="25">
        <f t="shared" si="94"/>
        <v>3</v>
      </c>
      <c r="O145" s="25" t="str">
        <f t="shared" si="106"/>
        <v>high</v>
      </c>
      <c r="P145" s="25" t="s">
        <v>67</v>
      </c>
      <c r="Q145" s="25" t="s">
        <v>68</v>
      </c>
      <c r="R145" s="25">
        <v>5</v>
      </c>
      <c r="S145" s="29" t="s">
        <v>1788</v>
      </c>
      <c r="T145" s="195">
        <f>VLOOKUP($S145,'Snippet measures'!$A$4:$V$33,11,FALSE)</f>
        <v>915</v>
      </c>
      <c r="U145" s="195">
        <f>VLOOKUP($S145,'Snippet measures'!$A$4:$V$33,18,FALSE)</f>
        <v>0.121544068101387</v>
      </c>
      <c r="V145" s="195">
        <f>VLOOKUP($S145,'Snippet measures'!$A$4:$V$33,19,FALSE)</f>
        <v>585.4</v>
      </c>
      <c r="W145" s="195">
        <f>VLOOKUP($S145,'Snippet measures'!$A$4:$V$33,21,FALSE)</f>
        <v>9.485094850948509E-3</v>
      </c>
      <c r="X145" s="195">
        <f>VLOOKUP($S145,'Snippet measures'!$A$4:$V$33,22,FALSE)</f>
        <v>0</v>
      </c>
      <c r="Y145" s="25">
        <v>2</v>
      </c>
      <c r="Z145" s="30" t="s">
        <v>1819</v>
      </c>
      <c r="AA145" s="31" t="s">
        <v>1820</v>
      </c>
      <c r="AB145" s="39" t="s">
        <v>187</v>
      </c>
      <c r="AC145" s="33" t="s">
        <v>187</v>
      </c>
      <c r="AD145" s="16"/>
      <c r="AE145" s="17">
        <f>IF($AB145=TRIM($AC145),3,"")</f>
        <v>3</v>
      </c>
      <c r="AF145" s="17">
        <f>IF($AB145=TRIM($AC145),3,"")</f>
        <v>3</v>
      </c>
      <c r="AG145" s="17">
        <f t="shared" si="112"/>
        <v>3</v>
      </c>
      <c r="AH145" s="35" t="s">
        <v>1430</v>
      </c>
      <c r="AI145" s="33" t="s">
        <v>1821</v>
      </c>
      <c r="AJ145" s="16" t="s">
        <v>1822</v>
      </c>
      <c r="AK145" s="17">
        <v>2</v>
      </c>
      <c r="AL145" s="17">
        <v>2</v>
      </c>
      <c r="AM145" s="20">
        <f t="shared" ref="AM145:AM151" si="116">IF(AK145=AL145,AK145,"")</f>
        <v>2</v>
      </c>
      <c r="AN145" s="35"/>
      <c r="AO145" s="33"/>
      <c r="AP145" s="16"/>
      <c r="AQ145" s="17" t="str">
        <f t="shared" si="87"/>
        <v/>
      </c>
      <c r="AR145" s="17" t="str">
        <f t="shared" si="87"/>
        <v/>
      </c>
      <c r="AS145" s="20" t="str">
        <f t="shared" si="82"/>
        <v/>
      </c>
      <c r="AT145" s="35"/>
      <c r="AU145" s="33"/>
      <c r="AV145" s="16"/>
      <c r="AW145" s="17" t="str">
        <f t="shared" si="113"/>
        <v/>
      </c>
      <c r="AX145" s="17" t="str">
        <f t="shared" si="113"/>
        <v/>
      </c>
      <c r="AY145" s="20" t="str">
        <f t="shared" si="95"/>
        <v/>
      </c>
      <c r="AZ145" s="35"/>
      <c r="BA145" s="33"/>
      <c r="BB145" s="17" t="str">
        <f t="shared" si="114"/>
        <v/>
      </c>
      <c r="BC145" s="17" t="str">
        <f t="shared" si="114"/>
        <v/>
      </c>
      <c r="BD145" s="20" t="str">
        <f t="shared" si="96"/>
        <v/>
      </c>
      <c r="BE145" s="35"/>
      <c r="BF145" s="36"/>
      <c r="BG145" s="17" t="str">
        <f t="shared" si="115"/>
        <v/>
      </c>
      <c r="BH145" s="17" t="str">
        <f t="shared" si="115"/>
        <v/>
      </c>
      <c r="BI145" s="20" t="str">
        <f t="shared" si="97"/>
        <v/>
      </c>
      <c r="BJ145" s="54">
        <v>2</v>
      </c>
      <c r="BK145" s="37">
        <f t="shared" si="98"/>
        <v>4</v>
      </c>
      <c r="BL145" s="54">
        <f t="shared" si="99"/>
        <v>0</v>
      </c>
      <c r="BM145" s="28"/>
      <c r="BN145" s="28"/>
      <c r="BO145" s="28" t="s">
        <v>1723</v>
      </c>
      <c r="BP145" s="28" t="s">
        <v>1724</v>
      </c>
      <c r="BQ145" s="28">
        <v>4</v>
      </c>
      <c r="BR145" s="25">
        <f t="shared" si="100"/>
        <v>4</v>
      </c>
      <c r="BS145" s="28">
        <v>2</v>
      </c>
      <c r="BT145" s="25">
        <f t="shared" si="101"/>
        <v>2</v>
      </c>
      <c r="BU145" s="28">
        <v>2</v>
      </c>
      <c r="BV145" s="25">
        <f t="shared" si="102"/>
        <v>2</v>
      </c>
      <c r="BW145" s="28" t="s">
        <v>87</v>
      </c>
      <c r="BX145" s="25">
        <f t="shared" si="103"/>
        <v>1</v>
      </c>
      <c r="BY145" s="25" t="str">
        <f t="shared" si="107"/>
        <v>high</v>
      </c>
      <c r="BZ145" s="28" t="s">
        <v>78</v>
      </c>
      <c r="CA145" s="25">
        <v>1</v>
      </c>
      <c r="CB145" s="28" t="s">
        <v>1725</v>
      </c>
      <c r="CC145" s="28">
        <v>7799.8</v>
      </c>
      <c r="CD145" s="28">
        <v>698.97</v>
      </c>
      <c r="CE145" s="38">
        <v>159.03</v>
      </c>
      <c r="CF145" s="24">
        <v>2</v>
      </c>
      <c r="CG145" s="25">
        <f t="shared" si="104"/>
        <v>5</v>
      </c>
      <c r="CH145" s="26">
        <f t="shared" si="105"/>
        <v>0.83333333333333337</v>
      </c>
      <c r="CI145" s="26">
        <f t="shared" si="108"/>
        <v>1.3090690587578866</v>
      </c>
      <c r="CJ145" s="26">
        <f t="shared" si="109"/>
        <v>5.753631390303716</v>
      </c>
    </row>
    <row r="146" spans="1:88" ht="13.05" customHeight="1" x14ac:dyDescent="0.3">
      <c r="A146" s="27">
        <v>97</v>
      </c>
      <c r="B146" s="28" t="s">
        <v>65</v>
      </c>
      <c r="C146" s="25">
        <f t="shared" si="88"/>
        <v>3</v>
      </c>
      <c r="D146" s="28" t="s">
        <v>79</v>
      </c>
      <c r="E146" s="25">
        <f t="shared" si="89"/>
        <v>2</v>
      </c>
      <c r="F146" s="28" t="s">
        <v>65</v>
      </c>
      <c r="G146" s="25">
        <f t="shared" si="90"/>
        <v>3</v>
      </c>
      <c r="H146" s="28" t="str">
        <f t="shared" si="91"/>
        <v>medium</v>
      </c>
      <c r="I146" s="28" t="s">
        <v>88</v>
      </c>
      <c r="J146" s="25">
        <f t="shared" si="92"/>
        <v>1</v>
      </c>
      <c r="K146" s="28" t="s">
        <v>65</v>
      </c>
      <c r="L146" s="25">
        <f t="shared" si="93"/>
        <v>3</v>
      </c>
      <c r="M146" s="28" t="s">
        <v>79</v>
      </c>
      <c r="N146" s="25">
        <f t="shared" si="94"/>
        <v>2</v>
      </c>
      <c r="O146" s="25" t="str">
        <f t="shared" si="106"/>
        <v>med</v>
      </c>
      <c r="P146" s="25" t="s">
        <v>95</v>
      </c>
      <c r="Q146" s="25" t="s">
        <v>68</v>
      </c>
      <c r="R146" s="25">
        <v>5</v>
      </c>
      <c r="S146" s="29" t="s">
        <v>1788</v>
      </c>
      <c r="T146" s="195">
        <f>VLOOKUP($S146,'Snippet measures'!$A$4:$V$33,11,FALSE)</f>
        <v>915</v>
      </c>
      <c r="U146" s="195">
        <f>VLOOKUP($S146,'Snippet measures'!$A$4:$V$33,18,FALSE)</f>
        <v>0.121544068101387</v>
      </c>
      <c r="V146" s="195">
        <f>VLOOKUP($S146,'Snippet measures'!$A$4:$V$33,19,FALSE)</f>
        <v>585.4</v>
      </c>
      <c r="W146" s="195">
        <f>VLOOKUP($S146,'Snippet measures'!$A$4:$V$33,21,FALSE)</f>
        <v>9.485094850948509E-3</v>
      </c>
      <c r="X146" s="195">
        <f>VLOOKUP($S146,'Snippet measures'!$A$4:$V$33,22,FALSE)</f>
        <v>0</v>
      </c>
      <c r="Y146" s="25">
        <v>3</v>
      </c>
      <c r="Z146" s="30" t="s">
        <v>1823</v>
      </c>
      <c r="AA146" s="31" t="s">
        <v>1824</v>
      </c>
      <c r="AB146" s="39" t="s">
        <v>187</v>
      </c>
      <c r="AC146" s="33" t="s">
        <v>1631</v>
      </c>
      <c r="AD146" s="16"/>
      <c r="AE146" s="17">
        <v>0</v>
      </c>
      <c r="AF146" s="17">
        <v>0</v>
      </c>
      <c r="AG146" s="17">
        <f t="shared" si="112"/>
        <v>0</v>
      </c>
      <c r="AH146" s="35" t="s">
        <v>1430</v>
      </c>
      <c r="AI146" s="33" t="s">
        <v>1825</v>
      </c>
      <c r="AJ146" s="16"/>
      <c r="AK146" s="17">
        <v>1</v>
      </c>
      <c r="AL146" s="17">
        <v>1</v>
      </c>
      <c r="AM146" s="20">
        <f t="shared" si="116"/>
        <v>1</v>
      </c>
      <c r="AN146" s="35"/>
      <c r="AO146" s="33"/>
      <c r="AP146" s="16"/>
      <c r="AQ146" s="17" t="str">
        <f t="shared" ref="AQ146:AR156" si="117">IF(ISBLANK($AN146),"",IF($AN146=TRIM($AO146),3,""))</f>
        <v/>
      </c>
      <c r="AR146" s="17" t="str">
        <f t="shared" si="117"/>
        <v/>
      </c>
      <c r="AS146" s="20" t="str">
        <f t="shared" si="82"/>
        <v/>
      </c>
      <c r="AT146" s="35"/>
      <c r="AU146" s="33"/>
      <c r="AV146" s="16"/>
      <c r="AW146" s="17" t="str">
        <f t="shared" si="113"/>
        <v/>
      </c>
      <c r="AX146" s="17" t="str">
        <f t="shared" si="113"/>
        <v/>
      </c>
      <c r="AY146" s="20" t="str">
        <f t="shared" si="95"/>
        <v/>
      </c>
      <c r="AZ146" s="35"/>
      <c r="BA146" s="33"/>
      <c r="BB146" s="17" t="str">
        <f t="shared" si="114"/>
        <v/>
      </c>
      <c r="BC146" s="17" t="str">
        <f t="shared" si="114"/>
        <v/>
      </c>
      <c r="BD146" s="20" t="str">
        <f t="shared" si="96"/>
        <v/>
      </c>
      <c r="BE146" s="35"/>
      <c r="BF146" s="36"/>
      <c r="BG146" s="17" t="str">
        <f t="shared" si="115"/>
        <v/>
      </c>
      <c r="BH146" s="17" t="str">
        <f t="shared" si="115"/>
        <v/>
      </c>
      <c r="BI146" s="20" t="str">
        <f t="shared" si="97"/>
        <v/>
      </c>
      <c r="BJ146" s="54">
        <v>3</v>
      </c>
      <c r="BK146" s="37">
        <f t="shared" si="98"/>
        <v>6</v>
      </c>
      <c r="BL146" s="54">
        <f t="shared" si="99"/>
        <v>0</v>
      </c>
      <c r="BM146" s="28" t="s">
        <v>1826</v>
      </c>
      <c r="BN146" s="28" t="s">
        <v>1827</v>
      </c>
      <c r="BO146" s="28" t="s">
        <v>1730</v>
      </c>
      <c r="BP146" s="28" t="s">
        <v>1731</v>
      </c>
      <c r="BQ146" s="28">
        <v>2</v>
      </c>
      <c r="BR146" s="25">
        <f t="shared" si="100"/>
        <v>2</v>
      </c>
      <c r="BS146" s="28" t="s">
        <v>87</v>
      </c>
      <c r="BT146" s="25">
        <f t="shared" si="101"/>
        <v>1</v>
      </c>
      <c r="BU146" s="28" t="s">
        <v>87</v>
      </c>
      <c r="BV146" s="25">
        <f t="shared" si="102"/>
        <v>1</v>
      </c>
      <c r="BW146" s="28">
        <v>2</v>
      </c>
      <c r="BX146" s="25">
        <f t="shared" si="103"/>
        <v>2</v>
      </c>
      <c r="BY146" s="25" t="str">
        <f t="shared" si="107"/>
        <v>low</v>
      </c>
      <c r="BZ146" s="28" t="s">
        <v>78</v>
      </c>
      <c r="CA146" s="25">
        <v>1</v>
      </c>
      <c r="CB146" s="28" t="s">
        <v>1732</v>
      </c>
      <c r="CC146" s="28">
        <v>2688.68</v>
      </c>
      <c r="CD146" s="28">
        <v>124.79</v>
      </c>
      <c r="CE146" s="38">
        <v>62.01</v>
      </c>
      <c r="CF146" s="24">
        <v>2</v>
      </c>
      <c r="CG146" s="25">
        <f t="shared" si="104"/>
        <v>1</v>
      </c>
      <c r="CH146" s="26">
        <f t="shared" si="105"/>
        <v>0.16666666666666666</v>
      </c>
      <c r="CI146" s="26">
        <f t="shared" si="108"/>
        <v>7.3323182947351544</v>
      </c>
      <c r="CJ146" s="26">
        <f t="shared" si="109"/>
        <v>14.755684567005321</v>
      </c>
    </row>
    <row r="147" spans="1:88" ht="13.05" customHeight="1" x14ac:dyDescent="0.3">
      <c r="A147" s="27">
        <v>114</v>
      </c>
      <c r="B147" s="28" t="s">
        <v>88</v>
      </c>
      <c r="C147" s="25">
        <f t="shared" si="88"/>
        <v>1</v>
      </c>
      <c r="D147" s="28" t="s">
        <v>79</v>
      </c>
      <c r="E147" s="25">
        <f t="shared" si="89"/>
        <v>2</v>
      </c>
      <c r="F147" s="28" t="s">
        <v>79</v>
      </c>
      <c r="G147" s="25">
        <f t="shared" si="90"/>
        <v>2</v>
      </c>
      <c r="H147" s="28" t="str">
        <f t="shared" si="91"/>
        <v>low</v>
      </c>
      <c r="I147" s="28" t="s">
        <v>88</v>
      </c>
      <c r="J147" s="25">
        <f t="shared" si="92"/>
        <v>1</v>
      </c>
      <c r="K147" s="28" t="s">
        <v>88</v>
      </c>
      <c r="L147" s="25">
        <f t="shared" si="93"/>
        <v>1</v>
      </c>
      <c r="M147" s="28" t="s">
        <v>88</v>
      </c>
      <c r="N147" s="25">
        <f t="shared" si="94"/>
        <v>1</v>
      </c>
      <c r="O147" s="25" t="str">
        <f t="shared" si="106"/>
        <v>low</v>
      </c>
      <c r="P147" s="25" t="s">
        <v>67</v>
      </c>
      <c r="Q147" s="25" t="s">
        <v>68</v>
      </c>
      <c r="R147" s="25">
        <v>5</v>
      </c>
      <c r="S147" s="29" t="s">
        <v>1788</v>
      </c>
      <c r="T147" s="195">
        <f>VLOOKUP($S147,'Snippet measures'!$A$4:$V$33,11,FALSE)</f>
        <v>915</v>
      </c>
      <c r="U147" s="195">
        <f>VLOOKUP($S147,'Snippet measures'!$A$4:$V$33,18,FALSE)</f>
        <v>0.121544068101387</v>
      </c>
      <c r="V147" s="195">
        <f>VLOOKUP($S147,'Snippet measures'!$A$4:$V$33,19,FALSE)</f>
        <v>585.4</v>
      </c>
      <c r="W147" s="195">
        <f>VLOOKUP($S147,'Snippet measures'!$A$4:$V$33,21,FALSE)</f>
        <v>9.485094850948509E-3</v>
      </c>
      <c r="X147" s="195">
        <f>VLOOKUP($S147,'Snippet measures'!$A$4:$V$33,22,FALSE)</f>
        <v>0</v>
      </c>
      <c r="Y147" s="25">
        <v>1</v>
      </c>
      <c r="Z147" s="30" t="s">
        <v>1828</v>
      </c>
      <c r="AA147" s="31" t="s">
        <v>1829</v>
      </c>
      <c r="AB147" s="39" t="s">
        <v>187</v>
      </c>
      <c r="AC147" s="33" t="s">
        <v>620</v>
      </c>
      <c r="AD147" s="16"/>
      <c r="AE147" s="17">
        <v>3</v>
      </c>
      <c r="AF147" s="17">
        <v>3</v>
      </c>
      <c r="AG147" s="17">
        <f t="shared" si="112"/>
        <v>3</v>
      </c>
      <c r="AH147" s="35" t="s">
        <v>1430</v>
      </c>
      <c r="AI147" s="33" t="s">
        <v>1438</v>
      </c>
      <c r="AJ147" s="16"/>
      <c r="AK147" s="17">
        <v>3</v>
      </c>
      <c r="AL147" s="17">
        <v>3</v>
      </c>
      <c r="AM147" s="20">
        <f t="shared" si="116"/>
        <v>3</v>
      </c>
      <c r="AN147" s="35"/>
      <c r="AO147" s="33"/>
      <c r="AP147" s="16"/>
      <c r="AQ147" s="17" t="str">
        <f t="shared" si="117"/>
        <v/>
      </c>
      <c r="AR147" s="17" t="str">
        <f t="shared" si="117"/>
        <v/>
      </c>
      <c r="AS147" s="20" t="str">
        <f t="shared" si="82"/>
        <v/>
      </c>
      <c r="AT147" s="35"/>
      <c r="AU147" s="33"/>
      <c r="AV147" s="16"/>
      <c r="AW147" s="17" t="str">
        <f t="shared" si="113"/>
        <v/>
      </c>
      <c r="AX147" s="17" t="str">
        <f t="shared" si="113"/>
        <v/>
      </c>
      <c r="AY147" s="20" t="str">
        <f t="shared" si="95"/>
        <v/>
      </c>
      <c r="AZ147" s="35"/>
      <c r="BA147" s="33"/>
      <c r="BB147" s="17" t="str">
        <f t="shared" si="114"/>
        <v/>
      </c>
      <c r="BC147" s="17" t="str">
        <f t="shared" si="114"/>
        <v/>
      </c>
      <c r="BD147" s="20" t="str">
        <f t="shared" si="96"/>
        <v/>
      </c>
      <c r="BE147" s="35"/>
      <c r="BF147" s="36"/>
      <c r="BG147" s="17" t="str">
        <f t="shared" si="115"/>
        <v/>
      </c>
      <c r="BH147" s="17" t="str">
        <f t="shared" si="115"/>
        <v/>
      </c>
      <c r="BI147" s="20" t="str">
        <f t="shared" si="97"/>
        <v/>
      </c>
      <c r="BJ147" s="54">
        <v>1</v>
      </c>
      <c r="BK147" s="37">
        <f t="shared" si="98"/>
        <v>2</v>
      </c>
      <c r="BL147" s="54">
        <f t="shared" si="99"/>
        <v>0</v>
      </c>
      <c r="BM147" s="28"/>
      <c r="BN147" s="28"/>
      <c r="BO147" s="28" t="s">
        <v>1737</v>
      </c>
      <c r="BP147" s="28" t="s">
        <v>1738</v>
      </c>
      <c r="BQ147" s="28">
        <v>3</v>
      </c>
      <c r="BR147" s="25">
        <f t="shared" si="100"/>
        <v>3</v>
      </c>
      <c r="BS147" s="28" t="s">
        <v>87</v>
      </c>
      <c r="BT147" s="25">
        <f t="shared" si="101"/>
        <v>1</v>
      </c>
      <c r="BU147" s="28" t="s">
        <v>87</v>
      </c>
      <c r="BV147" s="25">
        <f t="shared" si="102"/>
        <v>1</v>
      </c>
      <c r="BW147" s="28" t="s">
        <v>87</v>
      </c>
      <c r="BX147" s="25">
        <f t="shared" si="103"/>
        <v>1</v>
      </c>
      <c r="BY147" s="25" t="str">
        <f t="shared" si="107"/>
        <v>med</v>
      </c>
      <c r="BZ147" s="28" t="s">
        <v>119</v>
      </c>
      <c r="CA147" s="25">
        <v>4</v>
      </c>
      <c r="CB147" s="28"/>
      <c r="CC147" s="28">
        <v>6345.52</v>
      </c>
      <c r="CD147" s="28">
        <v>907.75</v>
      </c>
      <c r="CE147" s="38">
        <v>136.27000000000001</v>
      </c>
      <c r="CF147" s="24">
        <v>2</v>
      </c>
      <c r="CG147" s="25">
        <f t="shared" si="104"/>
        <v>6</v>
      </c>
      <c r="CH147" s="26">
        <f t="shared" si="105"/>
        <v>1</v>
      </c>
      <c r="CI147" s="26">
        <f t="shared" si="108"/>
        <v>1.0079867805012392</v>
      </c>
      <c r="CJ147" s="26">
        <f t="shared" si="109"/>
        <v>6.7146106993468839</v>
      </c>
    </row>
    <row r="148" spans="1:88" ht="13.05" customHeight="1" x14ac:dyDescent="0.3">
      <c r="A148" s="27">
        <v>130</v>
      </c>
      <c r="B148" s="28" t="s">
        <v>88</v>
      </c>
      <c r="C148" s="25">
        <f t="shared" si="88"/>
        <v>1</v>
      </c>
      <c r="D148" s="28" t="s">
        <v>65</v>
      </c>
      <c r="E148" s="25">
        <f t="shared" si="89"/>
        <v>3</v>
      </c>
      <c r="F148" s="28" t="s">
        <v>65</v>
      </c>
      <c r="G148" s="25">
        <f t="shared" si="90"/>
        <v>3</v>
      </c>
      <c r="H148" s="28" t="str">
        <f t="shared" si="91"/>
        <v>medium</v>
      </c>
      <c r="I148" s="28" t="s">
        <v>88</v>
      </c>
      <c r="J148" s="25">
        <f t="shared" si="92"/>
        <v>1</v>
      </c>
      <c r="K148" s="28" t="s">
        <v>79</v>
      </c>
      <c r="L148" s="25">
        <f t="shared" si="93"/>
        <v>2</v>
      </c>
      <c r="M148" s="28" t="s">
        <v>88</v>
      </c>
      <c r="N148" s="25">
        <f t="shared" si="94"/>
        <v>1</v>
      </c>
      <c r="O148" s="25" t="str">
        <f t="shared" si="106"/>
        <v>med</v>
      </c>
      <c r="P148" s="25" t="s">
        <v>67</v>
      </c>
      <c r="Q148" s="25" t="s">
        <v>68</v>
      </c>
      <c r="R148" s="25">
        <v>5</v>
      </c>
      <c r="S148" s="29" t="s">
        <v>1788</v>
      </c>
      <c r="T148" s="195">
        <f>VLOOKUP($S148,'Snippet measures'!$A$4:$V$33,11,FALSE)</f>
        <v>915</v>
      </c>
      <c r="U148" s="195">
        <f>VLOOKUP($S148,'Snippet measures'!$A$4:$V$33,18,FALSE)</f>
        <v>0.121544068101387</v>
      </c>
      <c r="V148" s="195">
        <f>VLOOKUP($S148,'Snippet measures'!$A$4:$V$33,19,FALSE)</f>
        <v>585.4</v>
      </c>
      <c r="W148" s="195">
        <f>VLOOKUP($S148,'Snippet measures'!$A$4:$V$33,21,FALSE)</f>
        <v>9.485094850948509E-3</v>
      </c>
      <c r="X148" s="195">
        <f>VLOOKUP($S148,'Snippet measures'!$A$4:$V$33,22,FALSE)</f>
        <v>0</v>
      </c>
      <c r="Y148" s="25">
        <v>2</v>
      </c>
      <c r="Z148" s="30" t="s">
        <v>1830</v>
      </c>
      <c r="AA148" s="31" t="s">
        <v>1831</v>
      </c>
      <c r="AB148" s="39" t="s">
        <v>187</v>
      </c>
      <c r="AC148" s="33" t="s">
        <v>1832</v>
      </c>
      <c r="AD148" s="16"/>
      <c r="AE148" s="17">
        <v>0</v>
      </c>
      <c r="AF148" s="17">
        <v>0</v>
      </c>
      <c r="AG148" s="17">
        <f t="shared" si="112"/>
        <v>0</v>
      </c>
      <c r="AH148" s="35" t="s">
        <v>1430</v>
      </c>
      <c r="AI148" s="33" t="s">
        <v>1833</v>
      </c>
      <c r="AJ148" s="16"/>
      <c r="AK148" s="17">
        <v>0</v>
      </c>
      <c r="AL148" s="17">
        <v>0</v>
      </c>
      <c r="AM148" s="20">
        <f t="shared" si="116"/>
        <v>0</v>
      </c>
      <c r="AN148" s="35"/>
      <c r="AO148" s="33"/>
      <c r="AP148" s="16"/>
      <c r="AQ148" s="17" t="str">
        <f t="shared" si="117"/>
        <v/>
      </c>
      <c r="AR148" s="17" t="str">
        <f t="shared" si="117"/>
        <v/>
      </c>
      <c r="AS148" s="20" t="str">
        <f t="shared" si="82"/>
        <v/>
      </c>
      <c r="AT148" s="35"/>
      <c r="AU148" s="33"/>
      <c r="AV148" s="16"/>
      <c r="AW148" s="17" t="str">
        <f t="shared" si="113"/>
        <v/>
      </c>
      <c r="AX148" s="17" t="str">
        <f t="shared" si="113"/>
        <v/>
      </c>
      <c r="AY148" s="20" t="str">
        <f t="shared" si="95"/>
        <v/>
      </c>
      <c r="AZ148" s="35"/>
      <c r="BA148" s="33"/>
      <c r="BB148" s="17" t="str">
        <f t="shared" si="114"/>
        <v/>
      </c>
      <c r="BC148" s="17" t="str">
        <f t="shared" si="114"/>
        <v/>
      </c>
      <c r="BD148" s="20" t="str">
        <f t="shared" si="96"/>
        <v/>
      </c>
      <c r="BE148" s="35"/>
      <c r="BF148" s="36"/>
      <c r="BG148" s="17" t="str">
        <f t="shared" si="115"/>
        <v/>
      </c>
      <c r="BH148" s="17" t="str">
        <f t="shared" si="115"/>
        <v/>
      </c>
      <c r="BI148" s="20" t="str">
        <f t="shared" si="97"/>
        <v/>
      </c>
      <c r="BJ148" s="54">
        <v>1</v>
      </c>
      <c r="BK148" s="37">
        <f t="shared" si="98"/>
        <v>3</v>
      </c>
      <c r="BL148" s="54">
        <f t="shared" si="99"/>
        <v>-1</v>
      </c>
      <c r="BM148" s="28"/>
      <c r="BN148" s="28"/>
      <c r="BO148" s="28"/>
      <c r="BP148" s="28" t="s">
        <v>1744</v>
      </c>
      <c r="BQ148" s="28">
        <v>2</v>
      </c>
      <c r="BR148" s="25">
        <f t="shared" si="100"/>
        <v>2</v>
      </c>
      <c r="BS148" s="28" t="s">
        <v>87</v>
      </c>
      <c r="BT148" s="25">
        <f t="shared" si="101"/>
        <v>1</v>
      </c>
      <c r="BU148" s="28" t="s">
        <v>87</v>
      </c>
      <c r="BV148" s="25">
        <f t="shared" si="102"/>
        <v>1</v>
      </c>
      <c r="BW148" s="28" t="s">
        <v>87</v>
      </c>
      <c r="BX148" s="25">
        <f t="shared" si="103"/>
        <v>1</v>
      </c>
      <c r="BY148" s="25" t="str">
        <f t="shared" si="107"/>
        <v>low</v>
      </c>
      <c r="BZ148" s="28" t="s">
        <v>78</v>
      </c>
      <c r="CA148" s="25">
        <v>1</v>
      </c>
      <c r="CB148" s="28"/>
      <c r="CC148" s="28">
        <v>2489.89</v>
      </c>
      <c r="CD148" s="28">
        <v>110.11</v>
      </c>
      <c r="CE148" s="38">
        <v>113.22</v>
      </c>
      <c r="CF148" s="24">
        <v>2</v>
      </c>
      <c r="CG148" s="25">
        <f t="shared" si="104"/>
        <v>0</v>
      </c>
      <c r="CH148" s="26">
        <f t="shared" si="105"/>
        <v>0</v>
      </c>
      <c r="CI148" s="26">
        <f t="shared" si="108"/>
        <v>8.3098719462355835</v>
      </c>
      <c r="CJ148" s="26">
        <f t="shared" si="109"/>
        <v>8.0816110227874933</v>
      </c>
    </row>
    <row r="149" spans="1:88" ht="13.05" customHeight="1" x14ac:dyDescent="0.3">
      <c r="A149" s="27">
        <v>144</v>
      </c>
      <c r="B149" s="28" t="s">
        <v>88</v>
      </c>
      <c r="C149" s="25">
        <f t="shared" si="88"/>
        <v>1</v>
      </c>
      <c r="D149" s="28" t="s">
        <v>79</v>
      </c>
      <c r="E149" s="25">
        <f t="shared" si="89"/>
        <v>2</v>
      </c>
      <c r="F149" s="28" t="s">
        <v>79</v>
      </c>
      <c r="G149" s="25">
        <f t="shared" si="90"/>
        <v>2</v>
      </c>
      <c r="H149" s="28" t="str">
        <f t="shared" si="91"/>
        <v>low</v>
      </c>
      <c r="I149" s="28" t="s">
        <v>79</v>
      </c>
      <c r="J149" s="25">
        <f t="shared" si="92"/>
        <v>2</v>
      </c>
      <c r="K149" s="28" t="s">
        <v>79</v>
      </c>
      <c r="L149" s="25">
        <f t="shared" si="93"/>
        <v>2</v>
      </c>
      <c r="M149" s="28" t="s">
        <v>79</v>
      </c>
      <c r="N149" s="25">
        <f t="shared" si="94"/>
        <v>2</v>
      </c>
      <c r="O149" s="25" t="str">
        <f t="shared" si="106"/>
        <v>low</v>
      </c>
      <c r="P149" s="25" t="s">
        <v>67</v>
      </c>
      <c r="Q149" s="25" t="s">
        <v>68</v>
      </c>
      <c r="R149" s="25">
        <v>5</v>
      </c>
      <c r="S149" s="29" t="s">
        <v>1788</v>
      </c>
      <c r="T149" s="195">
        <f>VLOOKUP($S149,'Snippet measures'!$A$4:$V$33,11,FALSE)</f>
        <v>915</v>
      </c>
      <c r="U149" s="195">
        <f>VLOOKUP($S149,'Snippet measures'!$A$4:$V$33,18,FALSE)</f>
        <v>0.121544068101387</v>
      </c>
      <c r="V149" s="195">
        <f>VLOOKUP($S149,'Snippet measures'!$A$4:$V$33,19,FALSE)</f>
        <v>585.4</v>
      </c>
      <c r="W149" s="195">
        <f>VLOOKUP($S149,'Snippet measures'!$A$4:$V$33,21,FALSE)</f>
        <v>9.485094850948509E-3</v>
      </c>
      <c r="X149" s="195">
        <f>VLOOKUP($S149,'Snippet measures'!$A$4:$V$33,22,FALSE)</f>
        <v>0</v>
      </c>
      <c r="Y149" s="25">
        <v>4</v>
      </c>
      <c r="Z149" s="30" t="s">
        <v>1834</v>
      </c>
      <c r="AA149" s="31" t="s">
        <v>1835</v>
      </c>
      <c r="AB149" s="39" t="s">
        <v>187</v>
      </c>
      <c r="AC149" s="33" t="s">
        <v>658</v>
      </c>
      <c r="AD149" s="16"/>
      <c r="AE149" s="17">
        <v>3</v>
      </c>
      <c r="AF149" s="17">
        <v>3</v>
      </c>
      <c r="AG149" s="17">
        <f t="shared" si="112"/>
        <v>3</v>
      </c>
      <c r="AH149" s="35" t="s">
        <v>1430</v>
      </c>
      <c r="AI149" s="33" t="s">
        <v>1461</v>
      </c>
      <c r="AJ149" s="16"/>
      <c r="AK149" s="17">
        <v>3</v>
      </c>
      <c r="AL149" s="17">
        <v>3</v>
      </c>
      <c r="AM149" s="20">
        <f t="shared" si="116"/>
        <v>3</v>
      </c>
      <c r="AN149" s="35"/>
      <c r="AO149" s="33"/>
      <c r="AP149" s="16"/>
      <c r="AQ149" s="17" t="str">
        <f t="shared" si="117"/>
        <v/>
      </c>
      <c r="AR149" s="17" t="str">
        <f t="shared" si="117"/>
        <v/>
      </c>
      <c r="AS149" s="20" t="str">
        <f t="shared" si="82"/>
        <v/>
      </c>
      <c r="AT149" s="35"/>
      <c r="AU149" s="33"/>
      <c r="AV149" s="16"/>
      <c r="AW149" s="17" t="str">
        <f t="shared" si="113"/>
        <v/>
      </c>
      <c r="AX149" s="17" t="str">
        <f t="shared" si="113"/>
        <v/>
      </c>
      <c r="AY149" s="20" t="str">
        <f t="shared" si="95"/>
        <v/>
      </c>
      <c r="AZ149" s="35"/>
      <c r="BA149" s="33"/>
      <c r="BB149" s="17" t="str">
        <f t="shared" si="114"/>
        <v/>
      </c>
      <c r="BC149" s="17" t="str">
        <f t="shared" si="114"/>
        <v/>
      </c>
      <c r="BD149" s="20" t="str">
        <f t="shared" si="96"/>
        <v/>
      </c>
      <c r="BE149" s="35"/>
      <c r="BF149" s="36"/>
      <c r="BG149" s="17" t="str">
        <f t="shared" si="115"/>
        <v/>
      </c>
      <c r="BH149" s="17" t="str">
        <f t="shared" si="115"/>
        <v/>
      </c>
      <c r="BI149" s="20" t="str">
        <f t="shared" si="97"/>
        <v/>
      </c>
      <c r="BJ149" s="54">
        <v>3</v>
      </c>
      <c r="BK149" s="37">
        <f t="shared" si="98"/>
        <v>7</v>
      </c>
      <c r="BL149" s="54">
        <f t="shared" si="99"/>
        <v>-1</v>
      </c>
      <c r="BM149" s="28"/>
      <c r="BN149" s="28"/>
      <c r="BO149" s="28" t="s">
        <v>1748</v>
      </c>
      <c r="BP149" s="28" t="s">
        <v>1749</v>
      </c>
      <c r="BQ149" s="28">
        <v>4</v>
      </c>
      <c r="BR149" s="25">
        <f t="shared" si="100"/>
        <v>4</v>
      </c>
      <c r="BS149" s="28">
        <v>2</v>
      </c>
      <c r="BT149" s="25">
        <f t="shared" si="101"/>
        <v>2</v>
      </c>
      <c r="BU149" s="28">
        <v>2</v>
      </c>
      <c r="BV149" s="25">
        <f t="shared" si="102"/>
        <v>2</v>
      </c>
      <c r="BW149" s="28" t="s">
        <v>87</v>
      </c>
      <c r="BX149" s="25">
        <f t="shared" si="103"/>
        <v>1</v>
      </c>
      <c r="BY149" s="25" t="str">
        <f t="shared" si="107"/>
        <v>high</v>
      </c>
      <c r="BZ149" s="28" t="s">
        <v>145</v>
      </c>
      <c r="CA149" s="25">
        <v>2</v>
      </c>
      <c r="CB149" s="28" t="s">
        <v>1750</v>
      </c>
      <c r="CC149" s="28">
        <v>4131.51</v>
      </c>
      <c r="CD149" s="28">
        <v>59.11</v>
      </c>
      <c r="CE149" s="38">
        <v>64.430000000000007</v>
      </c>
      <c r="CF149" s="24">
        <v>2</v>
      </c>
      <c r="CG149" s="25">
        <f t="shared" si="104"/>
        <v>6</v>
      </c>
      <c r="CH149" s="26">
        <f t="shared" si="105"/>
        <v>1</v>
      </c>
      <c r="CI149" s="26">
        <f t="shared" si="108"/>
        <v>15.479614278463881</v>
      </c>
      <c r="CJ149" s="26">
        <f t="shared" si="109"/>
        <v>14.201458947695171</v>
      </c>
    </row>
    <row r="150" spans="1:88" ht="13.05" customHeight="1" x14ac:dyDescent="0.3">
      <c r="A150" s="27">
        <v>168</v>
      </c>
      <c r="B150" s="28" t="s">
        <v>88</v>
      </c>
      <c r="C150" s="25">
        <f t="shared" si="88"/>
        <v>1</v>
      </c>
      <c r="D150" s="28" t="s">
        <v>65</v>
      </c>
      <c r="E150" s="25">
        <f t="shared" si="89"/>
        <v>3</v>
      </c>
      <c r="F150" s="28" t="s">
        <v>80</v>
      </c>
      <c r="G150" s="25">
        <f t="shared" si="90"/>
        <v>4</v>
      </c>
      <c r="H150" s="28" t="str">
        <f t="shared" si="91"/>
        <v>medium</v>
      </c>
      <c r="I150" s="28" t="s">
        <v>88</v>
      </c>
      <c r="J150" s="25">
        <f t="shared" si="92"/>
        <v>1</v>
      </c>
      <c r="K150" s="28" t="s">
        <v>79</v>
      </c>
      <c r="L150" s="25">
        <f t="shared" si="93"/>
        <v>2</v>
      </c>
      <c r="M150" s="28" t="s">
        <v>88</v>
      </c>
      <c r="N150" s="25">
        <f t="shared" si="94"/>
        <v>1</v>
      </c>
      <c r="O150" s="25" t="str">
        <f t="shared" si="106"/>
        <v>high</v>
      </c>
      <c r="P150" s="25" t="s">
        <v>67</v>
      </c>
      <c r="Q150" s="25" t="s">
        <v>1751</v>
      </c>
      <c r="R150" s="25">
        <v>5</v>
      </c>
      <c r="S150" s="29" t="s">
        <v>1788</v>
      </c>
      <c r="T150" s="195">
        <f>VLOOKUP($S150,'Snippet measures'!$A$4:$V$33,11,FALSE)</f>
        <v>915</v>
      </c>
      <c r="U150" s="195">
        <f>VLOOKUP($S150,'Snippet measures'!$A$4:$V$33,18,FALSE)</f>
        <v>0.121544068101387</v>
      </c>
      <c r="V150" s="195">
        <f>VLOOKUP($S150,'Snippet measures'!$A$4:$V$33,19,FALSE)</f>
        <v>585.4</v>
      </c>
      <c r="W150" s="195">
        <f>VLOOKUP($S150,'Snippet measures'!$A$4:$V$33,21,FALSE)</f>
        <v>9.485094850948509E-3</v>
      </c>
      <c r="X150" s="195">
        <f>VLOOKUP($S150,'Snippet measures'!$A$4:$V$33,22,FALSE)</f>
        <v>0</v>
      </c>
      <c r="Y150" s="25">
        <v>3</v>
      </c>
      <c r="Z150" s="30" t="s">
        <v>1836</v>
      </c>
      <c r="AA150" s="31" t="s">
        <v>1837</v>
      </c>
      <c r="AB150" s="39" t="s">
        <v>187</v>
      </c>
      <c r="AC150" s="33" t="s">
        <v>1838</v>
      </c>
      <c r="AD150" s="16"/>
      <c r="AE150" s="17">
        <v>3</v>
      </c>
      <c r="AF150" s="17">
        <v>3</v>
      </c>
      <c r="AG150" s="17">
        <f t="shared" si="112"/>
        <v>3</v>
      </c>
      <c r="AH150" s="35" t="s">
        <v>1430</v>
      </c>
      <c r="AI150" s="33" t="s">
        <v>190</v>
      </c>
      <c r="AJ150" s="16"/>
      <c r="AK150" s="17">
        <v>1</v>
      </c>
      <c r="AL150" s="17">
        <v>1</v>
      </c>
      <c r="AM150" s="20">
        <f t="shared" si="116"/>
        <v>1</v>
      </c>
      <c r="AN150" s="35"/>
      <c r="AO150" s="33"/>
      <c r="AP150" s="16"/>
      <c r="AQ150" s="17" t="str">
        <f t="shared" si="117"/>
        <v/>
      </c>
      <c r="AR150" s="17" t="str">
        <f t="shared" si="117"/>
        <v/>
      </c>
      <c r="AS150" s="20" t="str">
        <f t="shared" si="82"/>
        <v/>
      </c>
      <c r="AT150" s="35"/>
      <c r="AU150" s="33"/>
      <c r="AV150" s="16"/>
      <c r="AW150" s="17" t="str">
        <f t="shared" si="113"/>
        <v/>
      </c>
      <c r="AX150" s="17" t="str">
        <f t="shared" si="113"/>
        <v/>
      </c>
      <c r="AY150" s="20" t="str">
        <f t="shared" si="95"/>
        <v/>
      </c>
      <c r="AZ150" s="35"/>
      <c r="BA150" s="33"/>
      <c r="BB150" s="17" t="str">
        <f t="shared" si="114"/>
        <v/>
      </c>
      <c r="BC150" s="17" t="str">
        <f t="shared" si="114"/>
        <v/>
      </c>
      <c r="BD150" s="20" t="str">
        <f t="shared" si="96"/>
        <v/>
      </c>
      <c r="BE150" s="35"/>
      <c r="BF150" s="36"/>
      <c r="BG150" s="17" t="str">
        <f t="shared" si="115"/>
        <v/>
      </c>
      <c r="BH150" s="17" t="str">
        <f t="shared" si="115"/>
        <v/>
      </c>
      <c r="BI150" s="20" t="str">
        <f t="shared" si="97"/>
        <v/>
      </c>
      <c r="BJ150" s="54">
        <v>3</v>
      </c>
      <c r="BK150" s="37">
        <f t="shared" si="98"/>
        <v>6</v>
      </c>
      <c r="BL150" s="54">
        <f t="shared" si="99"/>
        <v>0</v>
      </c>
      <c r="BM150" s="28" t="s">
        <v>1839</v>
      </c>
      <c r="BN150" s="28" t="s">
        <v>1840</v>
      </c>
      <c r="BO150" s="28" t="s">
        <v>1754</v>
      </c>
      <c r="BP150" s="28" t="s">
        <v>1755</v>
      </c>
      <c r="BQ150" s="28" t="s">
        <v>87</v>
      </c>
      <c r="BR150" s="25">
        <f t="shared" si="100"/>
        <v>1</v>
      </c>
      <c r="BS150" s="28">
        <v>2</v>
      </c>
      <c r="BT150" s="25">
        <f t="shared" si="101"/>
        <v>2</v>
      </c>
      <c r="BU150" s="28">
        <v>2</v>
      </c>
      <c r="BV150" s="25">
        <f t="shared" si="102"/>
        <v>2</v>
      </c>
      <c r="BW150" s="28">
        <v>3</v>
      </c>
      <c r="BX150" s="25">
        <f t="shared" si="103"/>
        <v>3</v>
      </c>
      <c r="BY150" s="25" t="str">
        <f t="shared" si="107"/>
        <v>med</v>
      </c>
      <c r="BZ150" s="28" t="s">
        <v>145</v>
      </c>
      <c r="CA150" s="25">
        <v>2</v>
      </c>
      <c r="CB150" s="28"/>
      <c r="CC150" s="28">
        <v>2015.92</v>
      </c>
      <c r="CD150" s="28">
        <v>70.88</v>
      </c>
      <c r="CE150" s="38">
        <v>60.34</v>
      </c>
      <c r="CF150" s="24">
        <v>2</v>
      </c>
      <c r="CG150" s="25">
        <f t="shared" si="104"/>
        <v>4</v>
      </c>
      <c r="CH150" s="26">
        <f t="shared" si="105"/>
        <v>0.66666666666666663</v>
      </c>
      <c r="CI150" s="26">
        <f t="shared" si="108"/>
        <v>12.909142212189616</v>
      </c>
      <c r="CJ150" s="26">
        <f t="shared" si="109"/>
        <v>15.164070268478619</v>
      </c>
    </row>
    <row r="151" spans="1:88" ht="13.05" customHeight="1" x14ac:dyDescent="0.3">
      <c r="A151" s="27">
        <v>180</v>
      </c>
      <c r="B151" s="28" t="s">
        <v>88</v>
      </c>
      <c r="C151" s="25">
        <f t="shared" si="88"/>
        <v>1</v>
      </c>
      <c r="D151" s="28" t="s">
        <v>79</v>
      </c>
      <c r="E151" s="25">
        <f t="shared" si="89"/>
        <v>2</v>
      </c>
      <c r="F151" s="28" t="s">
        <v>88</v>
      </c>
      <c r="G151" s="25">
        <f t="shared" si="90"/>
        <v>1</v>
      </c>
      <c r="H151" s="28" t="str">
        <f t="shared" si="91"/>
        <v>low</v>
      </c>
      <c r="I151" s="28" t="s">
        <v>88</v>
      </c>
      <c r="J151" s="25">
        <f t="shared" si="92"/>
        <v>1</v>
      </c>
      <c r="K151" s="28" t="s">
        <v>79</v>
      </c>
      <c r="L151" s="25">
        <f t="shared" si="93"/>
        <v>2</v>
      </c>
      <c r="M151" s="28" t="s">
        <v>88</v>
      </c>
      <c r="N151" s="25">
        <f t="shared" si="94"/>
        <v>1</v>
      </c>
      <c r="O151" s="25" t="str">
        <f t="shared" si="106"/>
        <v>low</v>
      </c>
      <c r="P151" s="25" t="s">
        <v>95</v>
      </c>
      <c r="Q151" s="25" t="s">
        <v>68</v>
      </c>
      <c r="R151" s="25">
        <v>5</v>
      </c>
      <c r="S151" s="29" t="s">
        <v>1788</v>
      </c>
      <c r="T151" s="195">
        <f>VLOOKUP($S151,'Snippet measures'!$A$4:$V$33,11,FALSE)</f>
        <v>915</v>
      </c>
      <c r="U151" s="195">
        <f>VLOOKUP($S151,'Snippet measures'!$A$4:$V$33,18,FALSE)</f>
        <v>0.121544068101387</v>
      </c>
      <c r="V151" s="195">
        <f>VLOOKUP($S151,'Snippet measures'!$A$4:$V$33,19,FALSE)</f>
        <v>585.4</v>
      </c>
      <c r="W151" s="195">
        <f>VLOOKUP($S151,'Snippet measures'!$A$4:$V$33,21,FALSE)</f>
        <v>9.485094850948509E-3</v>
      </c>
      <c r="X151" s="195">
        <f>VLOOKUP($S151,'Snippet measures'!$A$4:$V$33,22,FALSE)</f>
        <v>0</v>
      </c>
      <c r="Y151" s="25">
        <v>2</v>
      </c>
      <c r="Z151" s="30" t="s">
        <v>1841</v>
      </c>
      <c r="AA151" s="31" t="s">
        <v>1842</v>
      </c>
      <c r="AB151" s="39" t="s">
        <v>187</v>
      </c>
      <c r="AC151" s="33" t="s">
        <v>1843</v>
      </c>
      <c r="AD151" s="16"/>
      <c r="AE151" s="17">
        <v>2</v>
      </c>
      <c r="AF151" s="17">
        <v>2</v>
      </c>
      <c r="AG151" s="17">
        <f t="shared" si="112"/>
        <v>2</v>
      </c>
      <c r="AH151" s="35" t="s">
        <v>1430</v>
      </c>
      <c r="AI151" s="33" t="s">
        <v>1844</v>
      </c>
      <c r="AJ151" s="16"/>
      <c r="AK151" s="17">
        <v>2</v>
      </c>
      <c r="AL151" s="17">
        <v>2</v>
      </c>
      <c r="AM151" s="20">
        <f t="shared" si="116"/>
        <v>2</v>
      </c>
      <c r="AN151" s="35"/>
      <c r="AO151" s="33"/>
      <c r="AP151" s="16"/>
      <c r="AQ151" s="17" t="str">
        <f t="shared" si="117"/>
        <v/>
      </c>
      <c r="AR151" s="17" t="str">
        <f t="shared" si="117"/>
        <v/>
      </c>
      <c r="AS151" s="20" t="str">
        <f t="shared" si="82"/>
        <v/>
      </c>
      <c r="AT151" s="35"/>
      <c r="AU151" s="33"/>
      <c r="AV151" s="16"/>
      <c r="AW151" s="17" t="str">
        <f t="shared" si="113"/>
        <v/>
      </c>
      <c r="AX151" s="17" t="str">
        <f t="shared" si="113"/>
        <v/>
      </c>
      <c r="AY151" s="20" t="str">
        <f t="shared" si="95"/>
        <v/>
      </c>
      <c r="AZ151" s="35"/>
      <c r="BA151" s="33"/>
      <c r="BB151" s="17" t="str">
        <f t="shared" si="114"/>
        <v/>
      </c>
      <c r="BC151" s="17" t="str">
        <f t="shared" si="114"/>
        <v/>
      </c>
      <c r="BD151" s="20" t="str">
        <f t="shared" si="96"/>
        <v/>
      </c>
      <c r="BE151" s="35"/>
      <c r="BF151" s="36"/>
      <c r="BG151" s="17" t="str">
        <f t="shared" si="115"/>
        <v/>
      </c>
      <c r="BH151" s="17" t="str">
        <f t="shared" si="115"/>
        <v/>
      </c>
      <c r="BI151" s="20" t="str">
        <f t="shared" si="97"/>
        <v/>
      </c>
      <c r="BJ151" s="54">
        <v>2</v>
      </c>
      <c r="BK151" s="37">
        <f t="shared" si="98"/>
        <v>4</v>
      </c>
      <c r="BL151" s="54">
        <f t="shared" si="99"/>
        <v>0</v>
      </c>
      <c r="BM151" s="28"/>
      <c r="BN151" s="28"/>
      <c r="BO151" s="28"/>
      <c r="BP151" s="28" t="s">
        <v>571</v>
      </c>
      <c r="BQ151" s="28">
        <v>2</v>
      </c>
      <c r="BR151" s="25">
        <f t="shared" si="100"/>
        <v>2</v>
      </c>
      <c r="BS151" s="28">
        <v>2</v>
      </c>
      <c r="BT151" s="25">
        <f t="shared" si="101"/>
        <v>2</v>
      </c>
      <c r="BU151" s="28">
        <v>2</v>
      </c>
      <c r="BV151" s="25">
        <f t="shared" si="102"/>
        <v>2</v>
      </c>
      <c r="BW151" s="28">
        <v>2</v>
      </c>
      <c r="BX151" s="25">
        <f t="shared" si="103"/>
        <v>2</v>
      </c>
      <c r="BY151" s="25" t="str">
        <f t="shared" si="107"/>
        <v>low</v>
      </c>
      <c r="BZ151" s="28" t="s">
        <v>145</v>
      </c>
      <c r="CA151" s="25">
        <v>2</v>
      </c>
      <c r="CB151" s="28"/>
      <c r="CC151" s="28">
        <v>1686.22</v>
      </c>
      <c r="CD151" s="28">
        <v>113.28</v>
      </c>
      <c r="CE151" s="38">
        <v>111.62</v>
      </c>
      <c r="CF151" s="24">
        <v>2</v>
      </c>
      <c r="CG151" s="25">
        <f t="shared" si="104"/>
        <v>4</v>
      </c>
      <c r="CH151" s="26">
        <f t="shared" si="105"/>
        <v>0.66666666666666663</v>
      </c>
      <c r="CI151" s="26">
        <f t="shared" si="108"/>
        <v>8.0773305084745761</v>
      </c>
      <c r="CJ151" s="26">
        <f t="shared" si="109"/>
        <v>8.1974556531087615</v>
      </c>
    </row>
    <row r="152" spans="1:88" ht="13.05" customHeight="1" x14ac:dyDescent="0.3">
      <c r="A152" s="27">
        <v>183</v>
      </c>
      <c r="B152" s="28" t="s">
        <v>88</v>
      </c>
      <c r="C152" s="25">
        <f t="shared" si="88"/>
        <v>1</v>
      </c>
      <c r="D152" s="28" t="s">
        <v>79</v>
      </c>
      <c r="E152" s="25">
        <f t="shared" si="89"/>
        <v>2</v>
      </c>
      <c r="F152" s="28" t="s">
        <v>88</v>
      </c>
      <c r="G152" s="25">
        <f t="shared" si="90"/>
        <v>1</v>
      </c>
      <c r="H152" s="28" t="str">
        <f t="shared" si="91"/>
        <v>low</v>
      </c>
      <c r="I152" s="28" t="s">
        <v>88</v>
      </c>
      <c r="J152" s="25">
        <f t="shared" si="92"/>
        <v>1</v>
      </c>
      <c r="K152" s="28" t="s">
        <v>88</v>
      </c>
      <c r="L152" s="25">
        <f t="shared" si="93"/>
        <v>1</v>
      </c>
      <c r="M152" s="28" t="s">
        <v>88</v>
      </c>
      <c r="N152" s="25">
        <f t="shared" si="94"/>
        <v>1</v>
      </c>
      <c r="O152" s="25" t="str">
        <f t="shared" si="106"/>
        <v>low</v>
      </c>
      <c r="P152" s="25" t="s">
        <v>67</v>
      </c>
      <c r="Q152" s="25" t="s">
        <v>68</v>
      </c>
      <c r="R152" s="25">
        <v>5</v>
      </c>
      <c r="S152" s="29" t="s">
        <v>1788</v>
      </c>
      <c r="T152" s="195">
        <f>VLOOKUP($S152,'Snippet measures'!$A$4:$V$33,11,FALSE)</f>
        <v>915</v>
      </c>
      <c r="U152" s="195">
        <f>VLOOKUP($S152,'Snippet measures'!$A$4:$V$33,18,FALSE)</f>
        <v>0.121544068101387</v>
      </c>
      <c r="V152" s="195">
        <f>VLOOKUP($S152,'Snippet measures'!$A$4:$V$33,19,FALSE)</f>
        <v>585.4</v>
      </c>
      <c r="W152" s="195">
        <f>VLOOKUP($S152,'Snippet measures'!$A$4:$V$33,21,FALSE)</f>
        <v>9.485094850948509E-3</v>
      </c>
      <c r="X152" s="195">
        <f>VLOOKUP($S152,'Snippet measures'!$A$4:$V$33,22,FALSE)</f>
        <v>0</v>
      </c>
      <c r="Y152" s="25">
        <v>4</v>
      </c>
      <c r="Z152" s="30" t="s">
        <v>1845</v>
      </c>
      <c r="AA152" s="31" t="s">
        <v>1846</v>
      </c>
      <c r="AB152" s="39" t="s">
        <v>187</v>
      </c>
      <c r="AC152" s="33" t="s">
        <v>187</v>
      </c>
      <c r="AD152" s="16"/>
      <c r="AE152" s="17">
        <f>IF($AB152=TRIM($AC152),3,"")</f>
        <v>3</v>
      </c>
      <c r="AF152" s="17">
        <f>IF($AB152=TRIM($AC152),3,"")</f>
        <v>3</v>
      </c>
      <c r="AG152" s="17">
        <f t="shared" si="112"/>
        <v>3</v>
      </c>
      <c r="AH152" s="35" t="s">
        <v>1430</v>
      </c>
      <c r="AI152" s="33" t="s">
        <v>1847</v>
      </c>
      <c r="AJ152" s="16" t="s">
        <v>1848</v>
      </c>
      <c r="AK152" s="17">
        <v>3</v>
      </c>
      <c r="AL152" s="17">
        <v>2</v>
      </c>
      <c r="AM152" s="41">
        <v>2</v>
      </c>
      <c r="AN152" s="35"/>
      <c r="AO152" s="33"/>
      <c r="AP152" s="16"/>
      <c r="AQ152" s="17" t="str">
        <f t="shared" si="117"/>
        <v/>
      </c>
      <c r="AR152" s="17" t="str">
        <f t="shared" si="117"/>
        <v/>
      </c>
      <c r="AS152" s="20" t="str">
        <f t="shared" si="82"/>
        <v/>
      </c>
      <c r="AT152" s="35"/>
      <c r="AU152" s="33"/>
      <c r="AV152" s="16"/>
      <c r="AW152" s="17" t="str">
        <f t="shared" si="113"/>
        <v/>
      </c>
      <c r="AX152" s="17" t="str">
        <f t="shared" si="113"/>
        <v/>
      </c>
      <c r="AY152" s="20" t="str">
        <f t="shared" si="95"/>
        <v/>
      </c>
      <c r="AZ152" s="35"/>
      <c r="BA152" s="33"/>
      <c r="BB152" s="17" t="str">
        <f t="shared" si="114"/>
        <v/>
      </c>
      <c r="BC152" s="17" t="str">
        <f t="shared" si="114"/>
        <v/>
      </c>
      <c r="BD152" s="20" t="str">
        <f t="shared" si="96"/>
        <v/>
      </c>
      <c r="BE152" s="35"/>
      <c r="BF152" s="36"/>
      <c r="BG152" s="17" t="str">
        <f t="shared" si="115"/>
        <v/>
      </c>
      <c r="BH152" s="17" t="str">
        <f t="shared" si="115"/>
        <v/>
      </c>
      <c r="BI152" s="20" t="str">
        <f t="shared" si="97"/>
        <v/>
      </c>
      <c r="BJ152" s="54">
        <v>4</v>
      </c>
      <c r="BK152" s="37">
        <f t="shared" si="98"/>
        <v>8</v>
      </c>
      <c r="BL152" s="54">
        <f t="shared" si="99"/>
        <v>0</v>
      </c>
      <c r="BM152" s="28"/>
      <c r="BN152" s="28"/>
      <c r="BO152" s="28"/>
      <c r="BP152" s="28" t="s">
        <v>1765</v>
      </c>
      <c r="BQ152" s="28" t="s">
        <v>87</v>
      </c>
      <c r="BR152" s="25">
        <f t="shared" si="100"/>
        <v>1</v>
      </c>
      <c r="BS152" s="28" t="s">
        <v>87</v>
      </c>
      <c r="BT152" s="25">
        <f t="shared" si="101"/>
        <v>1</v>
      </c>
      <c r="BU152" s="28" t="s">
        <v>87</v>
      </c>
      <c r="BV152" s="25">
        <f t="shared" si="102"/>
        <v>1</v>
      </c>
      <c r="BW152" s="28" t="s">
        <v>87</v>
      </c>
      <c r="BX152" s="25">
        <f t="shared" si="103"/>
        <v>1</v>
      </c>
      <c r="BY152" s="25" t="str">
        <f t="shared" si="107"/>
        <v>low</v>
      </c>
      <c r="BZ152" s="28" t="s">
        <v>145</v>
      </c>
      <c r="CA152" s="25">
        <v>2</v>
      </c>
      <c r="CB152" s="28"/>
      <c r="CC152" s="28">
        <v>2942.24</v>
      </c>
      <c r="CD152" s="28">
        <v>196.8</v>
      </c>
      <c r="CE152" s="38">
        <v>264.23</v>
      </c>
      <c r="CF152" s="24">
        <v>2</v>
      </c>
      <c r="CG152" s="25">
        <f t="shared" si="104"/>
        <v>5</v>
      </c>
      <c r="CH152" s="26">
        <f t="shared" si="105"/>
        <v>0.83333333333333337</v>
      </c>
      <c r="CI152" s="26">
        <f t="shared" si="108"/>
        <v>4.649390243902439</v>
      </c>
      <c r="CJ152" s="26">
        <f t="shared" si="109"/>
        <v>3.4628921772698025</v>
      </c>
    </row>
    <row r="153" spans="1:88" ht="13.05" customHeight="1" x14ac:dyDescent="0.3">
      <c r="A153" s="27">
        <v>188</v>
      </c>
      <c r="B153" s="28" t="s">
        <v>65</v>
      </c>
      <c r="C153" s="25">
        <f t="shared" si="88"/>
        <v>3</v>
      </c>
      <c r="D153" s="28" t="s">
        <v>80</v>
      </c>
      <c r="E153" s="25">
        <f t="shared" si="89"/>
        <v>4</v>
      </c>
      <c r="F153" s="28" t="s">
        <v>80</v>
      </c>
      <c r="G153" s="25">
        <f t="shared" si="90"/>
        <v>4</v>
      </c>
      <c r="H153" s="28" t="str">
        <f t="shared" si="91"/>
        <v>high</v>
      </c>
      <c r="I153" s="28" t="s">
        <v>79</v>
      </c>
      <c r="J153" s="25">
        <f t="shared" si="92"/>
        <v>2</v>
      </c>
      <c r="K153" s="28" t="s">
        <v>88</v>
      </c>
      <c r="L153" s="25">
        <f t="shared" si="93"/>
        <v>1</v>
      </c>
      <c r="M153" s="28" t="s">
        <v>88</v>
      </c>
      <c r="N153" s="25">
        <f t="shared" si="94"/>
        <v>1</v>
      </c>
      <c r="O153" s="25" t="str">
        <f t="shared" si="106"/>
        <v>high</v>
      </c>
      <c r="P153" s="25" t="s">
        <v>67</v>
      </c>
      <c r="Q153" s="25" t="s">
        <v>68</v>
      </c>
      <c r="R153" s="25">
        <v>5</v>
      </c>
      <c r="S153" s="29" t="s">
        <v>1788</v>
      </c>
      <c r="T153" s="195">
        <f>VLOOKUP($S153,'Snippet measures'!$A$4:$V$33,11,FALSE)</f>
        <v>915</v>
      </c>
      <c r="U153" s="195">
        <f>VLOOKUP($S153,'Snippet measures'!$A$4:$V$33,18,FALSE)</f>
        <v>0.121544068101387</v>
      </c>
      <c r="V153" s="195">
        <f>VLOOKUP($S153,'Snippet measures'!$A$4:$V$33,19,FALSE)</f>
        <v>585.4</v>
      </c>
      <c r="W153" s="195">
        <f>VLOOKUP($S153,'Snippet measures'!$A$4:$V$33,21,FALSE)</f>
        <v>9.485094850948509E-3</v>
      </c>
      <c r="X153" s="195">
        <f>VLOOKUP($S153,'Snippet measures'!$A$4:$V$33,22,FALSE)</f>
        <v>0</v>
      </c>
      <c r="Y153" s="25">
        <v>2</v>
      </c>
      <c r="Z153" s="30" t="s">
        <v>1849</v>
      </c>
      <c r="AA153" s="31" t="s">
        <v>1850</v>
      </c>
      <c r="AB153" s="39" t="s">
        <v>187</v>
      </c>
      <c r="AC153" s="33" t="s">
        <v>179</v>
      </c>
      <c r="AD153" s="16"/>
      <c r="AE153" s="17">
        <v>0</v>
      </c>
      <c r="AF153" s="17">
        <v>0</v>
      </c>
      <c r="AG153" s="17">
        <f t="shared" si="112"/>
        <v>0</v>
      </c>
      <c r="AH153" s="35" t="s">
        <v>1430</v>
      </c>
      <c r="AI153" s="33" t="s">
        <v>179</v>
      </c>
      <c r="AJ153" s="16"/>
      <c r="AK153" s="17">
        <v>0</v>
      </c>
      <c r="AL153" s="17">
        <v>0</v>
      </c>
      <c r="AM153" s="20">
        <f t="shared" ref="AM153:AM162" si="118">IF(AK153=AL153,AK153,"")</f>
        <v>0</v>
      </c>
      <c r="AN153" s="35"/>
      <c r="AO153" s="33"/>
      <c r="AP153" s="16"/>
      <c r="AQ153" s="17" t="str">
        <f t="shared" si="117"/>
        <v/>
      </c>
      <c r="AR153" s="17" t="str">
        <f t="shared" si="117"/>
        <v/>
      </c>
      <c r="AS153" s="20" t="str">
        <f t="shared" si="82"/>
        <v/>
      </c>
      <c r="AT153" s="35"/>
      <c r="AU153" s="33"/>
      <c r="AV153" s="16"/>
      <c r="AW153" s="17" t="str">
        <f t="shared" si="113"/>
        <v/>
      </c>
      <c r="AX153" s="17" t="str">
        <f t="shared" si="113"/>
        <v/>
      </c>
      <c r="AY153" s="20" t="str">
        <f t="shared" si="95"/>
        <v/>
      </c>
      <c r="AZ153" s="35"/>
      <c r="BA153" s="33"/>
      <c r="BB153" s="17" t="str">
        <f t="shared" si="114"/>
        <v/>
      </c>
      <c r="BC153" s="17" t="str">
        <f t="shared" si="114"/>
        <v/>
      </c>
      <c r="BD153" s="20" t="str">
        <f t="shared" si="96"/>
        <v/>
      </c>
      <c r="BE153" s="35"/>
      <c r="BF153" s="36"/>
      <c r="BG153" s="17" t="str">
        <f t="shared" si="115"/>
        <v/>
      </c>
      <c r="BH153" s="17" t="str">
        <f t="shared" si="115"/>
        <v/>
      </c>
      <c r="BI153" s="20" t="str">
        <f t="shared" si="97"/>
        <v/>
      </c>
      <c r="BJ153" s="54">
        <v>2</v>
      </c>
      <c r="BK153" s="37">
        <f t="shared" si="98"/>
        <v>4</v>
      </c>
      <c r="BL153" s="54">
        <f t="shared" si="99"/>
        <v>0</v>
      </c>
      <c r="BM153" s="28"/>
      <c r="BN153" s="28"/>
      <c r="BO153" s="28"/>
      <c r="BP153" s="28" t="s">
        <v>1768</v>
      </c>
      <c r="BQ153" s="28">
        <v>2</v>
      </c>
      <c r="BR153" s="25">
        <f t="shared" si="100"/>
        <v>2</v>
      </c>
      <c r="BS153" s="28" t="s">
        <v>87</v>
      </c>
      <c r="BT153" s="25">
        <f t="shared" si="101"/>
        <v>1</v>
      </c>
      <c r="BU153" s="28" t="s">
        <v>87</v>
      </c>
      <c r="BV153" s="25">
        <f t="shared" si="102"/>
        <v>1</v>
      </c>
      <c r="BW153" s="28" t="s">
        <v>87</v>
      </c>
      <c r="BX153" s="25">
        <f t="shared" si="103"/>
        <v>1</v>
      </c>
      <c r="BY153" s="25" t="str">
        <f t="shared" si="107"/>
        <v>low</v>
      </c>
      <c r="BZ153" s="28" t="s">
        <v>100</v>
      </c>
      <c r="CA153" s="25">
        <v>3</v>
      </c>
      <c r="CB153" s="28"/>
      <c r="CC153" s="28">
        <v>1608.29</v>
      </c>
      <c r="CD153" s="28">
        <v>115.37</v>
      </c>
      <c r="CE153" s="38">
        <v>12.8</v>
      </c>
      <c r="CF153" s="24">
        <v>2</v>
      </c>
      <c r="CG153" s="25">
        <f t="shared" si="104"/>
        <v>0</v>
      </c>
      <c r="CH153" s="26">
        <f t="shared" si="105"/>
        <v>0</v>
      </c>
      <c r="CI153" s="26">
        <f t="shared" si="108"/>
        <v>7.9310045939152287</v>
      </c>
      <c r="CJ153" s="26">
        <f t="shared" si="109"/>
        <v>71.484375</v>
      </c>
    </row>
    <row r="154" spans="1:88" ht="13.05" customHeight="1" x14ac:dyDescent="0.3">
      <c r="A154" s="27">
        <v>193</v>
      </c>
      <c r="B154" s="28" t="s">
        <v>88</v>
      </c>
      <c r="C154" s="25">
        <f t="shared" si="88"/>
        <v>1</v>
      </c>
      <c r="D154" s="28" t="s">
        <v>79</v>
      </c>
      <c r="E154" s="25">
        <f t="shared" si="89"/>
        <v>2</v>
      </c>
      <c r="F154" s="28" t="s">
        <v>88</v>
      </c>
      <c r="G154" s="25">
        <f t="shared" si="90"/>
        <v>1</v>
      </c>
      <c r="H154" s="28" t="str">
        <f t="shared" si="91"/>
        <v>low</v>
      </c>
      <c r="I154" s="28" t="s">
        <v>88</v>
      </c>
      <c r="J154" s="25">
        <f t="shared" si="92"/>
        <v>1</v>
      </c>
      <c r="K154" s="28" t="s">
        <v>79</v>
      </c>
      <c r="L154" s="25">
        <f t="shared" si="93"/>
        <v>2</v>
      </c>
      <c r="M154" s="28" t="s">
        <v>88</v>
      </c>
      <c r="N154" s="25">
        <f t="shared" si="94"/>
        <v>1</v>
      </c>
      <c r="O154" s="25" t="str">
        <f t="shared" si="106"/>
        <v>low</v>
      </c>
      <c r="P154" s="25" t="s">
        <v>67</v>
      </c>
      <c r="Q154" s="25" t="s">
        <v>68</v>
      </c>
      <c r="R154" s="25">
        <v>5</v>
      </c>
      <c r="S154" s="29" t="s">
        <v>1788</v>
      </c>
      <c r="T154" s="195">
        <f>VLOOKUP($S154,'Snippet measures'!$A$4:$V$33,11,FALSE)</f>
        <v>915</v>
      </c>
      <c r="U154" s="195">
        <f>VLOOKUP($S154,'Snippet measures'!$A$4:$V$33,18,FALSE)</f>
        <v>0.121544068101387</v>
      </c>
      <c r="V154" s="195">
        <f>VLOOKUP($S154,'Snippet measures'!$A$4:$V$33,19,FALSE)</f>
        <v>585.4</v>
      </c>
      <c r="W154" s="195">
        <f>VLOOKUP($S154,'Snippet measures'!$A$4:$V$33,21,FALSE)</f>
        <v>9.485094850948509E-3</v>
      </c>
      <c r="X154" s="195">
        <f>VLOOKUP($S154,'Snippet measures'!$A$4:$V$33,22,FALSE)</f>
        <v>0</v>
      </c>
      <c r="Y154" s="25">
        <v>3</v>
      </c>
      <c r="Z154" s="30" t="s">
        <v>1851</v>
      </c>
      <c r="AA154" s="31" t="s">
        <v>1852</v>
      </c>
      <c r="AB154" s="39" t="s">
        <v>187</v>
      </c>
      <c r="AC154" s="33" t="s">
        <v>187</v>
      </c>
      <c r="AD154" s="16"/>
      <c r="AE154" s="17">
        <f>IF($AB154=TRIM($AC154),3,"")</f>
        <v>3</v>
      </c>
      <c r="AF154" s="17">
        <f>IF($AB154=TRIM($AC154),3,"")</f>
        <v>3</v>
      </c>
      <c r="AG154" s="17">
        <f t="shared" si="112"/>
        <v>3</v>
      </c>
      <c r="AH154" s="35" t="s">
        <v>1430</v>
      </c>
      <c r="AI154" s="33" t="s">
        <v>1438</v>
      </c>
      <c r="AJ154" s="16"/>
      <c r="AK154" s="17">
        <v>3</v>
      </c>
      <c r="AL154" s="17">
        <v>3</v>
      </c>
      <c r="AM154" s="20">
        <f t="shared" si="118"/>
        <v>3</v>
      </c>
      <c r="AN154" s="35"/>
      <c r="AO154" s="33"/>
      <c r="AP154" s="16"/>
      <c r="AQ154" s="17" t="str">
        <f t="shared" si="117"/>
        <v/>
      </c>
      <c r="AR154" s="17" t="str">
        <f t="shared" si="117"/>
        <v/>
      </c>
      <c r="AS154" s="20" t="str">
        <f t="shared" ref="AS154:AS185" si="119">IF(AQ154=AR154,AQ154,"")</f>
        <v/>
      </c>
      <c r="AT154" s="35"/>
      <c r="AU154" s="33"/>
      <c r="AV154" s="16"/>
      <c r="AW154" s="17" t="str">
        <f t="shared" si="113"/>
        <v/>
      </c>
      <c r="AX154" s="17" t="str">
        <f t="shared" si="113"/>
        <v/>
      </c>
      <c r="AY154" s="20" t="str">
        <f t="shared" si="95"/>
        <v/>
      </c>
      <c r="AZ154" s="35"/>
      <c r="BA154" s="33"/>
      <c r="BB154" s="17" t="str">
        <f t="shared" si="114"/>
        <v/>
      </c>
      <c r="BC154" s="17" t="str">
        <f t="shared" si="114"/>
        <v/>
      </c>
      <c r="BD154" s="20" t="str">
        <f t="shared" si="96"/>
        <v/>
      </c>
      <c r="BE154" s="35"/>
      <c r="BF154" s="36"/>
      <c r="BG154" s="17" t="str">
        <f t="shared" si="115"/>
        <v/>
      </c>
      <c r="BH154" s="17" t="str">
        <f t="shared" si="115"/>
        <v/>
      </c>
      <c r="BI154" s="20" t="str">
        <f t="shared" si="97"/>
        <v/>
      </c>
      <c r="BJ154" s="54">
        <v>3</v>
      </c>
      <c r="BK154" s="37">
        <f t="shared" si="98"/>
        <v>6</v>
      </c>
      <c r="BL154" s="54">
        <f t="shared" si="99"/>
        <v>0</v>
      </c>
      <c r="BM154" s="28" t="s">
        <v>1853</v>
      </c>
      <c r="BN154" s="28"/>
      <c r="BO154" s="28"/>
      <c r="BP154" s="28" t="s">
        <v>1774</v>
      </c>
      <c r="BQ154" s="28">
        <v>2</v>
      </c>
      <c r="BR154" s="25">
        <f t="shared" si="100"/>
        <v>2</v>
      </c>
      <c r="BS154" s="28" t="s">
        <v>87</v>
      </c>
      <c r="BT154" s="25">
        <f t="shared" si="101"/>
        <v>1</v>
      </c>
      <c r="BU154" s="28" t="s">
        <v>87</v>
      </c>
      <c r="BV154" s="25">
        <f t="shared" si="102"/>
        <v>1</v>
      </c>
      <c r="BW154" s="28" t="s">
        <v>87</v>
      </c>
      <c r="BX154" s="25">
        <f t="shared" si="103"/>
        <v>1</v>
      </c>
      <c r="BY154" s="25" t="str">
        <f t="shared" si="107"/>
        <v>low</v>
      </c>
      <c r="BZ154" s="28" t="s">
        <v>482</v>
      </c>
      <c r="CA154" s="25">
        <v>5</v>
      </c>
      <c r="CB154" s="28"/>
      <c r="CC154" s="28">
        <v>2214.02</v>
      </c>
      <c r="CD154" s="28">
        <v>98.04</v>
      </c>
      <c r="CE154" s="38">
        <v>172</v>
      </c>
      <c r="CF154" s="24">
        <v>2</v>
      </c>
      <c r="CG154" s="25">
        <f t="shared" si="104"/>
        <v>6</v>
      </c>
      <c r="CH154" s="26">
        <f t="shared" si="105"/>
        <v>1</v>
      </c>
      <c r="CI154" s="26">
        <f t="shared" si="108"/>
        <v>9.3329253365973059</v>
      </c>
      <c r="CJ154" s="26">
        <f t="shared" si="109"/>
        <v>5.3197674418604652</v>
      </c>
    </row>
    <row r="155" spans="1:88" ht="13.05" customHeight="1" x14ac:dyDescent="0.3">
      <c r="A155" s="27">
        <v>202</v>
      </c>
      <c r="B155" s="28" t="s">
        <v>79</v>
      </c>
      <c r="C155" s="25">
        <f t="shared" si="88"/>
        <v>2</v>
      </c>
      <c r="D155" s="28" t="s">
        <v>65</v>
      </c>
      <c r="E155" s="25">
        <f t="shared" si="89"/>
        <v>3</v>
      </c>
      <c r="F155" s="28" t="s">
        <v>79</v>
      </c>
      <c r="G155" s="25">
        <f t="shared" si="90"/>
        <v>2</v>
      </c>
      <c r="H155" s="28" t="str">
        <f t="shared" si="91"/>
        <v>medium</v>
      </c>
      <c r="I155" s="28" t="s">
        <v>88</v>
      </c>
      <c r="J155" s="25">
        <f t="shared" si="92"/>
        <v>1</v>
      </c>
      <c r="K155" s="28" t="s">
        <v>88</v>
      </c>
      <c r="L155" s="25">
        <f t="shared" si="93"/>
        <v>1</v>
      </c>
      <c r="M155" s="28" t="s">
        <v>88</v>
      </c>
      <c r="N155" s="25">
        <f t="shared" si="94"/>
        <v>1</v>
      </c>
      <c r="O155" s="25" t="str">
        <f t="shared" si="106"/>
        <v>med</v>
      </c>
      <c r="P155" s="25" t="s">
        <v>67</v>
      </c>
      <c r="Q155" s="25" t="s">
        <v>68</v>
      </c>
      <c r="R155" s="25">
        <v>5</v>
      </c>
      <c r="S155" s="29" t="s">
        <v>1788</v>
      </c>
      <c r="T155" s="195">
        <f>VLOOKUP($S155,'Snippet measures'!$A$4:$V$33,11,FALSE)</f>
        <v>915</v>
      </c>
      <c r="U155" s="195">
        <f>VLOOKUP($S155,'Snippet measures'!$A$4:$V$33,18,FALSE)</f>
        <v>0.121544068101387</v>
      </c>
      <c r="V155" s="195">
        <f>VLOOKUP($S155,'Snippet measures'!$A$4:$V$33,19,FALSE)</f>
        <v>585.4</v>
      </c>
      <c r="W155" s="195">
        <f>VLOOKUP($S155,'Snippet measures'!$A$4:$V$33,21,FALSE)</f>
        <v>9.485094850948509E-3</v>
      </c>
      <c r="X155" s="195">
        <f>VLOOKUP($S155,'Snippet measures'!$A$4:$V$33,22,FALSE)</f>
        <v>0</v>
      </c>
      <c r="Y155" s="25">
        <v>2</v>
      </c>
      <c r="Z155" s="30" t="s">
        <v>1854</v>
      </c>
      <c r="AA155" s="31" t="s">
        <v>1855</v>
      </c>
      <c r="AB155" s="39" t="s">
        <v>187</v>
      </c>
      <c r="AC155" s="33" t="s">
        <v>229</v>
      </c>
      <c r="AD155" s="16"/>
      <c r="AE155" s="17">
        <v>0</v>
      </c>
      <c r="AF155" s="17">
        <v>0</v>
      </c>
      <c r="AG155" s="17">
        <f t="shared" si="112"/>
        <v>0</v>
      </c>
      <c r="AH155" s="35" t="s">
        <v>1430</v>
      </c>
      <c r="AI155" s="33" t="s">
        <v>1856</v>
      </c>
      <c r="AJ155" s="16"/>
      <c r="AK155" s="17">
        <v>2</v>
      </c>
      <c r="AL155" s="17">
        <v>2</v>
      </c>
      <c r="AM155" s="20">
        <f t="shared" si="118"/>
        <v>2</v>
      </c>
      <c r="AN155" s="35"/>
      <c r="AO155" s="33"/>
      <c r="AP155" s="16"/>
      <c r="AQ155" s="17" t="str">
        <f t="shared" si="117"/>
        <v/>
      </c>
      <c r="AR155" s="17" t="str">
        <f t="shared" si="117"/>
        <v/>
      </c>
      <c r="AS155" s="20" t="str">
        <f t="shared" si="119"/>
        <v/>
      </c>
      <c r="AT155" s="35"/>
      <c r="AU155" s="33"/>
      <c r="AV155" s="16"/>
      <c r="AW155" s="17" t="str">
        <f t="shared" si="113"/>
        <v/>
      </c>
      <c r="AX155" s="17" t="str">
        <f t="shared" si="113"/>
        <v/>
      </c>
      <c r="AY155" s="20" t="str">
        <f t="shared" si="95"/>
        <v/>
      </c>
      <c r="AZ155" s="35"/>
      <c r="BA155" s="33"/>
      <c r="BB155" s="17" t="str">
        <f t="shared" si="114"/>
        <v/>
      </c>
      <c r="BC155" s="17" t="str">
        <f t="shared" si="114"/>
        <v/>
      </c>
      <c r="BD155" s="20" t="str">
        <f t="shared" si="96"/>
        <v/>
      </c>
      <c r="BE155" s="35"/>
      <c r="BF155" s="36"/>
      <c r="BG155" s="17" t="str">
        <f t="shared" si="115"/>
        <v/>
      </c>
      <c r="BH155" s="17" t="str">
        <f t="shared" si="115"/>
        <v/>
      </c>
      <c r="BI155" s="20" t="str">
        <f t="shared" si="97"/>
        <v/>
      </c>
      <c r="BJ155" s="54">
        <v>3</v>
      </c>
      <c r="BK155" s="37">
        <f t="shared" si="98"/>
        <v>5</v>
      </c>
      <c r="BL155" s="54">
        <f t="shared" si="99"/>
        <v>1</v>
      </c>
      <c r="BM155" s="28" t="s">
        <v>1857</v>
      </c>
      <c r="BN155" s="28" t="s">
        <v>1858</v>
      </c>
      <c r="BO155" s="28" t="s">
        <v>1781</v>
      </c>
      <c r="BP155" s="28" t="s">
        <v>1776</v>
      </c>
      <c r="BQ155" s="28" t="s">
        <v>87</v>
      </c>
      <c r="BR155" s="25">
        <f t="shared" si="100"/>
        <v>1</v>
      </c>
      <c r="BS155" s="28" t="s">
        <v>87</v>
      </c>
      <c r="BT155" s="25">
        <f t="shared" si="101"/>
        <v>1</v>
      </c>
      <c r="BU155" s="28" t="s">
        <v>87</v>
      </c>
      <c r="BV155" s="25">
        <f t="shared" si="102"/>
        <v>1</v>
      </c>
      <c r="BW155" s="28" t="s">
        <v>87</v>
      </c>
      <c r="BX155" s="25">
        <f t="shared" si="103"/>
        <v>1</v>
      </c>
      <c r="BY155" s="25" t="str">
        <f t="shared" si="107"/>
        <v>low</v>
      </c>
      <c r="BZ155" s="28" t="s">
        <v>100</v>
      </c>
      <c r="CA155" s="25">
        <v>3</v>
      </c>
      <c r="CB155" s="28" t="s">
        <v>1782</v>
      </c>
      <c r="CC155" s="28">
        <v>1172.83</v>
      </c>
      <c r="CD155" s="28">
        <v>6.89</v>
      </c>
      <c r="CE155" s="38">
        <v>101.02</v>
      </c>
      <c r="CF155" s="24">
        <v>2</v>
      </c>
      <c r="CG155" s="25">
        <f t="shared" si="104"/>
        <v>2</v>
      </c>
      <c r="CH155" s="26">
        <f t="shared" si="105"/>
        <v>0.33333333333333331</v>
      </c>
      <c r="CI155" s="26">
        <f t="shared" si="108"/>
        <v>132.80116110304789</v>
      </c>
      <c r="CJ155" s="26">
        <f t="shared" si="109"/>
        <v>9.0576123539893096</v>
      </c>
    </row>
    <row r="156" spans="1:88" ht="13.05" customHeight="1" x14ac:dyDescent="0.3">
      <c r="A156" s="27">
        <v>210</v>
      </c>
      <c r="B156" s="28" t="s">
        <v>88</v>
      </c>
      <c r="C156" s="25">
        <f t="shared" si="88"/>
        <v>1</v>
      </c>
      <c r="D156" s="28" t="s">
        <v>79</v>
      </c>
      <c r="E156" s="25">
        <f t="shared" si="89"/>
        <v>2</v>
      </c>
      <c r="F156" s="28" t="s">
        <v>65</v>
      </c>
      <c r="G156" s="25">
        <f t="shared" si="90"/>
        <v>3</v>
      </c>
      <c r="H156" s="28" t="str">
        <f t="shared" si="91"/>
        <v>medium</v>
      </c>
      <c r="I156" s="28" t="s">
        <v>88</v>
      </c>
      <c r="J156" s="25">
        <f t="shared" si="92"/>
        <v>1</v>
      </c>
      <c r="K156" s="28" t="s">
        <v>79</v>
      </c>
      <c r="L156" s="25">
        <f t="shared" si="93"/>
        <v>2</v>
      </c>
      <c r="M156" s="28" t="s">
        <v>88</v>
      </c>
      <c r="N156" s="25">
        <f t="shared" si="94"/>
        <v>1</v>
      </c>
      <c r="O156" s="25" t="str">
        <f t="shared" si="106"/>
        <v>med</v>
      </c>
      <c r="P156" s="25" t="s">
        <v>67</v>
      </c>
      <c r="Q156" s="25" t="s">
        <v>68</v>
      </c>
      <c r="R156" s="25">
        <v>5</v>
      </c>
      <c r="S156" s="29" t="s">
        <v>1788</v>
      </c>
      <c r="T156" s="195">
        <f>VLOOKUP($S156,'Snippet measures'!$A$4:$V$33,11,FALSE)</f>
        <v>915</v>
      </c>
      <c r="U156" s="195">
        <f>VLOOKUP($S156,'Snippet measures'!$A$4:$V$33,18,FALSE)</f>
        <v>0.121544068101387</v>
      </c>
      <c r="V156" s="195">
        <f>VLOOKUP($S156,'Snippet measures'!$A$4:$V$33,19,FALSE)</f>
        <v>585.4</v>
      </c>
      <c r="W156" s="195">
        <f>VLOOKUP($S156,'Snippet measures'!$A$4:$V$33,21,FALSE)</f>
        <v>9.485094850948509E-3</v>
      </c>
      <c r="X156" s="195">
        <f>VLOOKUP($S156,'Snippet measures'!$A$4:$V$33,22,FALSE)</f>
        <v>0</v>
      </c>
      <c r="Y156" s="25">
        <v>1</v>
      </c>
      <c r="Z156" s="30" t="s">
        <v>1859</v>
      </c>
      <c r="AA156" s="31" t="s">
        <v>1860</v>
      </c>
      <c r="AB156" s="39" t="s">
        <v>187</v>
      </c>
      <c r="AC156" s="33" t="s">
        <v>91</v>
      </c>
      <c r="AD156" s="16"/>
      <c r="AE156" s="17">
        <v>0</v>
      </c>
      <c r="AF156" s="17">
        <v>0</v>
      </c>
      <c r="AG156" s="17">
        <f t="shared" si="112"/>
        <v>0</v>
      </c>
      <c r="AH156" s="35" t="s">
        <v>1430</v>
      </c>
      <c r="AI156" s="33" t="s">
        <v>91</v>
      </c>
      <c r="AJ156" s="16"/>
      <c r="AK156" s="17">
        <v>0</v>
      </c>
      <c r="AL156" s="17">
        <v>0</v>
      </c>
      <c r="AM156" s="20">
        <f t="shared" si="118"/>
        <v>0</v>
      </c>
      <c r="AN156" s="35"/>
      <c r="AO156" s="33"/>
      <c r="AP156" s="16"/>
      <c r="AQ156" s="17" t="str">
        <f t="shared" si="117"/>
        <v/>
      </c>
      <c r="AR156" s="17" t="str">
        <f t="shared" si="117"/>
        <v/>
      </c>
      <c r="AS156" s="20" t="str">
        <f t="shared" si="119"/>
        <v/>
      </c>
      <c r="AT156" s="35"/>
      <c r="AU156" s="33"/>
      <c r="AV156" s="16"/>
      <c r="AW156" s="17" t="str">
        <f t="shared" si="113"/>
        <v/>
      </c>
      <c r="AX156" s="17" t="str">
        <f t="shared" si="113"/>
        <v/>
      </c>
      <c r="AY156" s="20" t="str">
        <f t="shared" si="95"/>
        <v/>
      </c>
      <c r="AZ156" s="35"/>
      <c r="BA156" s="33"/>
      <c r="BB156" s="17" t="str">
        <f t="shared" si="114"/>
        <v/>
      </c>
      <c r="BC156" s="17" t="str">
        <f t="shared" si="114"/>
        <v/>
      </c>
      <c r="BD156" s="20" t="str">
        <f t="shared" si="96"/>
        <v/>
      </c>
      <c r="BE156" s="35"/>
      <c r="BF156" s="36"/>
      <c r="BG156" s="17" t="str">
        <f t="shared" si="115"/>
        <v/>
      </c>
      <c r="BH156" s="17" t="str">
        <f t="shared" si="115"/>
        <v/>
      </c>
      <c r="BI156" s="20" t="str">
        <f t="shared" si="97"/>
        <v/>
      </c>
      <c r="BJ156" s="54">
        <v>1</v>
      </c>
      <c r="BK156" s="37">
        <f t="shared" si="98"/>
        <v>2</v>
      </c>
      <c r="BL156" s="54">
        <f t="shared" si="99"/>
        <v>0</v>
      </c>
      <c r="BM156" s="28"/>
      <c r="BN156" s="28"/>
      <c r="BO156" s="28" t="s">
        <v>1786</v>
      </c>
      <c r="BP156" s="28" t="s">
        <v>1787</v>
      </c>
      <c r="BQ156" s="28">
        <v>2</v>
      </c>
      <c r="BR156" s="25">
        <f t="shared" si="100"/>
        <v>2</v>
      </c>
      <c r="BS156" s="28" t="s">
        <v>87</v>
      </c>
      <c r="BT156" s="25">
        <f t="shared" si="101"/>
        <v>1</v>
      </c>
      <c r="BU156" s="28">
        <v>2</v>
      </c>
      <c r="BV156" s="25">
        <f t="shared" si="102"/>
        <v>2</v>
      </c>
      <c r="BW156" s="28" t="s">
        <v>87</v>
      </c>
      <c r="BX156" s="25">
        <f t="shared" si="103"/>
        <v>1</v>
      </c>
      <c r="BY156" s="25" t="str">
        <f t="shared" si="107"/>
        <v>low</v>
      </c>
      <c r="BZ156" s="28" t="s">
        <v>145</v>
      </c>
      <c r="CA156" s="25">
        <v>2</v>
      </c>
      <c r="CB156" s="28"/>
      <c r="CC156" s="28">
        <v>2980.19</v>
      </c>
      <c r="CD156" s="28">
        <v>11.49</v>
      </c>
      <c r="CE156" s="38">
        <v>8.3800000000000008</v>
      </c>
      <c r="CF156" s="24">
        <v>2</v>
      </c>
      <c r="CG156" s="25">
        <f t="shared" si="104"/>
        <v>0</v>
      </c>
      <c r="CH156" s="26">
        <f t="shared" si="105"/>
        <v>0</v>
      </c>
      <c r="CI156" s="26">
        <f t="shared" si="108"/>
        <v>79.63446475195822</v>
      </c>
      <c r="CJ156" s="26">
        <f t="shared" si="109"/>
        <v>109.18854415274463</v>
      </c>
    </row>
    <row r="157" spans="1:88" ht="13.05" customHeight="1" x14ac:dyDescent="0.3">
      <c r="A157" s="27">
        <v>10</v>
      </c>
      <c r="B157" s="28" t="s">
        <v>79</v>
      </c>
      <c r="C157" s="25">
        <f t="shared" si="88"/>
        <v>2</v>
      </c>
      <c r="D157" s="28" t="s">
        <v>80</v>
      </c>
      <c r="E157" s="25">
        <f t="shared" si="89"/>
        <v>4</v>
      </c>
      <c r="F157" s="28" t="s">
        <v>80</v>
      </c>
      <c r="G157" s="25">
        <f t="shared" si="90"/>
        <v>4</v>
      </c>
      <c r="H157" s="28" t="str">
        <f t="shared" si="91"/>
        <v>high</v>
      </c>
      <c r="I157" s="28" t="s">
        <v>79</v>
      </c>
      <c r="J157" s="25">
        <f t="shared" si="92"/>
        <v>2</v>
      </c>
      <c r="K157" s="28" t="s">
        <v>79</v>
      </c>
      <c r="L157" s="25">
        <f t="shared" si="93"/>
        <v>2</v>
      </c>
      <c r="M157" s="28" t="s">
        <v>79</v>
      </c>
      <c r="N157" s="25">
        <f t="shared" si="94"/>
        <v>2</v>
      </c>
      <c r="O157" s="25" t="str">
        <f t="shared" si="106"/>
        <v>high</v>
      </c>
      <c r="P157" s="25" t="s">
        <v>95</v>
      </c>
      <c r="Q157" s="25" t="s">
        <v>68</v>
      </c>
      <c r="R157" s="25">
        <v>3</v>
      </c>
      <c r="S157" s="29" t="s">
        <v>1051</v>
      </c>
      <c r="T157" s="195">
        <f>VLOOKUP($S157,'Snippet measures'!$A$4:$V$33,11,FALSE)</f>
        <v>1497</v>
      </c>
      <c r="U157" s="195">
        <f>VLOOKUP($S157,'Snippet measures'!$A$4:$V$33,18,FALSE)</f>
        <v>2.5102452215412399</v>
      </c>
      <c r="V157" s="195">
        <f>VLOOKUP($S157,'Snippet measures'!$A$4:$V$33,19,FALSE)</f>
        <v>641.70000000000005</v>
      </c>
      <c r="W157" s="195">
        <f>VLOOKUP($S157,'Snippet measures'!$A$4:$V$33,21,FALSE)</f>
        <v>8.6633663366336641E-3</v>
      </c>
      <c r="X157" s="195">
        <f>VLOOKUP($S157,'Snippet measures'!$A$4:$V$33,22,FALSE)</f>
        <v>0.63366336633663367</v>
      </c>
      <c r="Y157" s="25">
        <v>3</v>
      </c>
      <c r="Z157" s="30" t="s">
        <v>1052</v>
      </c>
      <c r="AA157" s="31" t="s">
        <v>1053</v>
      </c>
      <c r="AB157" s="39" t="s">
        <v>187</v>
      </c>
      <c r="AC157" s="33" t="s">
        <v>1054</v>
      </c>
      <c r="AD157" s="16"/>
      <c r="AE157" s="17">
        <v>2</v>
      </c>
      <c r="AF157" s="17">
        <v>2</v>
      </c>
      <c r="AG157" s="17">
        <f t="shared" si="112"/>
        <v>2</v>
      </c>
      <c r="AH157" s="35" t="s">
        <v>188</v>
      </c>
      <c r="AI157" s="33" t="s">
        <v>637</v>
      </c>
      <c r="AJ157" s="16"/>
      <c r="AK157" s="17">
        <v>0</v>
      </c>
      <c r="AL157" s="17">
        <v>0</v>
      </c>
      <c r="AM157" s="20">
        <f t="shared" si="118"/>
        <v>0</v>
      </c>
      <c r="AN157" s="35" t="s">
        <v>190</v>
      </c>
      <c r="AO157" s="33" t="s">
        <v>1055</v>
      </c>
      <c r="AP157" s="16"/>
      <c r="AQ157" s="17">
        <v>1</v>
      </c>
      <c r="AR157" s="17">
        <v>1</v>
      </c>
      <c r="AS157" s="20">
        <f t="shared" si="119"/>
        <v>1</v>
      </c>
      <c r="AT157" s="35" t="s">
        <v>192</v>
      </c>
      <c r="AU157" s="33" t="s">
        <v>192</v>
      </c>
      <c r="AV157" s="16"/>
      <c r="AW157" s="17">
        <f t="shared" si="113"/>
        <v>3</v>
      </c>
      <c r="AX157" s="17">
        <f t="shared" si="113"/>
        <v>3</v>
      </c>
      <c r="AY157" s="20">
        <f t="shared" si="95"/>
        <v>3</v>
      </c>
      <c r="AZ157" s="35"/>
      <c r="BA157" s="33"/>
      <c r="BB157" s="17" t="str">
        <f t="shared" si="114"/>
        <v/>
      </c>
      <c r="BC157" s="17" t="str">
        <f t="shared" si="114"/>
        <v/>
      </c>
      <c r="BD157" s="20" t="str">
        <f t="shared" si="96"/>
        <v/>
      </c>
      <c r="BE157" s="35"/>
      <c r="BF157" s="36"/>
      <c r="BG157" s="17" t="str">
        <f t="shared" si="115"/>
        <v/>
      </c>
      <c r="BH157" s="17" t="str">
        <f t="shared" si="115"/>
        <v/>
      </c>
      <c r="BI157" s="20" t="str">
        <f t="shared" si="97"/>
        <v/>
      </c>
      <c r="BJ157" s="54">
        <v>3</v>
      </c>
      <c r="BK157" s="37">
        <f t="shared" si="98"/>
        <v>6</v>
      </c>
      <c r="BL157" s="54">
        <f t="shared" si="99"/>
        <v>0</v>
      </c>
      <c r="BM157" s="28"/>
      <c r="BN157" s="28"/>
      <c r="BO157" s="28" t="s">
        <v>955</v>
      </c>
      <c r="BP157" s="28" t="s">
        <v>956</v>
      </c>
      <c r="BQ157" s="28">
        <v>3</v>
      </c>
      <c r="BR157" s="25">
        <f t="shared" si="100"/>
        <v>3</v>
      </c>
      <c r="BS157" s="28">
        <v>3</v>
      </c>
      <c r="BT157" s="25">
        <f t="shared" si="101"/>
        <v>3</v>
      </c>
      <c r="BU157" s="28">
        <v>2</v>
      </c>
      <c r="BV157" s="25">
        <f t="shared" si="102"/>
        <v>2</v>
      </c>
      <c r="BW157" s="28">
        <v>4</v>
      </c>
      <c r="BX157" s="25">
        <f t="shared" si="103"/>
        <v>4</v>
      </c>
      <c r="BY157" s="25" t="str">
        <f t="shared" si="107"/>
        <v>high</v>
      </c>
      <c r="BZ157" s="28" t="s">
        <v>78</v>
      </c>
      <c r="CA157" s="25">
        <v>1</v>
      </c>
      <c r="CB157" s="28"/>
      <c r="CC157" s="28">
        <v>1818.58</v>
      </c>
      <c r="CD157" s="28">
        <v>151.03</v>
      </c>
      <c r="CE157" s="38">
        <v>70.23</v>
      </c>
      <c r="CF157" s="24">
        <v>4</v>
      </c>
      <c r="CG157" s="25">
        <f t="shared" si="104"/>
        <v>6</v>
      </c>
      <c r="CH157" s="26">
        <f t="shared" si="105"/>
        <v>0.5</v>
      </c>
      <c r="CI157" s="26">
        <f t="shared" si="108"/>
        <v>9.911938025557836</v>
      </c>
      <c r="CJ157" s="26">
        <f t="shared" si="109"/>
        <v>21.315677061085005</v>
      </c>
    </row>
    <row r="158" spans="1:88" ht="13.05" customHeight="1" x14ac:dyDescent="0.3">
      <c r="A158" s="27">
        <v>63</v>
      </c>
      <c r="B158" s="28" t="s">
        <v>88</v>
      </c>
      <c r="C158" s="25">
        <f t="shared" si="88"/>
        <v>1</v>
      </c>
      <c r="D158" s="28" t="s">
        <v>66</v>
      </c>
      <c r="E158" s="25">
        <f t="shared" si="89"/>
        <v>5</v>
      </c>
      <c r="F158" s="28" t="s">
        <v>66</v>
      </c>
      <c r="G158" s="25">
        <f t="shared" si="90"/>
        <v>5</v>
      </c>
      <c r="H158" s="28" t="str">
        <f t="shared" si="91"/>
        <v>high</v>
      </c>
      <c r="I158" s="28" t="s">
        <v>66</v>
      </c>
      <c r="J158" s="25">
        <f t="shared" si="92"/>
        <v>5</v>
      </c>
      <c r="K158" s="28" t="s">
        <v>66</v>
      </c>
      <c r="L158" s="25">
        <f t="shared" si="93"/>
        <v>5</v>
      </c>
      <c r="M158" s="28" t="s">
        <v>66</v>
      </c>
      <c r="N158" s="25">
        <f t="shared" si="94"/>
        <v>5</v>
      </c>
      <c r="O158" s="25" t="str">
        <f t="shared" si="106"/>
        <v>high</v>
      </c>
      <c r="P158" s="25" t="s">
        <v>67</v>
      </c>
      <c r="Q158" s="25" t="s">
        <v>68</v>
      </c>
      <c r="R158" s="25">
        <v>3</v>
      </c>
      <c r="S158" s="29" t="s">
        <v>1051</v>
      </c>
      <c r="T158" s="195">
        <f>VLOOKUP($S158,'Snippet measures'!$A$4:$V$33,11,FALSE)</f>
        <v>1497</v>
      </c>
      <c r="U158" s="195">
        <f>VLOOKUP($S158,'Snippet measures'!$A$4:$V$33,18,FALSE)</f>
        <v>2.5102452215412399</v>
      </c>
      <c r="V158" s="195">
        <f>VLOOKUP($S158,'Snippet measures'!$A$4:$V$33,19,FALSE)</f>
        <v>641.70000000000005</v>
      </c>
      <c r="W158" s="195">
        <f>VLOOKUP($S158,'Snippet measures'!$A$4:$V$33,21,FALSE)</f>
        <v>8.6633663366336641E-3</v>
      </c>
      <c r="X158" s="195">
        <f>VLOOKUP($S158,'Snippet measures'!$A$4:$V$33,22,FALSE)</f>
        <v>0.63366336633663367</v>
      </c>
      <c r="Y158" s="25">
        <v>1</v>
      </c>
      <c r="Z158" s="30" t="s">
        <v>1056</v>
      </c>
      <c r="AA158" s="31" t="s">
        <v>1057</v>
      </c>
      <c r="AB158" s="39" t="s">
        <v>187</v>
      </c>
      <c r="AC158" s="33" t="s">
        <v>1058</v>
      </c>
      <c r="AD158" s="16" t="s">
        <v>1059</v>
      </c>
      <c r="AE158" s="17">
        <v>1</v>
      </c>
      <c r="AF158" s="17">
        <v>2</v>
      </c>
      <c r="AG158" s="40">
        <v>1</v>
      </c>
      <c r="AH158" s="35" t="s">
        <v>188</v>
      </c>
      <c r="AI158" s="33" t="s">
        <v>1060</v>
      </c>
      <c r="AJ158" s="16"/>
      <c r="AK158" s="17">
        <v>0</v>
      </c>
      <c r="AL158" s="17">
        <v>0</v>
      </c>
      <c r="AM158" s="20">
        <f t="shared" si="118"/>
        <v>0</v>
      </c>
      <c r="AN158" s="35" t="s">
        <v>190</v>
      </c>
      <c r="AO158" s="33" t="s">
        <v>1060</v>
      </c>
      <c r="AP158" s="16"/>
      <c r="AQ158" s="17">
        <v>0</v>
      </c>
      <c r="AR158" s="17">
        <v>0</v>
      </c>
      <c r="AS158" s="20">
        <f t="shared" si="119"/>
        <v>0</v>
      </c>
      <c r="AT158" s="35" t="s">
        <v>192</v>
      </c>
      <c r="AU158" s="33" t="s">
        <v>192</v>
      </c>
      <c r="AV158" s="16"/>
      <c r="AW158" s="17">
        <f t="shared" si="113"/>
        <v>3</v>
      </c>
      <c r="AX158" s="17">
        <f t="shared" si="113"/>
        <v>3</v>
      </c>
      <c r="AY158" s="20">
        <f t="shared" si="95"/>
        <v>3</v>
      </c>
      <c r="AZ158" s="35"/>
      <c r="BA158" s="33"/>
      <c r="BB158" s="17" t="str">
        <f t="shared" si="114"/>
        <v/>
      </c>
      <c r="BC158" s="17" t="str">
        <f t="shared" si="114"/>
        <v/>
      </c>
      <c r="BD158" s="20" t="str">
        <f t="shared" si="96"/>
        <v/>
      </c>
      <c r="BE158" s="35"/>
      <c r="BF158" s="36"/>
      <c r="BG158" s="17" t="str">
        <f t="shared" si="115"/>
        <v/>
      </c>
      <c r="BH158" s="17" t="str">
        <f t="shared" si="115"/>
        <v/>
      </c>
      <c r="BI158" s="20" t="str">
        <f t="shared" si="97"/>
        <v/>
      </c>
      <c r="BJ158" s="54">
        <v>1</v>
      </c>
      <c r="BK158" s="37">
        <f t="shared" si="98"/>
        <v>2</v>
      </c>
      <c r="BL158" s="54">
        <f t="shared" si="99"/>
        <v>0</v>
      </c>
      <c r="BM158" s="28"/>
      <c r="BN158" s="28"/>
      <c r="BO158" s="28" t="s">
        <v>960</v>
      </c>
      <c r="BP158" s="28" t="s">
        <v>961</v>
      </c>
      <c r="BQ158" s="28">
        <v>3</v>
      </c>
      <c r="BR158" s="25">
        <f t="shared" si="100"/>
        <v>3</v>
      </c>
      <c r="BS158" s="28">
        <v>3</v>
      </c>
      <c r="BT158" s="25">
        <f t="shared" si="101"/>
        <v>3</v>
      </c>
      <c r="BU158" s="28" t="s">
        <v>77</v>
      </c>
      <c r="BV158" s="25">
        <f t="shared" si="102"/>
        <v>5</v>
      </c>
      <c r="BW158" s="28" t="s">
        <v>87</v>
      </c>
      <c r="BX158" s="25">
        <f t="shared" si="103"/>
        <v>1</v>
      </c>
      <c r="BY158" s="25" t="str">
        <f t="shared" si="107"/>
        <v>high</v>
      </c>
      <c r="BZ158" s="28" t="s">
        <v>100</v>
      </c>
      <c r="CA158" s="25">
        <v>3</v>
      </c>
      <c r="CB158" s="28" t="s">
        <v>962</v>
      </c>
      <c r="CC158" s="28">
        <v>3420.55</v>
      </c>
      <c r="CD158" s="28">
        <v>243.21</v>
      </c>
      <c r="CE158" s="38">
        <v>65.64</v>
      </c>
      <c r="CF158" s="24">
        <v>4</v>
      </c>
      <c r="CG158" s="25">
        <f t="shared" si="104"/>
        <v>4</v>
      </c>
      <c r="CH158" s="26">
        <f t="shared" si="105"/>
        <v>0.33333333333333331</v>
      </c>
      <c r="CI158" s="26">
        <f t="shared" si="108"/>
        <v>6.1551745405205374</v>
      </c>
      <c r="CJ158" s="26">
        <f t="shared" si="109"/>
        <v>22.806215722120658</v>
      </c>
    </row>
    <row r="159" spans="1:88" ht="13.05" customHeight="1" x14ac:dyDescent="0.3">
      <c r="A159" s="27">
        <v>71</v>
      </c>
      <c r="B159" s="28" t="s">
        <v>66</v>
      </c>
      <c r="C159" s="25">
        <f t="shared" si="88"/>
        <v>5</v>
      </c>
      <c r="D159" s="28" t="s">
        <v>79</v>
      </c>
      <c r="E159" s="25">
        <f t="shared" si="89"/>
        <v>2</v>
      </c>
      <c r="F159" s="28" t="s">
        <v>65</v>
      </c>
      <c r="G159" s="25">
        <f t="shared" si="90"/>
        <v>3</v>
      </c>
      <c r="H159" s="28" t="str">
        <f t="shared" si="91"/>
        <v>high</v>
      </c>
      <c r="I159" s="28" t="s">
        <v>80</v>
      </c>
      <c r="J159" s="25">
        <f t="shared" si="92"/>
        <v>4</v>
      </c>
      <c r="K159" s="28" t="s">
        <v>65</v>
      </c>
      <c r="L159" s="25">
        <f t="shared" si="93"/>
        <v>3</v>
      </c>
      <c r="M159" s="28" t="s">
        <v>66</v>
      </c>
      <c r="N159" s="25">
        <f t="shared" si="94"/>
        <v>5</v>
      </c>
      <c r="O159" s="25" t="str">
        <f t="shared" si="106"/>
        <v>high</v>
      </c>
      <c r="P159" s="25" t="s">
        <v>67</v>
      </c>
      <c r="Q159" s="25" t="s">
        <v>68</v>
      </c>
      <c r="R159" s="25">
        <v>3</v>
      </c>
      <c r="S159" s="29" t="s">
        <v>1051</v>
      </c>
      <c r="T159" s="195">
        <f>VLOOKUP($S159,'Snippet measures'!$A$4:$V$33,11,FALSE)</f>
        <v>1497</v>
      </c>
      <c r="U159" s="195">
        <f>VLOOKUP($S159,'Snippet measures'!$A$4:$V$33,18,FALSE)</f>
        <v>2.5102452215412399</v>
      </c>
      <c r="V159" s="195">
        <f>VLOOKUP($S159,'Snippet measures'!$A$4:$V$33,19,FALSE)</f>
        <v>641.70000000000005</v>
      </c>
      <c r="W159" s="195">
        <f>VLOOKUP($S159,'Snippet measures'!$A$4:$V$33,21,FALSE)</f>
        <v>8.6633663366336641E-3</v>
      </c>
      <c r="X159" s="195">
        <f>VLOOKUP($S159,'Snippet measures'!$A$4:$V$33,22,FALSE)</f>
        <v>0.63366336633663367</v>
      </c>
      <c r="Y159" s="25">
        <v>2</v>
      </c>
      <c r="Z159" s="30" t="s">
        <v>963</v>
      </c>
      <c r="AA159" s="31" t="s">
        <v>1061</v>
      </c>
      <c r="AB159" s="39" t="s">
        <v>187</v>
      </c>
      <c r="AC159" s="33" t="s">
        <v>598</v>
      </c>
      <c r="AD159" s="55"/>
      <c r="AE159" s="17">
        <v>0</v>
      </c>
      <c r="AF159" s="17">
        <v>0</v>
      </c>
      <c r="AG159" s="17">
        <f>IF(AE159=AF159,AE159,"")</f>
        <v>0</v>
      </c>
      <c r="AH159" s="35" t="s">
        <v>188</v>
      </c>
      <c r="AI159" s="33" t="s">
        <v>214</v>
      </c>
      <c r="AJ159" s="16"/>
      <c r="AK159" s="17">
        <f>IF($AH159=TRIM($AI159),3,"")</f>
        <v>3</v>
      </c>
      <c r="AL159" s="17">
        <v>3</v>
      </c>
      <c r="AM159" s="20">
        <f t="shared" si="118"/>
        <v>3</v>
      </c>
      <c r="AN159" s="35" t="s">
        <v>190</v>
      </c>
      <c r="AO159" s="33" t="s">
        <v>190</v>
      </c>
      <c r="AP159" s="16"/>
      <c r="AQ159" s="17">
        <f>IF(ISBLANK($AN159),"",IF($AN159=TRIM($AO159),3,""))</f>
        <v>3</v>
      </c>
      <c r="AR159" s="17">
        <f>IF(ISBLANK($AN159),"",IF($AN159=TRIM($AO159),3,""))</f>
        <v>3</v>
      </c>
      <c r="AS159" s="20">
        <f t="shared" si="119"/>
        <v>3</v>
      </c>
      <c r="AT159" s="35" t="s">
        <v>192</v>
      </c>
      <c r="AU159" s="33" t="s">
        <v>193</v>
      </c>
      <c r="AV159" s="16"/>
      <c r="AW159" s="17">
        <v>3</v>
      </c>
      <c r="AX159" s="17">
        <v>3</v>
      </c>
      <c r="AY159" s="20">
        <f t="shared" si="95"/>
        <v>3</v>
      </c>
      <c r="AZ159" s="35"/>
      <c r="BA159" s="33"/>
      <c r="BB159" s="17" t="str">
        <f t="shared" si="114"/>
        <v/>
      </c>
      <c r="BC159" s="17" t="str">
        <f t="shared" si="114"/>
        <v/>
      </c>
      <c r="BD159" s="20" t="str">
        <f t="shared" si="96"/>
        <v/>
      </c>
      <c r="BE159" s="35"/>
      <c r="BF159" s="36"/>
      <c r="BG159" s="17" t="str">
        <f t="shared" si="115"/>
        <v/>
      </c>
      <c r="BH159" s="17" t="str">
        <f t="shared" si="115"/>
        <v/>
      </c>
      <c r="BI159" s="20" t="str">
        <f t="shared" si="97"/>
        <v/>
      </c>
      <c r="BJ159" s="54">
        <v>2</v>
      </c>
      <c r="BK159" s="37">
        <f t="shared" si="98"/>
        <v>4</v>
      </c>
      <c r="BL159" s="54">
        <f t="shared" si="99"/>
        <v>0</v>
      </c>
      <c r="BM159" s="28" t="s">
        <v>1062</v>
      </c>
      <c r="BN159" s="28"/>
      <c r="BO159" s="28"/>
      <c r="BP159" s="28" t="s">
        <v>967</v>
      </c>
      <c r="BQ159" s="28">
        <v>4</v>
      </c>
      <c r="BR159" s="25">
        <f t="shared" si="100"/>
        <v>4</v>
      </c>
      <c r="BS159" s="28">
        <v>3</v>
      </c>
      <c r="BT159" s="25">
        <f t="shared" si="101"/>
        <v>3</v>
      </c>
      <c r="BU159" s="28">
        <v>3</v>
      </c>
      <c r="BV159" s="25">
        <f t="shared" si="102"/>
        <v>3</v>
      </c>
      <c r="BW159" s="28">
        <v>2</v>
      </c>
      <c r="BX159" s="25">
        <f t="shared" si="103"/>
        <v>2</v>
      </c>
      <c r="BY159" s="25" t="str">
        <f t="shared" si="107"/>
        <v>high</v>
      </c>
      <c r="BZ159" s="28" t="s">
        <v>100</v>
      </c>
      <c r="CA159" s="25">
        <v>3</v>
      </c>
      <c r="CB159" s="28"/>
      <c r="CC159" s="28">
        <v>4145.96</v>
      </c>
      <c r="CD159" s="28">
        <v>408.62</v>
      </c>
      <c r="CE159" s="38">
        <v>575.36</v>
      </c>
      <c r="CF159" s="24">
        <v>4</v>
      </c>
      <c r="CG159" s="25">
        <f t="shared" si="104"/>
        <v>9</v>
      </c>
      <c r="CH159" s="26">
        <f t="shared" si="105"/>
        <v>0.75</v>
      </c>
      <c r="CI159" s="26">
        <f t="shared" si="108"/>
        <v>3.6635504870050415</v>
      </c>
      <c r="CJ159" s="26">
        <f t="shared" si="109"/>
        <v>2.6018492769744159</v>
      </c>
    </row>
    <row r="160" spans="1:88" ht="13.05" customHeight="1" x14ac:dyDescent="0.3">
      <c r="A160" s="27">
        <v>91</v>
      </c>
      <c r="B160" s="28" t="s">
        <v>88</v>
      </c>
      <c r="C160" s="25">
        <f t="shared" si="88"/>
        <v>1</v>
      </c>
      <c r="D160" s="28" t="s">
        <v>79</v>
      </c>
      <c r="E160" s="25">
        <f t="shared" si="89"/>
        <v>2</v>
      </c>
      <c r="F160" s="28" t="s">
        <v>88</v>
      </c>
      <c r="G160" s="25">
        <f t="shared" si="90"/>
        <v>1</v>
      </c>
      <c r="H160" s="28" t="str">
        <f t="shared" si="91"/>
        <v>low</v>
      </c>
      <c r="I160" s="28" t="s">
        <v>88</v>
      </c>
      <c r="J160" s="25">
        <f t="shared" si="92"/>
        <v>1</v>
      </c>
      <c r="K160" s="28" t="s">
        <v>88</v>
      </c>
      <c r="L160" s="25">
        <f t="shared" si="93"/>
        <v>1</v>
      </c>
      <c r="M160" s="28" t="s">
        <v>88</v>
      </c>
      <c r="N160" s="25">
        <f t="shared" si="94"/>
        <v>1</v>
      </c>
      <c r="O160" s="25" t="str">
        <f t="shared" si="106"/>
        <v>low</v>
      </c>
      <c r="P160" s="25" t="s">
        <v>67</v>
      </c>
      <c r="Q160" s="25" t="s">
        <v>68</v>
      </c>
      <c r="R160" s="25">
        <v>3</v>
      </c>
      <c r="S160" s="29" t="s">
        <v>1051</v>
      </c>
      <c r="T160" s="195">
        <f>VLOOKUP($S160,'Snippet measures'!$A$4:$V$33,11,FALSE)</f>
        <v>1497</v>
      </c>
      <c r="U160" s="195">
        <f>VLOOKUP($S160,'Snippet measures'!$A$4:$V$33,18,FALSE)</f>
        <v>2.5102452215412399</v>
      </c>
      <c r="V160" s="195">
        <f>VLOOKUP($S160,'Snippet measures'!$A$4:$V$33,19,FALSE)</f>
        <v>641.70000000000005</v>
      </c>
      <c r="W160" s="195">
        <f>VLOOKUP($S160,'Snippet measures'!$A$4:$V$33,21,FALSE)</f>
        <v>8.6633663366336641E-3</v>
      </c>
      <c r="X160" s="195">
        <f>VLOOKUP($S160,'Snippet measures'!$A$4:$V$33,22,FALSE)</f>
        <v>0.63366336633663367</v>
      </c>
      <c r="Y160" s="25">
        <v>2</v>
      </c>
      <c r="Z160" s="30" t="s">
        <v>1064</v>
      </c>
      <c r="AA160" s="31" t="s">
        <v>973</v>
      </c>
      <c r="AB160" s="39" t="s">
        <v>187</v>
      </c>
      <c r="AC160" s="33" t="s">
        <v>658</v>
      </c>
      <c r="AD160" s="16"/>
      <c r="AE160" s="17">
        <v>3</v>
      </c>
      <c r="AF160" s="17">
        <v>3</v>
      </c>
      <c r="AG160" s="17">
        <f>IF(AE160=AF160,AE160,"")</f>
        <v>3</v>
      </c>
      <c r="AH160" s="35" t="s">
        <v>188</v>
      </c>
      <c r="AI160" s="33" t="s">
        <v>188</v>
      </c>
      <c r="AJ160" s="16"/>
      <c r="AK160" s="17">
        <f>IF($AH160=TRIM($AI160),3,"")</f>
        <v>3</v>
      </c>
      <c r="AL160" s="17">
        <f>IF($AH160=TRIM($AI160),3,"")</f>
        <v>3</v>
      </c>
      <c r="AM160" s="20">
        <f t="shared" si="118"/>
        <v>3</v>
      </c>
      <c r="AN160" s="35" t="s">
        <v>190</v>
      </c>
      <c r="AO160" s="33" t="s">
        <v>1065</v>
      </c>
      <c r="AP160" s="16"/>
      <c r="AQ160" s="17">
        <v>2</v>
      </c>
      <c r="AR160" s="17">
        <v>2</v>
      </c>
      <c r="AS160" s="20">
        <f t="shared" si="119"/>
        <v>2</v>
      </c>
      <c r="AT160" s="35" t="s">
        <v>192</v>
      </c>
      <c r="AU160" s="33" t="s">
        <v>168</v>
      </c>
      <c r="AV160" s="16"/>
      <c r="AW160" s="17">
        <v>0</v>
      </c>
      <c r="AX160" s="17">
        <v>0</v>
      </c>
      <c r="AY160" s="20">
        <f t="shared" si="95"/>
        <v>0</v>
      </c>
      <c r="AZ160" s="35"/>
      <c r="BA160" s="33"/>
      <c r="BB160" s="17" t="str">
        <f t="shared" si="114"/>
        <v/>
      </c>
      <c r="BC160" s="17" t="str">
        <f t="shared" si="114"/>
        <v/>
      </c>
      <c r="BD160" s="20" t="str">
        <f t="shared" si="96"/>
        <v/>
      </c>
      <c r="BE160" s="35"/>
      <c r="BF160" s="36"/>
      <c r="BG160" s="17" t="str">
        <f t="shared" si="115"/>
        <v/>
      </c>
      <c r="BH160" s="17" t="str">
        <f t="shared" si="115"/>
        <v/>
      </c>
      <c r="BI160" s="20" t="str">
        <f t="shared" si="97"/>
        <v/>
      </c>
      <c r="BJ160" s="54">
        <v>2</v>
      </c>
      <c r="BK160" s="37">
        <f t="shared" si="98"/>
        <v>4</v>
      </c>
      <c r="BL160" s="54">
        <f t="shared" si="99"/>
        <v>0</v>
      </c>
      <c r="BM160" s="28"/>
      <c r="BN160" s="28"/>
      <c r="BO160" s="28"/>
      <c r="BP160" s="28" t="s">
        <v>975</v>
      </c>
      <c r="BQ160" s="28" t="s">
        <v>87</v>
      </c>
      <c r="BR160" s="25">
        <f t="shared" si="100"/>
        <v>1</v>
      </c>
      <c r="BS160" s="28" t="s">
        <v>87</v>
      </c>
      <c r="BT160" s="25">
        <f t="shared" si="101"/>
        <v>1</v>
      </c>
      <c r="BU160" s="28" t="s">
        <v>87</v>
      </c>
      <c r="BV160" s="25">
        <f t="shared" si="102"/>
        <v>1</v>
      </c>
      <c r="BW160" s="28" t="s">
        <v>87</v>
      </c>
      <c r="BX160" s="25">
        <f t="shared" si="103"/>
        <v>1</v>
      </c>
      <c r="BY160" s="25" t="str">
        <f t="shared" si="107"/>
        <v>low</v>
      </c>
      <c r="BZ160" s="28" t="s">
        <v>78</v>
      </c>
      <c r="CA160" s="25">
        <v>1</v>
      </c>
      <c r="CB160" s="28"/>
      <c r="CC160" s="28">
        <v>1833</v>
      </c>
      <c r="CD160" s="28">
        <v>16.62</v>
      </c>
      <c r="CE160" s="38">
        <v>139.46</v>
      </c>
      <c r="CF160" s="24">
        <v>4</v>
      </c>
      <c r="CG160" s="25">
        <f t="shared" si="104"/>
        <v>8</v>
      </c>
      <c r="CH160" s="26">
        <f t="shared" si="105"/>
        <v>0.66666666666666663</v>
      </c>
      <c r="CI160" s="26">
        <f t="shared" si="108"/>
        <v>90.072202166064983</v>
      </c>
      <c r="CJ160" s="26">
        <f t="shared" si="109"/>
        <v>10.734260719919689</v>
      </c>
    </row>
    <row r="161" spans="1:88" ht="13.05" customHeight="1" x14ac:dyDescent="0.3">
      <c r="A161" s="27">
        <v>98</v>
      </c>
      <c r="B161" s="28" t="s">
        <v>88</v>
      </c>
      <c r="C161" s="25">
        <f t="shared" si="88"/>
        <v>1</v>
      </c>
      <c r="D161" s="28" t="s">
        <v>88</v>
      </c>
      <c r="E161" s="25">
        <f t="shared" si="89"/>
        <v>1</v>
      </c>
      <c r="F161" s="28" t="s">
        <v>88</v>
      </c>
      <c r="G161" s="25">
        <f t="shared" si="90"/>
        <v>1</v>
      </c>
      <c r="H161" s="28" t="str">
        <f t="shared" si="91"/>
        <v>low</v>
      </c>
      <c r="I161" s="28" t="s">
        <v>88</v>
      </c>
      <c r="J161" s="25">
        <f t="shared" si="92"/>
        <v>1</v>
      </c>
      <c r="K161" s="28" t="s">
        <v>88</v>
      </c>
      <c r="L161" s="25">
        <f t="shared" si="93"/>
        <v>1</v>
      </c>
      <c r="M161" s="28" t="s">
        <v>88</v>
      </c>
      <c r="N161" s="25">
        <f t="shared" si="94"/>
        <v>1</v>
      </c>
      <c r="O161" s="25" t="str">
        <f t="shared" si="106"/>
        <v>low</v>
      </c>
      <c r="P161" s="25" t="s">
        <v>67</v>
      </c>
      <c r="Q161" s="25" t="s">
        <v>68</v>
      </c>
      <c r="R161" s="25">
        <v>3</v>
      </c>
      <c r="S161" s="29" t="s">
        <v>1051</v>
      </c>
      <c r="T161" s="195">
        <f>VLOOKUP($S161,'Snippet measures'!$A$4:$V$33,11,FALSE)</f>
        <v>1497</v>
      </c>
      <c r="U161" s="195">
        <f>VLOOKUP($S161,'Snippet measures'!$A$4:$V$33,18,FALSE)</f>
        <v>2.5102452215412399</v>
      </c>
      <c r="V161" s="195">
        <f>VLOOKUP($S161,'Snippet measures'!$A$4:$V$33,19,FALSE)</f>
        <v>641.70000000000005</v>
      </c>
      <c r="W161" s="195">
        <f>VLOOKUP($S161,'Snippet measures'!$A$4:$V$33,21,FALSE)</f>
        <v>8.6633663366336641E-3</v>
      </c>
      <c r="X161" s="195">
        <f>VLOOKUP($S161,'Snippet measures'!$A$4:$V$33,22,FALSE)</f>
        <v>0.63366336633663367</v>
      </c>
      <c r="Y161" s="25">
        <v>1</v>
      </c>
      <c r="Z161" s="30" t="s">
        <v>1066</v>
      </c>
      <c r="AA161" s="31" t="s">
        <v>91</v>
      </c>
      <c r="AB161" s="39" t="s">
        <v>187</v>
      </c>
      <c r="AC161" s="33" t="s">
        <v>658</v>
      </c>
      <c r="AD161" s="16"/>
      <c r="AE161" s="17">
        <v>3</v>
      </c>
      <c r="AF161" s="17">
        <v>3</v>
      </c>
      <c r="AG161" s="17">
        <f>IF(AE161=AF161,AE161,"")</f>
        <v>3</v>
      </c>
      <c r="AH161" s="35" t="s">
        <v>188</v>
      </c>
      <c r="AI161" s="33" t="s">
        <v>91</v>
      </c>
      <c r="AJ161" s="16"/>
      <c r="AK161" s="17">
        <v>0</v>
      </c>
      <c r="AL161" s="17">
        <v>0</v>
      </c>
      <c r="AM161" s="20">
        <f t="shared" si="118"/>
        <v>0</v>
      </c>
      <c r="AN161" s="35" t="s">
        <v>190</v>
      </c>
      <c r="AO161" s="33" t="s">
        <v>1067</v>
      </c>
      <c r="AP161" s="16"/>
      <c r="AQ161" s="17">
        <v>0</v>
      </c>
      <c r="AR161" s="17">
        <v>0</v>
      </c>
      <c r="AS161" s="20">
        <f t="shared" si="119"/>
        <v>0</v>
      </c>
      <c r="AT161" s="35" t="s">
        <v>192</v>
      </c>
      <c r="AU161" s="33" t="s">
        <v>1068</v>
      </c>
      <c r="AV161" s="16"/>
      <c r="AW161" s="17">
        <v>0</v>
      </c>
      <c r="AX161" s="17">
        <v>0</v>
      </c>
      <c r="AY161" s="20">
        <f t="shared" si="95"/>
        <v>0</v>
      </c>
      <c r="AZ161" s="35"/>
      <c r="BA161" s="33"/>
      <c r="BB161" s="17" t="str">
        <f t="shared" si="114"/>
        <v/>
      </c>
      <c r="BC161" s="17" t="str">
        <f t="shared" si="114"/>
        <v/>
      </c>
      <c r="BD161" s="20" t="str">
        <f t="shared" si="96"/>
        <v/>
      </c>
      <c r="BE161" s="35"/>
      <c r="BF161" s="36"/>
      <c r="BG161" s="17" t="str">
        <f t="shared" si="115"/>
        <v/>
      </c>
      <c r="BH161" s="17" t="str">
        <f t="shared" si="115"/>
        <v/>
      </c>
      <c r="BI161" s="20" t="str">
        <f t="shared" si="97"/>
        <v/>
      </c>
      <c r="BJ161" s="54">
        <v>1</v>
      </c>
      <c r="BK161" s="37">
        <f t="shared" si="98"/>
        <v>2</v>
      </c>
      <c r="BL161" s="54">
        <f t="shared" si="99"/>
        <v>0</v>
      </c>
      <c r="BM161" s="28"/>
      <c r="BN161" s="28"/>
      <c r="BO161" s="28"/>
      <c r="BP161" s="28" t="s">
        <v>91</v>
      </c>
      <c r="BQ161" s="28">
        <v>2</v>
      </c>
      <c r="BR161" s="25">
        <f t="shared" si="100"/>
        <v>2</v>
      </c>
      <c r="BS161" s="28" t="s">
        <v>87</v>
      </c>
      <c r="BT161" s="25">
        <f t="shared" si="101"/>
        <v>1</v>
      </c>
      <c r="BU161" s="28" t="s">
        <v>87</v>
      </c>
      <c r="BV161" s="25">
        <f t="shared" si="102"/>
        <v>1</v>
      </c>
      <c r="BW161" s="28" t="s">
        <v>87</v>
      </c>
      <c r="BX161" s="25">
        <f t="shared" si="103"/>
        <v>1</v>
      </c>
      <c r="BY161" s="25" t="str">
        <f t="shared" si="107"/>
        <v>low</v>
      </c>
      <c r="BZ161" s="28" t="s">
        <v>100</v>
      </c>
      <c r="CA161" s="25">
        <v>3</v>
      </c>
      <c r="CB161" s="28" t="s">
        <v>978</v>
      </c>
      <c r="CC161" s="28">
        <v>2279.69</v>
      </c>
      <c r="CD161" s="28">
        <v>516.37</v>
      </c>
      <c r="CE161" s="38">
        <v>140.75</v>
      </c>
      <c r="CF161" s="24">
        <v>4</v>
      </c>
      <c r="CG161" s="25">
        <f t="shared" si="104"/>
        <v>3</v>
      </c>
      <c r="CH161" s="26">
        <f t="shared" si="105"/>
        <v>0.25</v>
      </c>
      <c r="CI161" s="26">
        <f t="shared" si="108"/>
        <v>2.8990839901620928</v>
      </c>
      <c r="CJ161" s="26">
        <f t="shared" si="109"/>
        <v>10.63587921847247</v>
      </c>
    </row>
    <row r="162" spans="1:88" ht="13.05" customHeight="1" x14ac:dyDescent="0.3">
      <c r="A162" s="27">
        <v>101</v>
      </c>
      <c r="B162" s="28" t="s">
        <v>80</v>
      </c>
      <c r="C162" s="25">
        <f t="shared" si="88"/>
        <v>4</v>
      </c>
      <c r="D162" s="28" t="s">
        <v>65</v>
      </c>
      <c r="E162" s="25">
        <f t="shared" si="89"/>
        <v>3</v>
      </c>
      <c r="F162" s="28" t="s">
        <v>80</v>
      </c>
      <c r="G162" s="25">
        <f t="shared" si="90"/>
        <v>4</v>
      </c>
      <c r="H162" s="28" t="str">
        <f t="shared" si="91"/>
        <v>high</v>
      </c>
      <c r="I162" s="28" t="s">
        <v>79</v>
      </c>
      <c r="J162" s="25">
        <f t="shared" si="92"/>
        <v>2</v>
      </c>
      <c r="K162" s="28" t="s">
        <v>65</v>
      </c>
      <c r="L162" s="25">
        <f t="shared" si="93"/>
        <v>3</v>
      </c>
      <c r="M162" s="28" t="s">
        <v>79</v>
      </c>
      <c r="N162" s="25">
        <f t="shared" si="94"/>
        <v>2</v>
      </c>
      <c r="O162" s="25" t="str">
        <f t="shared" si="106"/>
        <v>high</v>
      </c>
      <c r="P162" s="25" t="s">
        <v>67</v>
      </c>
      <c r="Q162" s="25" t="s">
        <v>68</v>
      </c>
      <c r="R162" s="25">
        <v>3</v>
      </c>
      <c r="S162" s="29" t="s">
        <v>1051</v>
      </c>
      <c r="T162" s="195">
        <f>VLOOKUP($S162,'Snippet measures'!$A$4:$V$33,11,FALSE)</f>
        <v>1497</v>
      </c>
      <c r="U162" s="195">
        <f>VLOOKUP($S162,'Snippet measures'!$A$4:$V$33,18,FALSE)</f>
        <v>2.5102452215412399</v>
      </c>
      <c r="V162" s="195">
        <f>VLOOKUP($S162,'Snippet measures'!$A$4:$V$33,19,FALSE)</f>
        <v>641.70000000000005</v>
      </c>
      <c r="W162" s="195">
        <f>VLOOKUP($S162,'Snippet measures'!$A$4:$V$33,21,FALSE)</f>
        <v>8.6633663366336641E-3</v>
      </c>
      <c r="X162" s="195">
        <f>VLOOKUP($S162,'Snippet measures'!$A$4:$V$33,22,FALSE)</f>
        <v>0.63366336633663367</v>
      </c>
      <c r="Y162" s="25">
        <v>2</v>
      </c>
      <c r="Z162" s="30" t="s">
        <v>1069</v>
      </c>
      <c r="AA162" s="31" t="s">
        <v>1070</v>
      </c>
      <c r="AB162" s="39" t="s">
        <v>187</v>
      </c>
      <c r="AC162" s="33" t="s">
        <v>1071</v>
      </c>
      <c r="AD162" s="16"/>
      <c r="AE162" s="17">
        <v>0</v>
      </c>
      <c r="AF162" s="17">
        <v>0</v>
      </c>
      <c r="AG162" s="17">
        <f>IF(AE162=AF162,AE162,"")</f>
        <v>0</v>
      </c>
      <c r="AH162" s="35" t="s">
        <v>188</v>
      </c>
      <c r="AI162" s="33" t="s">
        <v>1072</v>
      </c>
      <c r="AJ162" s="16"/>
      <c r="AK162" s="17">
        <v>0</v>
      </c>
      <c r="AL162" s="17">
        <v>0</v>
      </c>
      <c r="AM162" s="20">
        <f t="shared" si="118"/>
        <v>0</v>
      </c>
      <c r="AN162" s="35" t="s">
        <v>190</v>
      </c>
      <c r="AO162" s="33" t="s">
        <v>1073</v>
      </c>
      <c r="AP162" s="16"/>
      <c r="AQ162" s="17">
        <v>0</v>
      </c>
      <c r="AR162" s="17">
        <v>0</v>
      </c>
      <c r="AS162" s="20">
        <f t="shared" si="119"/>
        <v>0</v>
      </c>
      <c r="AT162" s="35" t="s">
        <v>192</v>
      </c>
      <c r="AU162" s="33" t="s">
        <v>610</v>
      </c>
      <c r="AV162" s="16"/>
      <c r="AW162" s="17">
        <v>0</v>
      </c>
      <c r="AX162" s="17">
        <v>0</v>
      </c>
      <c r="AY162" s="20">
        <f t="shared" ref="AY162" si="120">IF(AW162=AX162,AW162,"")</f>
        <v>0</v>
      </c>
      <c r="AZ162" s="35"/>
      <c r="BA162" s="33"/>
      <c r="BB162" s="17" t="str">
        <f t="shared" ref="BB162:BC181" si="121">IF(ISBLANK($AZ162),"",IF($AZ162=TRIM($BA162),3,""))</f>
        <v/>
      </c>
      <c r="BC162" s="17" t="str">
        <f t="shared" si="121"/>
        <v/>
      </c>
      <c r="BD162" s="20" t="str">
        <f t="shared" si="96"/>
        <v/>
      </c>
      <c r="BE162" s="35"/>
      <c r="BF162" s="36"/>
      <c r="BG162" s="17" t="str">
        <f t="shared" ref="BG162:BH181" si="122">IF(ISBLANK($BE162),"",IF($BE162=TRIM($BF162),3,""))</f>
        <v/>
      </c>
      <c r="BH162" s="17" t="str">
        <f t="shared" si="122"/>
        <v/>
      </c>
      <c r="BI162" s="20" t="str">
        <f t="shared" si="97"/>
        <v/>
      </c>
      <c r="BJ162" s="54">
        <v>2</v>
      </c>
      <c r="BK162" s="37">
        <f t="shared" si="98"/>
        <v>4</v>
      </c>
      <c r="BL162" s="54">
        <f t="shared" si="99"/>
        <v>0</v>
      </c>
      <c r="BM162" s="28" t="s">
        <v>1074</v>
      </c>
      <c r="BN162" s="28" t="s">
        <v>1075</v>
      </c>
      <c r="BO162" s="28" t="s">
        <v>983</v>
      </c>
      <c r="BP162" s="28" t="s">
        <v>984</v>
      </c>
      <c r="BQ162" s="28">
        <v>3</v>
      </c>
      <c r="BR162" s="25">
        <f t="shared" si="100"/>
        <v>3</v>
      </c>
      <c r="BS162" s="28">
        <v>3</v>
      </c>
      <c r="BT162" s="25">
        <f t="shared" si="101"/>
        <v>3</v>
      </c>
      <c r="BU162" s="28">
        <v>3</v>
      </c>
      <c r="BV162" s="25">
        <f t="shared" si="102"/>
        <v>3</v>
      </c>
      <c r="BW162" s="28">
        <v>2</v>
      </c>
      <c r="BX162" s="25">
        <f t="shared" si="103"/>
        <v>2</v>
      </c>
      <c r="BY162" s="25" t="str">
        <f t="shared" si="107"/>
        <v>med</v>
      </c>
      <c r="BZ162" s="28" t="s">
        <v>78</v>
      </c>
      <c r="CA162" s="25">
        <v>1</v>
      </c>
      <c r="CB162" s="28" t="s">
        <v>985</v>
      </c>
      <c r="CC162" s="28">
        <v>3222.43</v>
      </c>
      <c r="CD162" s="28">
        <v>152.65</v>
      </c>
      <c r="CE162" s="38">
        <v>34.369999999999997</v>
      </c>
      <c r="CF162" s="24">
        <v>4</v>
      </c>
      <c r="CG162" s="25">
        <f t="shared" si="104"/>
        <v>0</v>
      </c>
      <c r="CH162" s="26">
        <f t="shared" si="105"/>
        <v>0</v>
      </c>
      <c r="CI162" s="26">
        <f t="shared" si="108"/>
        <v>9.8067474615132646</v>
      </c>
      <c r="CJ162" s="26">
        <f t="shared" si="109"/>
        <v>43.555426243817287</v>
      </c>
    </row>
    <row r="163" spans="1:88" ht="13.05" customHeight="1" x14ac:dyDescent="0.3">
      <c r="A163" s="27">
        <v>115</v>
      </c>
      <c r="B163" s="28" t="s">
        <v>88</v>
      </c>
      <c r="C163" s="25">
        <f t="shared" si="88"/>
        <v>1</v>
      </c>
      <c r="D163" s="28" t="s">
        <v>79</v>
      </c>
      <c r="E163" s="25">
        <f t="shared" si="89"/>
        <v>2</v>
      </c>
      <c r="F163" s="28" t="s">
        <v>80</v>
      </c>
      <c r="G163" s="25">
        <f t="shared" si="90"/>
        <v>4</v>
      </c>
      <c r="H163" s="28" t="str">
        <f t="shared" si="91"/>
        <v>medium</v>
      </c>
      <c r="I163" s="28" t="s">
        <v>88</v>
      </c>
      <c r="J163" s="25">
        <f t="shared" si="92"/>
        <v>1</v>
      </c>
      <c r="K163" s="28" t="s">
        <v>65</v>
      </c>
      <c r="L163" s="25">
        <f t="shared" si="93"/>
        <v>3</v>
      </c>
      <c r="M163" s="28" t="s">
        <v>88</v>
      </c>
      <c r="N163" s="25">
        <f t="shared" si="94"/>
        <v>1</v>
      </c>
      <c r="O163" s="25" t="str">
        <f t="shared" si="106"/>
        <v>high</v>
      </c>
      <c r="P163" s="25" t="s">
        <v>67</v>
      </c>
      <c r="Q163" s="25" t="s">
        <v>68</v>
      </c>
      <c r="R163" s="25">
        <v>3</v>
      </c>
      <c r="S163" s="29" t="s">
        <v>1051</v>
      </c>
      <c r="T163" s="195">
        <f>VLOOKUP($S163,'Snippet measures'!$A$4:$V$33,11,FALSE)</f>
        <v>1497</v>
      </c>
      <c r="U163" s="195">
        <f>VLOOKUP($S163,'Snippet measures'!$A$4:$V$33,18,FALSE)</f>
        <v>2.5102452215412399</v>
      </c>
      <c r="V163" s="195">
        <f>VLOOKUP($S163,'Snippet measures'!$A$4:$V$33,19,FALSE)</f>
        <v>641.70000000000005</v>
      </c>
      <c r="W163" s="195">
        <f>VLOOKUP($S163,'Snippet measures'!$A$4:$V$33,21,FALSE)</f>
        <v>8.6633663366336641E-3</v>
      </c>
      <c r="X163" s="195">
        <f>VLOOKUP($S163,'Snippet measures'!$A$4:$V$33,22,FALSE)</f>
        <v>0.63366336633663367</v>
      </c>
      <c r="Y163" s="25">
        <v>2</v>
      </c>
      <c r="Z163" s="30" t="s">
        <v>1076</v>
      </c>
      <c r="AA163" s="31" t="s">
        <v>1077</v>
      </c>
      <c r="AB163" s="39" t="s">
        <v>187</v>
      </c>
      <c r="AC163" s="33" t="s">
        <v>187</v>
      </c>
      <c r="AD163" s="16"/>
      <c r="AE163" s="17">
        <f>IF($AB163=TRIM($AC163),3,"")</f>
        <v>3</v>
      </c>
      <c r="AF163" s="17">
        <f>IF($AB163=TRIM($AC163),3,"")</f>
        <v>3</v>
      </c>
      <c r="AG163" s="17">
        <f>IF(AE163=AF163,AE163,"")</f>
        <v>3</v>
      </c>
      <c r="AH163" s="35" t="s">
        <v>188</v>
      </c>
      <c r="AI163" s="33" t="s">
        <v>1078</v>
      </c>
      <c r="AJ163" s="16" t="s">
        <v>1079</v>
      </c>
      <c r="AK163" s="17">
        <v>2</v>
      </c>
      <c r="AL163" s="17">
        <v>3</v>
      </c>
      <c r="AM163" s="41">
        <v>2</v>
      </c>
      <c r="AN163" s="35" t="s">
        <v>190</v>
      </c>
      <c r="AO163" s="33" t="s">
        <v>1080</v>
      </c>
      <c r="AP163" s="16"/>
      <c r="AQ163" s="17">
        <v>1</v>
      </c>
      <c r="AR163" s="17">
        <v>1</v>
      </c>
      <c r="AS163" s="20">
        <f t="shared" si="119"/>
        <v>1</v>
      </c>
      <c r="AT163" s="35" t="s">
        <v>192</v>
      </c>
      <c r="AU163" s="33" t="s">
        <v>1081</v>
      </c>
      <c r="AV163" s="16" t="s">
        <v>1082</v>
      </c>
      <c r="AW163" s="17">
        <v>2</v>
      </c>
      <c r="AX163" s="17">
        <v>3</v>
      </c>
      <c r="AY163" s="41">
        <v>2</v>
      </c>
      <c r="AZ163" s="35"/>
      <c r="BA163" s="33"/>
      <c r="BB163" s="17" t="str">
        <f t="shared" si="121"/>
        <v/>
      </c>
      <c r="BC163" s="17" t="str">
        <f t="shared" si="121"/>
        <v/>
      </c>
      <c r="BD163" s="20" t="str">
        <f t="shared" si="96"/>
        <v/>
      </c>
      <c r="BE163" s="35"/>
      <c r="BF163" s="36"/>
      <c r="BG163" s="17" t="str">
        <f t="shared" si="122"/>
        <v/>
      </c>
      <c r="BH163" s="17" t="str">
        <f t="shared" si="122"/>
        <v/>
      </c>
      <c r="BI163" s="20" t="str">
        <f t="shared" si="97"/>
        <v/>
      </c>
      <c r="BJ163" s="54">
        <v>3</v>
      </c>
      <c r="BK163" s="37">
        <f t="shared" si="98"/>
        <v>5</v>
      </c>
      <c r="BL163" s="54">
        <f t="shared" si="99"/>
        <v>1</v>
      </c>
      <c r="BM163" s="28" t="s">
        <v>1083</v>
      </c>
      <c r="BN163" s="28"/>
      <c r="BO163" s="28" t="s">
        <v>991</v>
      </c>
      <c r="BP163" s="28" t="s">
        <v>992</v>
      </c>
      <c r="BQ163" s="28">
        <v>2</v>
      </c>
      <c r="BR163" s="25">
        <f t="shared" si="100"/>
        <v>2</v>
      </c>
      <c r="BS163" s="28">
        <v>2</v>
      </c>
      <c r="BT163" s="25">
        <f t="shared" si="101"/>
        <v>2</v>
      </c>
      <c r="BU163" s="28">
        <v>2</v>
      </c>
      <c r="BV163" s="25">
        <f t="shared" si="102"/>
        <v>2</v>
      </c>
      <c r="BW163" s="28">
        <v>2</v>
      </c>
      <c r="BX163" s="25">
        <f t="shared" si="103"/>
        <v>2</v>
      </c>
      <c r="BY163" s="25" t="str">
        <f t="shared" si="107"/>
        <v>low</v>
      </c>
      <c r="BZ163" s="28" t="s">
        <v>145</v>
      </c>
      <c r="CA163" s="25">
        <v>2</v>
      </c>
      <c r="CB163" s="28"/>
      <c r="CC163" s="28">
        <v>6689.13</v>
      </c>
      <c r="CD163" s="28">
        <v>119.55</v>
      </c>
      <c r="CE163" s="38">
        <v>176.68</v>
      </c>
      <c r="CF163" s="24">
        <v>4</v>
      </c>
      <c r="CG163" s="25">
        <f t="shared" si="104"/>
        <v>8</v>
      </c>
      <c r="CH163" s="26">
        <f t="shared" si="105"/>
        <v>0.66666666666666663</v>
      </c>
      <c r="CI163" s="26">
        <f t="shared" si="108"/>
        <v>12.521957340025095</v>
      </c>
      <c r="CJ163" s="26">
        <f t="shared" si="109"/>
        <v>8.4729454380801439</v>
      </c>
    </row>
    <row r="164" spans="1:88" ht="13.05" customHeight="1" x14ac:dyDescent="0.3">
      <c r="A164" s="27">
        <v>116</v>
      </c>
      <c r="B164" s="28" t="s">
        <v>88</v>
      </c>
      <c r="C164" s="25">
        <f t="shared" si="88"/>
        <v>1</v>
      </c>
      <c r="D164" s="28" t="s">
        <v>80</v>
      </c>
      <c r="E164" s="25">
        <f t="shared" si="89"/>
        <v>4</v>
      </c>
      <c r="F164" s="28" t="s">
        <v>66</v>
      </c>
      <c r="G164" s="25">
        <f t="shared" si="90"/>
        <v>5</v>
      </c>
      <c r="H164" s="28" t="str">
        <f t="shared" si="91"/>
        <v>high</v>
      </c>
      <c r="I164" s="28" t="s">
        <v>65</v>
      </c>
      <c r="J164" s="25">
        <f t="shared" si="92"/>
        <v>3</v>
      </c>
      <c r="K164" s="28" t="s">
        <v>80</v>
      </c>
      <c r="L164" s="25">
        <f t="shared" si="93"/>
        <v>4</v>
      </c>
      <c r="M164" s="28" t="s">
        <v>88</v>
      </c>
      <c r="N164" s="25">
        <f t="shared" si="94"/>
        <v>1</v>
      </c>
      <c r="O164" s="25" t="str">
        <f t="shared" si="106"/>
        <v>high</v>
      </c>
      <c r="P164" s="25" t="s">
        <v>67</v>
      </c>
      <c r="Q164" s="25" t="s">
        <v>68</v>
      </c>
      <c r="R164" s="25">
        <v>3</v>
      </c>
      <c r="S164" s="29" t="s">
        <v>1051</v>
      </c>
      <c r="T164" s="195">
        <f>VLOOKUP($S164,'Snippet measures'!$A$4:$V$33,11,FALSE)</f>
        <v>1497</v>
      </c>
      <c r="U164" s="195">
        <f>VLOOKUP($S164,'Snippet measures'!$A$4:$V$33,18,FALSE)</f>
        <v>2.5102452215412399</v>
      </c>
      <c r="V164" s="195">
        <f>VLOOKUP($S164,'Snippet measures'!$A$4:$V$33,19,FALSE)</f>
        <v>641.70000000000005</v>
      </c>
      <c r="W164" s="195">
        <f>VLOOKUP($S164,'Snippet measures'!$A$4:$V$33,21,FALSE)</f>
        <v>8.6633663366336641E-3</v>
      </c>
      <c r="X164" s="195">
        <f>VLOOKUP($S164,'Snippet measures'!$A$4:$V$33,22,FALSE)</f>
        <v>0.63366336633663367</v>
      </c>
      <c r="Y164" s="25">
        <v>4</v>
      </c>
      <c r="Z164" s="30" t="s">
        <v>1084</v>
      </c>
      <c r="AA164" s="31" t="s">
        <v>1085</v>
      </c>
      <c r="AB164" s="39" t="s">
        <v>187</v>
      </c>
      <c r="AC164" s="33" t="s">
        <v>1086</v>
      </c>
      <c r="AD164" s="16" t="s">
        <v>1087</v>
      </c>
      <c r="AE164" s="17">
        <v>2</v>
      </c>
      <c r="AF164" s="17">
        <v>3</v>
      </c>
      <c r="AG164" s="40">
        <v>3</v>
      </c>
      <c r="AH164" s="35" t="s">
        <v>188</v>
      </c>
      <c r="AI164" s="33" t="s">
        <v>230</v>
      </c>
      <c r="AJ164" s="16"/>
      <c r="AK164" s="17">
        <v>0</v>
      </c>
      <c r="AL164" s="17">
        <v>0</v>
      </c>
      <c r="AM164" s="20">
        <f t="shared" ref="AM164:AM177" si="123">IF(AK164=AL164,AK164,"")</f>
        <v>0</v>
      </c>
      <c r="AN164" s="35" t="s">
        <v>190</v>
      </c>
      <c r="AO164" s="33" t="s">
        <v>230</v>
      </c>
      <c r="AP164" s="16"/>
      <c r="AQ164" s="17">
        <v>0</v>
      </c>
      <c r="AR164" s="17">
        <v>0</v>
      </c>
      <c r="AS164" s="20">
        <f t="shared" si="119"/>
        <v>0</v>
      </c>
      <c r="AT164" s="35" t="s">
        <v>192</v>
      </c>
      <c r="AU164" s="33" t="s">
        <v>192</v>
      </c>
      <c r="AV164" s="16"/>
      <c r="AW164" s="17">
        <f>IF(ISBLANK($AT164),"",IF($AT164=TRIM($AU164),3,""))</f>
        <v>3</v>
      </c>
      <c r="AX164" s="17">
        <f>IF(ISBLANK($AT164),"",IF($AT164=TRIM($AU164),3,""))</f>
        <v>3</v>
      </c>
      <c r="AY164" s="20">
        <f t="shared" ref="AY164:AY182" si="124">IF(AW164=AX164,AW164,"")</f>
        <v>3</v>
      </c>
      <c r="AZ164" s="35"/>
      <c r="BA164" s="33"/>
      <c r="BB164" s="17" t="str">
        <f t="shared" si="121"/>
        <v/>
      </c>
      <c r="BC164" s="17" t="str">
        <f t="shared" si="121"/>
        <v/>
      </c>
      <c r="BD164" s="20" t="str">
        <f t="shared" si="96"/>
        <v/>
      </c>
      <c r="BE164" s="35"/>
      <c r="BF164" s="36"/>
      <c r="BG164" s="17" t="str">
        <f t="shared" si="122"/>
        <v/>
      </c>
      <c r="BH164" s="17" t="str">
        <f t="shared" si="122"/>
        <v/>
      </c>
      <c r="BI164" s="20" t="str">
        <f t="shared" si="97"/>
        <v/>
      </c>
      <c r="BJ164" s="54">
        <v>4</v>
      </c>
      <c r="BK164" s="37">
        <f t="shared" si="98"/>
        <v>8</v>
      </c>
      <c r="BL164" s="54">
        <f t="shared" si="99"/>
        <v>0</v>
      </c>
      <c r="BM164" s="28"/>
      <c r="BN164" s="28"/>
      <c r="BO164" s="28" t="s">
        <v>996</v>
      </c>
      <c r="BP164" s="28" t="s">
        <v>997</v>
      </c>
      <c r="BQ164" s="28">
        <v>4</v>
      </c>
      <c r="BR164" s="25">
        <f t="shared" si="100"/>
        <v>4</v>
      </c>
      <c r="BS164" s="28">
        <v>2</v>
      </c>
      <c r="BT164" s="25">
        <f t="shared" si="101"/>
        <v>2</v>
      </c>
      <c r="BU164" s="28">
        <v>3</v>
      </c>
      <c r="BV164" s="25">
        <f t="shared" si="102"/>
        <v>3</v>
      </c>
      <c r="BW164" s="28" t="s">
        <v>77</v>
      </c>
      <c r="BX164" s="25">
        <f t="shared" si="103"/>
        <v>5</v>
      </c>
      <c r="BY164" s="25" t="str">
        <f t="shared" si="107"/>
        <v>high</v>
      </c>
      <c r="BZ164" s="28" t="s">
        <v>78</v>
      </c>
      <c r="CA164" s="25">
        <v>1</v>
      </c>
      <c r="CB164" s="28" t="s">
        <v>998</v>
      </c>
      <c r="CC164" s="28">
        <v>2196.4</v>
      </c>
      <c r="CD164" s="28">
        <v>213.55</v>
      </c>
      <c r="CE164" s="38">
        <v>222.78</v>
      </c>
      <c r="CF164" s="24">
        <v>4</v>
      </c>
      <c r="CG164" s="25">
        <f t="shared" si="104"/>
        <v>6</v>
      </c>
      <c r="CH164" s="26">
        <f t="shared" si="105"/>
        <v>0.5</v>
      </c>
      <c r="CI164" s="26">
        <f t="shared" si="108"/>
        <v>7.0100678997892762</v>
      </c>
      <c r="CJ164" s="26">
        <f t="shared" si="109"/>
        <v>6.7196337193643956</v>
      </c>
    </row>
    <row r="165" spans="1:88" ht="13.05" customHeight="1" x14ac:dyDescent="0.3">
      <c r="A165" s="27">
        <v>134</v>
      </c>
      <c r="B165" s="28" t="s">
        <v>88</v>
      </c>
      <c r="C165" s="25">
        <f t="shared" si="88"/>
        <v>1</v>
      </c>
      <c r="D165" s="28" t="s">
        <v>65</v>
      </c>
      <c r="E165" s="25">
        <f t="shared" si="89"/>
        <v>3</v>
      </c>
      <c r="F165" s="28" t="s">
        <v>79</v>
      </c>
      <c r="G165" s="25">
        <f t="shared" si="90"/>
        <v>2</v>
      </c>
      <c r="H165" s="28" t="str">
        <f t="shared" si="91"/>
        <v>medium</v>
      </c>
      <c r="I165" s="28" t="s">
        <v>88</v>
      </c>
      <c r="J165" s="25">
        <f t="shared" si="92"/>
        <v>1</v>
      </c>
      <c r="K165" s="28" t="s">
        <v>79</v>
      </c>
      <c r="L165" s="25">
        <f t="shared" si="93"/>
        <v>2</v>
      </c>
      <c r="M165" s="28" t="s">
        <v>88</v>
      </c>
      <c r="N165" s="25">
        <f t="shared" si="94"/>
        <v>1</v>
      </c>
      <c r="O165" s="25" t="str">
        <f t="shared" si="106"/>
        <v>med</v>
      </c>
      <c r="P165" s="25" t="s">
        <v>67</v>
      </c>
      <c r="Q165" s="25" t="s">
        <v>68</v>
      </c>
      <c r="R165" s="25">
        <v>3</v>
      </c>
      <c r="S165" s="29" t="s">
        <v>1051</v>
      </c>
      <c r="T165" s="195">
        <f>VLOOKUP($S165,'Snippet measures'!$A$4:$V$33,11,FALSE)</f>
        <v>1497</v>
      </c>
      <c r="U165" s="195">
        <f>VLOOKUP($S165,'Snippet measures'!$A$4:$V$33,18,FALSE)</f>
        <v>2.5102452215412399</v>
      </c>
      <c r="V165" s="195">
        <f>VLOOKUP($S165,'Snippet measures'!$A$4:$V$33,19,FALSE)</f>
        <v>641.70000000000005</v>
      </c>
      <c r="W165" s="195">
        <f>VLOOKUP($S165,'Snippet measures'!$A$4:$V$33,21,FALSE)</f>
        <v>8.6633663366336641E-3</v>
      </c>
      <c r="X165" s="195">
        <f>VLOOKUP($S165,'Snippet measures'!$A$4:$V$33,22,FALSE)</f>
        <v>0.63366336633663367</v>
      </c>
      <c r="Y165" s="25">
        <v>2</v>
      </c>
      <c r="Z165" s="30" t="s">
        <v>1088</v>
      </c>
      <c r="AA165" s="31" t="s">
        <v>1089</v>
      </c>
      <c r="AB165" s="39" t="s">
        <v>187</v>
      </c>
      <c r="AC165" s="33" t="s">
        <v>187</v>
      </c>
      <c r="AD165" s="16"/>
      <c r="AE165" s="17">
        <f>IF($AB165=TRIM($AC165),3,"")</f>
        <v>3</v>
      </c>
      <c r="AF165" s="17">
        <f>IF($AB165=TRIM($AC165),3,"")</f>
        <v>3</v>
      </c>
      <c r="AG165" s="17">
        <f t="shared" ref="AG165:AG176" si="125">IF(AE165=AF165,AE165,"")</f>
        <v>3</v>
      </c>
      <c r="AH165" s="35" t="s">
        <v>188</v>
      </c>
      <c r="AI165" s="33" t="s">
        <v>188</v>
      </c>
      <c r="AJ165" s="16"/>
      <c r="AK165" s="17">
        <f>IF($AH165=TRIM($AI165),3,"")</f>
        <v>3</v>
      </c>
      <c r="AL165" s="17">
        <f>IF($AH165=TRIM($AI165),3,"")</f>
        <v>3</v>
      </c>
      <c r="AM165" s="20">
        <f t="shared" si="123"/>
        <v>3</v>
      </c>
      <c r="AN165" s="35" t="s">
        <v>190</v>
      </c>
      <c r="AO165" s="33" t="s">
        <v>1090</v>
      </c>
      <c r="AP165" s="16"/>
      <c r="AQ165" s="17">
        <v>0</v>
      </c>
      <c r="AR165" s="17">
        <v>0</v>
      </c>
      <c r="AS165" s="20">
        <f t="shared" si="119"/>
        <v>0</v>
      </c>
      <c r="AT165" s="35" t="s">
        <v>192</v>
      </c>
      <c r="AU165" s="33" t="s">
        <v>1091</v>
      </c>
      <c r="AV165" s="16"/>
      <c r="AW165" s="17">
        <v>1</v>
      </c>
      <c r="AX165" s="17">
        <v>1</v>
      </c>
      <c r="AY165" s="20">
        <f t="shared" si="124"/>
        <v>1</v>
      </c>
      <c r="AZ165" s="35"/>
      <c r="BA165" s="33"/>
      <c r="BB165" s="17" t="str">
        <f t="shared" si="121"/>
        <v/>
      </c>
      <c r="BC165" s="17" t="str">
        <f t="shared" si="121"/>
        <v/>
      </c>
      <c r="BD165" s="20" t="str">
        <f t="shared" si="96"/>
        <v/>
      </c>
      <c r="BE165" s="35"/>
      <c r="BF165" s="36"/>
      <c r="BG165" s="17" t="str">
        <f t="shared" si="122"/>
        <v/>
      </c>
      <c r="BH165" s="17" t="str">
        <f t="shared" si="122"/>
        <v/>
      </c>
      <c r="BI165" s="20" t="str">
        <f t="shared" si="97"/>
        <v/>
      </c>
      <c r="BJ165" s="54">
        <v>3</v>
      </c>
      <c r="BK165" s="37">
        <f t="shared" si="98"/>
        <v>5</v>
      </c>
      <c r="BL165" s="54">
        <f t="shared" si="99"/>
        <v>1</v>
      </c>
      <c r="BM165" s="28" t="s">
        <v>1092</v>
      </c>
      <c r="BN165" s="28"/>
      <c r="BO165" s="28" t="s">
        <v>1004</v>
      </c>
      <c r="BP165" s="28" t="s">
        <v>1005</v>
      </c>
      <c r="BQ165" s="28" t="s">
        <v>87</v>
      </c>
      <c r="BR165" s="25">
        <f t="shared" si="100"/>
        <v>1</v>
      </c>
      <c r="BS165" s="28" t="s">
        <v>87</v>
      </c>
      <c r="BT165" s="25">
        <f t="shared" si="101"/>
        <v>1</v>
      </c>
      <c r="BU165" s="28" t="s">
        <v>87</v>
      </c>
      <c r="BV165" s="25">
        <f t="shared" si="102"/>
        <v>1</v>
      </c>
      <c r="BW165" s="28" t="s">
        <v>87</v>
      </c>
      <c r="BX165" s="25">
        <f t="shared" si="103"/>
        <v>1</v>
      </c>
      <c r="BY165" s="25" t="str">
        <f t="shared" si="107"/>
        <v>low</v>
      </c>
      <c r="BZ165" s="28" t="s">
        <v>145</v>
      </c>
      <c r="CA165" s="25">
        <v>2</v>
      </c>
      <c r="CB165" s="28"/>
      <c r="CC165" s="28">
        <v>2077.88</v>
      </c>
      <c r="CD165" s="28">
        <v>160.97</v>
      </c>
      <c r="CE165" s="38">
        <v>120.24</v>
      </c>
      <c r="CF165" s="54">
        <v>4</v>
      </c>
      <c r="CG165" s="25">
        <f t="shared" si="104"/>
        <v>7</v>
      </c>
      <c r="CH165" s="26">
        <f t="shared" si="105"/>
        <v>0.58333333333333337</v>
      </c>
      <c r="CI165" s="26">
        <f t="shared" si="108"/>
        <v>9.2998695409082437</v>
      </c>
      <c r="CJ165" s="26">
        <f t="shared" si="109"/>
        <v>12.450099800399203</v>
      </c>
    </row>
    <row r="166" spans="1:88" ht="13.05" customHeight="1" x14ac:dyDescent="0.3">
      <c r="A166" s="27">
        <v>154</v>
      </c>
      <c r="B166" s="28" t="s">
        <v>88</v>
      </c>
      <c r="C166" s="25">
        <f t="shared" si="88"/>
        <v>1</v>
      </c>
      <c r="D166" s="28" t="s">
        <v>88</v>
      </c>
      <c r="E166" s="25">
        <f t="shared" si="89"/>
        <v>1</v>
      </c>
      <c r="F166" s="28" t="s">
        <v>88</v>
      </c>
      <c r="G166" s="25">
        <f t="shared" si="90"/>
        <v>1</v>
      </c>
      <c r="H166" s="28" t="str">
        <f t="shared" si="91"/>
        <v>low</v>
      </c>
      <c r="I166" s="28" t="s">
        <v>88</v>
      </c>
      <c r="J166" s="25">
        <f t="shared" si="92"/>
        <v>1</v>
      </c>
      <c r="K166" s="28" t="s">
        <v>88</v>
      </c>
      <c r="L166" s="25">
        <f t="shared" si="93"/>
        <v>1</v>
      </c>
      <c r="M166" s="28" t="s">
        <v>88</v>
      </c>
      <c r="N166" s="25">
        <f t="shared" si="94"/>
        <v>1</v>
      </c>
      <c r="O166" s="25" t="str">
        <f t="shared" si="106"/>
        <v>low</v>
      </c>
      <c r="P166" s="25" t="s">
        <v>67</v>
      </c>
      <c r="Q166" s="25" t="s">
        <v>68</v>
      </c>
      <c r="R166" s="25">
        <v>3</v>
      </c>
      <c r="S166" s="29" t="s">
        <v>1051</v>
      </c>
      <c r="T166" s="195">
        <f>VLOOKUP($S166,'Snippet measures'!$A$4:$V$33,11,FALSE)</f>
        <v>1497</v>
      </c>
      <c r="U166" s="195">
        <f>VLOOKUP($S166,'Snippet measures'!$A$4:$V$33,18,FALSE)</f>
        <v>2.5102452215412399</v>
      </c>
      <c r="V166" s="195">
        <f>VLOOKUP($S166,'Snippet measures'!$A$4:$V$33,19,FALSE)</f>
        <v>641.70000000000005</v>
      </c>
      <c r="W166" s="195">
        <f>VLOOKUP($S166,'Snippet measures'!$A$4:$V$33,21,FALSE)</f>
        <v>8.6633663366336641E-3</v>
      </c>
      <c r="X166" s="195">
        <f>VLOOKUP($S166,'Snippet measures'!$A$4:$V$33,22,FALSE)</f>
        <v>0.63366336633663367</v>
      </c>
      <c r="Y166" s="25">
        <v>3</v>
      </c>
      <c r="Z166" s="30" t="s">
        <v>1093</v>
      </c>
      <c r="AA166" s="31" t="s">
        <v>1094</v>
      </c>
      <c r="AB166" s="39" t="s">
        <v>187</v>
      </c>
      <c r="AC166" s="33" t="s">
        <v>1095</v>
      </c>
      <c r="AD166" s="16"/>
      <c r="AE166" s="17">
        <v>2</v>
      </c>
      <c r="AF166" s="40">
        <v>2</v>
      </c>
      <c r="AG166" s="17">
        <f t="shared" si="125"/>
        <v>2</v>
      </c>
      <c r="AH166" s="35" t="s">
        <v>188</v>
      </c>
      <c r="AI166" s="33" t="s">
        <v>142</v>
      </c>
      <c r="AJ166" s="16"/>
      <c r="AK166" s="17">
        <v>0</v>
      </c>
      <c r="AL166" s="17">
        <v>0</v>
      </c>
      <c r="AM166" s="20">
        <f t="shared" si="123"/>
        <v>0</v>
      </c>
      <c r="AN166" s="35" t="s">
        <v>190</v>
      </c>
      <c r="AO166" s="33" t="s">
        <v>142</v>
      </c>
      <c r="AP166" s="16"/>
      <c r="AQ166" s="17">
        <v>0</v>
      </c>
      <c r="AR166" s="17">
        <v>0</v>
      </c>
      <c r="AS166" s="20">
        <f t="shared" si="119"/>
        <v>0</v>
      </c>
      <c r="AT166" s="35" t="s">
        <v>192</v>
      </c>
      <c r="AU166" s="33" t="s">
        <v>1096</v>
      </c>
      <c r="AV166" s="16"/>
      <c r="AW166" s="17">
        <v>1</v>
      </c>
      <c r="AX166" s="17">
        <v>1</v>
      </c>
      <c r="AY166" s="20">
        <f t="shared" si="124"/>
        <v>1</v>
      </c>
      <c r="AZ166" s="35"/>
      <c r="BA166" s="33"/>
      <c r="BB166" s="17" t="str">
        <f t="shared" si="121"/>
        <v/>
      </c>
      <c r="BC166" s="17" t="str">
        <f t="shared" si="121"/>
        <v/>
      </c>
      <c r="BD166" s="20" t="str">
        <f t="shared" si="96"/>
        <v/>
      </c>
      <c r="BE166" s="35"/>
      <c r="BF166" s="36"/>
      <c r="BG166" s="17" t="str">
        <f t="shared" si="122"/>
        <v/>
      </c>
      <c r="BH166" s="17" t="str">
        <f t="shared" si="122"/>
        <v/>
      </c>
      <c r="BI166" s="20" t="str">
        <f t="shared" si="97"/>
        <v/>
      </c>
      <c r="BJ166" s="54">
        <v>3</v>
      </c>
      <c r="BK166" s="37">
        <f t="shared" si="98"/>
        <v>6</v>
      </c>
      <c r="BL166" s="54">
        <f t="shared" si="99"/>
        <v>0</v>
      </c>
      <c r="BM166" s="28" t="s">
        <v>1097</v>
      </c>
      <c r="BN166" s="28" t="s">
        <v>1098</v>
      </c>
      <c r="BO166" s="28" t="s">
        <v>1012</v>
      </c>
      <c r="BP166" s="28" t="s">
        <v>1013</v>
      </c>
      <c r="BQ166" s="28">
        <v>2</v>
      </c>
      <c r="BR166" s="25">
        <f t="shared" si="100"/>
        <v>2</v>
      </c>
      <c r="BS166" s="28" t="s">
        <v>87</v>
      </c>
      <c r="BT166" s="25">
        <f t="shared" si="101"/>
        <v>1</v>
      </c>
      <c r="BU166" s="28" t="s">
        <v>87</v>
      </c>
      <c r="BV166" s="25">
        <f t="shared" si="102"/>
        <v>1</v>
      </c>
      <c r="BW166" s="28" t="s">
        <v>87</v>
      </c>
      <c r="BX166" s="25">
        <f t="shared" si="103"/>
        <v>1</v>
      </c>
      <c r="BY166" s="25" t="str">
        <f t="shared" si="107"/>
        <v>low</v>
      </c>
      <c r="BZ166" s="28" t="s">
        <v>482</v>
      </c>
      <c r="CA166" s="25">
        <v>5</v>
      </c>
      <c r="CB166" s="28" t="s">
        <v>1014</v>
      </c>
      <c r="CC166" s="28">
        <v>3706.66</v>
      </c>
      <c r="CD166" s="28">
        <v>258.5</v>
      </c>
      <c r="CE166" s="38">
        <v>273.97000000000003</v>
      </c>
      <c r="CF166" s="54">
        <v>4</v>
      </c>
      <c r="CG166" s="25">
        <f t="shared" si="104"/>
        <v>3</v>
      </c>
      <c r="CH166" s="26">
        <f t="shared" si="105"/>
        <v>0.25</v>
      </c>
      <c r="CI166" s="26">
        <f t="shared" si="108"/>
        <v>5.79110251450677</v>
      </c>
      <c r="CJ166" s="26">
        <f t="shared" si="109"/>
        <v>5.4641019089681349</v>
      </c>
    </row>
    <row r="167" spans="1:88" ht="13.05" customHeight="1" x14ac:dyDescent="0.3">
      <c r="A167" s="27">
        <v>164</v>
      </c>
      <c r="B167" s="28" t="s">
        <v>79</v>
      </c>
      <c r="C167" s="25">
        <f t="shared" si="88"/>
        <v>2</v>
      </c>
      <c r="D167" s="28" t="s">
        <v>65</v>
      </c>
      <c r="E167" s="25">
        <f t="shared" si="89"/>
        <v>3</v>
      </c>
      <c r="F167" s="28" t="s">
        <v>65</v>
      </c>
      <c r="G167" s="25">
        <f t="shared" si="90"/>
        <v>3</v>
      </c>
      <c r="H167" s="28" t="str">
        <f t="shared" si="91"/>
        <v>medium</v>
      </c>
      <c r="I167" s="28" t="s">
        <v>88</v>
      </c>
      <c r="J167" s="25">
        <f t="shared" si="92"/>
        <v>1</v>
      </c>
      <c r="K167" s="28" t="s">
        <v>88</v>
      </c>
      <c r="L167" s="25">
        <f t="shared" si="93"/>
        <v>1</v>
      </c>
      <c r="M167" s="28" t="s">
        <v>88</v>
      </c>
      <c r="N167" s="25">
        <f t="shared" si="94"/>
        <v>1</v>
      </c>
      <c r="O167" s="25" t="str">
        <f t="shared" si="106"/>
        <v>med</v>
      </c>
      <c r="P167" s="25" t="s">
        <v>67</v>
      </c>
      <c r="Q167" s="25" t="s">
        <v>68</v>
      </c>
      <c r="R167" s="25">
        <v>3</v>
      </c>
      <c r="S167" s="29" t="s">
        <v>1051</v>
      </c>
      <c r="T167" s="195">
        <f>VLOOKUP($S167,'Snippet measures'!$A$4:$V$33,11,FALSE)</f>
        <v>1497</v>
      </c>
      <c r="U167" s="195">
        <f>VLOOKUP($S167,'Snippet measures'!$A$4:$V$33,18,FALSE)</f>
        <v>2.5102452215412399</v>
      </c>
      <c r="V167" s="195">
        <f>VLOOKUP($S167,'Snippet measures'!$A$4:$V$33,19,FALSE)</f>
        <v>641.70000000000005</v>
      </c>
      <c r="W167" s="195">
        <f>VLOOKUP($S167,'Snippet measures'!$A$4:$V$33,21,FALSE)</f>
        <v>8.6633663366336641E-3</v>
      </c>
      <c r="X167" s="195">
        <f>VLOOKUP($S167,'Snippet measures'!$A$4:$V$33,22,FALSE)</f>
        <v>0.63366336633663367</v>
      </c>
      <c r="Y167" s="25">
        <v>3</v>
      </c>
      <c r="Z167" s="30" t="s">
        <v>1099</v>
      </c>
      <c r="AA167" s="31" t="s">
        <v>1100</v>
      </c>
      <c r="AB167" s="39" t="s">
        <v>187</v>
      </c>
      <c r="AC167" s="33" t="s">
        <v>187</v>
      </c>
      <c r="AD167" s="16"/>
      <c r="AE167" s="17">
        <f>IF($AB167=TRIM($AC167),3,"")</f>
        <v>3</v>
      </c>
      <c r="AF167" s="17">
        <f>IF($AB167=TRIM($AC167),3,"")</f>
        <v>3</v>
      </c>
      <c r="AG167" s="17">
        <f t="shared" si="125"/>
        <v>3</v>
      </c>
      <c r="AH167" s="35" t="s">
        <v>188</v>
      </c>
      <c r="AI167" s="33" t="s">
        <v>188</v>
      </c>
      <c r="AJ167" s="16"/>
      <c r="AK167" s="17">
        <f>IF($AH167=TRIM($AI167),3,"")</f>
        <v>3</v>
      </c>
      <c r="AL167" s="17">
        <f>IF($AH167=TRIM($AI167),3,"")</f>
        <v>3</v>
      </c>
      <c r="AM167" s="20">
        <f t="shared" si="123"/>
        <v>3</v>
      </c>
      <c r="AN167" s="35" t="s">
        <v>190</v>
      </c>
      <c r="AO167" s="33" t="s">
        <v>637</v>
      </c>
      <c r="AP167" s="16"/>
      <c r="AQ167" s="17">
        <v>1</v>
      </c>
      <c r="AR167" s="17">
        <v>1</v>
      </c>
      <c r="AS167" s="20">
        <f t="shared" si="119"/>
        <v>1</v>
      </c>
      <c r="AT167" s="35" t="s">
        <v>192</v>
      </c>
      <c r="AU167" s="33" t="s">
        <v>1101</v>
      </c>
      <c r="AV167" s="16"/>
      <c r="AW167" s="17">
        <v>1</v>
      </c>
      <c r="AX167" s="17">
        <v>1</v>
      </c>
      <c r="AY167" s="20">
        <f t="shared" si="124"/>
        <v>1</v>
      </c>
      <c r="AZ167" s="35"/>
      <c r="BA167" s="33"/>
      <c r="BB167" s="17" t="str">
        <f t="shared" si="121"/>
        <v/>
      </c>
      <c r="BC167" s="17" t="str">
        <f t="shared" si="121"/>
        <v/>
      </c>
      <c r="BD167" s="20" t="str">
        <f t="shared" si="96"/>
        <v/>
      </c>
      <c r="BE167" s="35"/>
      <c r="BF167" s="36"/>
      <c r="BG167" s="17" t="str">
        <f t="shared" si="122"/>
        <v/>
      </c>
      <c r="BH167" s="17" t="str">
        <f t="shared" si="122"/>
        <v/>
      </c>
      <c r="BI167" s="20" t="str">
        <f t="shared" si="97"/>
        <v/>
      </c>
      <c r="BJ167" s="54">
        <v>3</v>
      </c>
      <c r="BK167" s="37">
        <f t="shared" si="98"/>
        <v>6</v>
      </c>
      <c r="BL167" s="54">
        <f t="shared" si="99"/>
        <v>0</v>
      </c>
      <c r="BM167" s="28"/>
      <c r="BN167" s="28"/>
      <c r="BO167" s="28" t="s">
        <v>1017</v>
      </c>
      <c r="BP167" s="28" t="s">
        <v>1018</v>
      </c>
      <c r="BQ167" s="28">
        <v>3</v>
      </c>
      <c r="BR167" s="25">
        <f t="shared" si="100"/>
        <v>3</v>
      </c>
      <c r="BS167" s="28">
        <v>2</v>
      </c>
      <c r="BT167" s="25">
        <f t="shared" si="101"/>
        <v>2</v>
      </c>
      <c r="BU167" s="28">
        <v>2</v>
      </c>
      <c r="BV167" s="25">
        <f t="shared" si="102"/>
        <v>2</v>
      </c>
      <c r="BW167" s="28" t="s">
        <v>87</v>
      </c>
      <c r="BX167" s="25">
        <f t="shared" si="103"/>
        <v>1</v>
      </c>
      <c r="BY167" s="25" t="str">
        <f t="shared" si="107"/>
        <v>med</v>
      </c>
      <c r="BZ167" s="28" t="s">
        <v>145</v>
      </c>
      <c r="CA167" s="25">
        <v>2</v>
      </c>
      <c r="CB167" s="28"/>
      <c r="CC167" s="28">
        <v>4380.3999999999996</v>
      </c>
      <c r="CD167" s="28">
        <v>33.68</v>
      </c>
      <c r="CE167" s="38">
        <v>98.91</v>
      </c>
      <c r="CF167" s="54">
        <v>4</v>
      </c>
      <c r="CG167" s="25">
        <f t="shared" si="104"/>
        <v>8</v>
      </c>
      <c r="CH167" s="26">
        <f t="shared" si="105"/>
        <v>0.66666666666666663</v>
      </c>
      <c r="CI167" s="26">
        <f t="shared" si="108"/>
        <v>44.447743467933492</v>
      </c>
      <c r="CJ167" s="26">
        <f t="shared" si="109"/>
        <v>15.134971185926601</v>
      </c>
    </row>
    <row r="168" spans="1:88" ht="13.05" customHeight="1" x14ac:dyDescent="0.3">
      <c r="A168" s="27">
        <v>209</v>
      </c>
      <c r="B168" s="28" t="s">
        <v>88</v>
      </c>
      <c r="C168" s="25">
        <f t="shared" si="88"/>
        <v>1</v>
      </c>
      <c r="D168" s="28" t="s">
        <v>88</v>
      </c>
      <c r="E168" s="25">
        <f t="shared" si="89"/>
        <v>1</v>
      </c>
      <c r="F168" s="28" t="s">
        <v>88</v>
      </c>
      <c r="G168" s="25">
        <f t="shared" si="90"/>
        <v>1</v>
      </c>
      <c r="H168" s="28" t="str">
        <f t="shared" si="91"/>
        <v>low</v>
      </c>
      <c r="I168" s="28" t="s">
        <v>88</v>
      </c>
      <c r="J168" s="25">
        <f t="shared" si="92"/>
        <v>1</v>
      </c>
      <c r="K168" s="28" t="s">
        <v>88</v>
      </c>
      <c r="L168" s="25">
        <f t="shared" si="93"/>
        <v>1</v>
      </c>
      <c r="M168" s="28" t="s">
        <v>88</v>
      </c>
      <c r="N168" s="25">
        <f t="shared" si="94"/>
        <v>1</v>
      </c>
      <c r="O168" s="25" t="str">
        <f t="shared" si="106"/>
        <v>low</v>
      </c>
      <c r="P168" s="25" t="s">
        <v>95</v>
      </c>
      <c r="Q168" s="25" t="s">
        <v>68</v>
      </c>
      <c r="R168" s="25">
        <v>3</v>
      </c>
      <c r="S168" s="29" t="s">
        <v>1051</v>
      </c>
      <c r="T168" s="195">
        <f>VLOOKUP($S168,'Snippet measures'!$A$4:$V$33,11,FALSE)</f>
        <v>1497</v>
      </c>
      <c r="U168" s="195">
        <f>VLOOKUP($S168,'Snippet measures'!$A$4:$V$33,18,FALSE)</f>
        <v>2.5102452215412399</v>
      </c>
      <c r="V168" s="195">
        <f>VLOOKUP($S168,'Snippet measures'!$A$4:$V$33,19,FALSE)</f>
        <v>641.70000000000005</v>
      </c>
      <c r="W168" s="195">
        <f>VLOOKUP($S168,'Snippet measures'!$A$4:$V$33,21,FALSE)</f>
        <v>8.6633663366336641E-3</v>
      </c>
      <c r="X168" s="195">
        <f>VLOOKUP($S168,'Snippet measures'!$A$4:$V$33,22,FALSE)</f>
        <v>0.63366336633663367</v>
      </c>
      <c r="Y168" s="25">
        <v>2</v>
      </c>
      <c r="Z168" s="30" t="s">
        <v>1108</v>
      </c>
      <c r="AA168" s="31" t="s">
        <v>1109</v>
      </c>
      <c r="AB168" s="39" t="s">
        <v>187</v>
      </c>
      <c r="AC168" s="33" t="s">
        <v>1110</v>
      </c>
      <c r="AD168" s="16"/>
      <c r="AE168" s="17">
        <v>1</v>
      </c>
      <c r="AF168" s="17">
        <v>1</v>
      </c>
      <c r="AG168" s="17">
        <f t="shared" si="125"/>
        <v>1</v>
      </c>
      <c r="AH168" s="35" t="s">
        <v>188</v>
      </c>
      <c r="AI168" s="33" t="s">
        <v>230</v>
      </c>
      <c r="AJ168" s="16"/>
      <c r="AK168" s="17">
        <v>0</v>
      </c>
      <c r="AL168" s="17">
        <v>0</v>
      </c>
      <c r="AM168" s="20">
        <f t="shared" si="123"/>
        <v>0</v>
      </c>
      <c r="AN168" s="35" t="s">
        <v>190</v>
      </c>
      <c r="AO168" s="33" t="s">
        <v>230</v>
      </c>
      <c r="AP168" s="16"/>
      <c r="AQ168" s="17">
        <v>0</v>
      </c>
      <c r="AR168" s="17">
        <v>0</v>
      </c>
      <c r="AS168" s="20">
        <f t="shared" si="119"/>
        <v>0</v>
      </c>
      <c r="AT168" s="35" t="s">
        <v>192</v>
      </c>
      <c r="AU168" s="33" t="s">
        <v>1111</v>
      </c>
      <c r="AV168" s="16"/>
      <c r="AW168" s="17">
        <v>1</v>
      </c>
      <c r="AX168" s="17">
        <v>1</v>
      </c>
      <c r="AY168" s="20">
        <f t="shared" si="124"/>
        <v>1</v>
      </c>
      <c r="AZ168" s="35"/>
      <c r="BA168" s="33"/>
      <c r="BB168" s="17" t="str">
        <f t="shared" si="121"/>
        <v/>
      </c>
      <c r="BC168" s="17" t="str">
        <f t="shared" si="121"/>
        <v/>
      </c>
      <c r="BD168" s="20" t="str">
        <f t="shared" si="96"/>
        <v/>
      </c>
      <c r="BE168" s="35"/>
      <c r="BF168" s="36"/>
      <c r="BG168" s="17" t="str">
        <f t="shared" si="122"/>
        <v/>
      </c>
      <c r="BH168" s="17" t="str">
        <f t="shared" si="122"/>
        <v/>
      </c>
      <c r="BI168" s="20" t="str">
        <f t="shared" si="97"/>
        <v/>
      </c>
      <c r="BJ168" s="54">
        <v>2</v>
      </c>
      <c r="BK168" s="37">
        <f t="shared" si="98"/>
        <v>4</v>
      </c>
      <c r="BL168" s="54">
        <f t="shared" si="99"/>
        <v>0</v>
      </c>
      <c r="BM168" s="28"/>
      <c r="BN168" s="28"/>
      <c r="BO168" s="28"/>
      <c r="BP168" s="28" t="s">
        <v>1028</v>
      </c>
      <c r="BQ168" s="28" t="s">
        <v>87</v>
      </c>
      <c r="BR168" s="25">
        <f t="shared" si="100"/>
        <v>1</v>
      </c>
      <c r="BS168" s="28" t="s">
        <v>87</v>
      </c>
      <c r="BT168" s="25">
        <f t="shared" si="101"/>
        <v>1</v>
      </c>
      <c r="BU168" s="28" t="s">
        <v>87</v>
      </c>
      <c r="BV168" s="25">
        <f t="shared" si="102"/>
        <v>1</v>
      </c>
      <c r="BW168" s="28" t="s">
        <v>87</v>
      </c>
      <c r="BX168" s="25">
        <f t="shared" si="103"/>
        <v>1</v>
      </c>
      <c r="BY168" s="25" t="str">
        <f t="shared" si="107"/>
        <v>low</v>
      </c>
      <c r="BZ168" s="28" t="s">
        <v>482</v>
      </c>
      <c r="CA168" s="25">
        <v>5</v>
      </c>
      <c r="CB168" s="28"/>
      <c r="CC168" s="28">
        <v>2776.05</v>
      </c>
      <c r="CD168" s="28">
        <v>62.78</v>
      </c>
      <c r="CE168" s="38">
        <v>302.33</v>
      </c>
      <c r="CF168" s="54">
        <v>4</v>
      </c>
      <c r="CG168" s="25">
        <f t="shared" si="104"/>
        <v>2</v>
      </c>
      <c r="CH168" s="26">
        <f t="shared" si="105"/>
        <v>0.16666666666666666</v>
      </c>
      <c r="CI168" s="26">
        <f t="shared" si="108"/>
        <v>23.845173622172666</v>
      </c>
      <c r="CJ168" s="26">
        <f t="shared" si="109"/>
        <v>4.9515430159097678</v>
      </c>
    </row>
    <row r="169" spans="1:88" ht="13.05" customHeight="1" x14ac:dyDescent="0.3">
      <c r="A169" s="27">
        <v>228</v>
      </c>
      <c r="B169" s="28" t="s">
        <v>66</v>
      </c>
      <c r="C169" s="25">
        <f t="shared" si="88"/>
        <v>5</v>
      </c>
      <c r="D169" s="28" t="s">
        <v>80</v>
      </c>
      <c r="E169" s="25">
        <f t="shared" si="89"/>
        <v>4</v>
      </c>
      <c r="F169" s="28" t="s">
        <v>66</v>
      </c>
      <c r="G169" s="25">
        <f t="shared" si="90"/>
        <v>5</v>
      </c>
      <c r="H169" s="28" t="str">
        <f t="shared" si="91"/>
        <v>high</v>
      </c>
      <c r="I169" s="28" t="s">
        <v>65</v>
      </c>
      <c r="J169" s="25">
        <f t="shared" si="92"/>
        <v>3</v>
      </c>
      <c r="K169" s="28" t="s">
        <v>65</v>
      </c>
      <c r="L169" s="25">
        <f t="shared" si="93"/>
        <v>3</v>
      </c>
      <c r="M169" s="28" t="s">
        <v>88</v>
      </c>
      <c r="N169" s="25">
        <f t="shared" si="94"/>
        <v>1</v>
      </c>
      <c r="O169" s="25" t="str">
        <f t="shared" si="106"/>
        <v>high</v>
      </c>
      <c r="P169" s="25" t="s">
        <v>67</v>
      </c>
      <c r="Q169" s="25" t="s">
        <v>68</v>
      </c>
      <c r="R169" s="25">
        <v>3</v>
      </c>
      <c r="S169" s="29" t="s">
        <v>1051</v>
      </c>
      <c r="T169" s="195">
        <f>VLOOKUP($S169,'Snippet measures'!$A$4:$V$33,11,FALSE)</f>
        <v>1497</v>
      </c>
      <c r="U169" s="195">
        <f>VLOOKUP($S169,'Snippet measures'!$A$4:$V$33,18,FALSE)</f>
        <v>2.5102452215412399</v>
      </c>
      <c r="V169" s="195">
        <f>VLOOKUP($S169,'Snippet measures'!$A$4:$V$33,19,FALSE)</f>
        <v>641.70000000000005</v>
      </c>
      <c r="W169" s="195">
        <f>VLOOKUP($S169,'Snippet measures'!$A$4:$V$33,21,FALSE)</f>
        <v>8.6633663366336641E-3</v>
      </c>
      <c r="X169" s="195">
        <f>VLOOKUP($S169,'Snippet measures'!$A$4:$V$33,22,FALSE)</f>
        <v>0.63366336633663367</v>
      </c>
      <c r="Y169" s="25">
        <v>4</v>
      </c>
      <c r="Z169" s="30" t="s">
        <v>1120</v>
      </c>
      <c r="AA169" s="31" t="s">
        <v>1121</v>
      </c>
      <c r="AB169" s="39" t="s">
        <v>187</v>
      </c>
      <c r="AC169" s="33" t="s">
        <v>620</v>
      </c>
      <c r="AD169" s="16"/>
      <c r="AE169" s="17">
        <v>3</v>
      </c>
      <c r="AF169" s="17">
        <v>3</v>
      </c>
      <c r="AG169" s="17">
        <f t="shared" si="125"/>
        <v>3</v>
      </c>
      <c r="AH169" s="35" t="s">
        <v>188</v>
      </c>
      <c r="AI169" s="33" t="s">
        <v>188</v>
      </c>
      <c r="AJ169" s="16"/>
      <c r="AK169" s="17">
        <f>IF($AH169=TRIM($AI169),3,"")</f>
        <v>3</v>
      </c>
      <c r="AL169" s="17">
        <f>IF($AH169=TRIM($AI169),3,"")</f>
        <v>3</v>
      </c>
      <c r="AM169" s="20">
        <f t="shared" si="123"/>
        <v>3</v>
      </c>
      <c r="AN169" s="35" t="s">
        <v>190</v>
      </c>
      <c r="AO169" s="33" t="s">
        <v>632</v>
      </c>
      <c r="AP169" s="16"/>
      <c r="AQ169" s="17">
        <v>3</v>
      </c>
      <c r="AR169" s="17">
        <v>3</v>
      </c>
      <c r="AS169" s="20">
        <f t="shared" si="119"/>
        <v>3</v>
      </c>
      <c r="AT169" s="35" t="s">
        <v>192</v>
      </c>
      <c r="AU169" s="33" t="s">
        <v>193</v>
      </c>
      <c r="AV169" s="16"/>
      <c r="AW169" s="17">
        <v>3</v>
      </c>
      <c r="AX169" s="17">
        <v>3</v>
      </c>
      <c r="AY169" s="20">
        <f t="shared" si="124"/>
        <v>3</v>
      </c>
      <c r="AZ169" s="35"/>
      <c r="BA169" s="33"/>
      <c r="BB169" s="17" t="str">
        <f t="shared" si="121"/>
        <v/>
      </c>
      <c r="BC169" s="17" t="str">
        <f t="shared" si="121"/>
        <v/>
      </c>
      <c r="BD169" s="20" t="str">
        <f t="shared" si="96"/>
        <v/>
      </c>
      <c r="BE169" s="35"/>
      <c r="BF169" s="36"/>
      <c r="BG169" s="17" t="str">
        <f t="shared" si="122"/>
        <v/>
      </c>
      <c r="BH169" s="17" t="str">
        <f t="shared" si="122"/>
        <v/>
      </c>
      <c r="BI169" s="20" t="str">
        <f t="shared" si="97"/>
        <v/>
      </c>
      <c r="BJ169" s="54">
        <v>4</v>
      </c>
      <c r="BK169" s="37">
        <f t="shared" si="98"/>
        <v>8</v>
      </c>
      <c r="BL169" s="54">
        <f t="shared" si="99"/>
        <v>0</v>
      </c>
      <c r="BM169" s="28"/>
      <c r="BN169" s="28"/>
      <c r="BO169" s="28" t="s">
        <v>1039</v>
      </c>
      <c r="BP169" s="28" t="s">
        <v>1040</v>
      </c>
      <c r="BQ169" s="28" t="s">
        <v>77</v>
      </c>
      <c r="BR169" s="25">
        <f t="shared" si="100"/>
        <v>5</v>
      </c>
      <c r="BS169" s="28" t="s">
        <v>87</v>
      </c>
      <c r="BT169" s="25">
        <f t="shared" si="101"/>
        <v>1</v>
      </c>
      <c r="BU169" s="28">
        <v>4</v>
      </c>
      <c r="BV169" s="25">
        <f t="shared" si="102"/>
        <v>4</v>
      </c>
      <c r="BW169" s="28">
        <v>2</v>
      </c>
      <c r="BX169" s="25">
        <f t="shared" si="103"/>
        <v>2</v>
      </c>
      <c r="BY169" s="25" t="str">
        <f t="shared" si="107"/>
        <v>high</v>
      </c>
      <c r="BZ169" s="28" t="s">
        <v>78</v>
      </c>
      <c r="CA169" s="25">
        <v>1</v>
      </c>
      <c r="CB169" s="28" t="s">
        <v>1041</v>
      </c>
      <c r="CC169" s="28">
        <v>6085.66</v>
      </c>
      <c r="CD169" s="28">
        <v>499.7</v>
      </c>
      <c r="CE169" s="38">
        <v>125.13</v>
      </c>
      <c r="CF169" s="54">
        <v>4</v>
      </c>
      <c r="CG169" s="25">
        <f t="shared" si="104"/>
        <v>12</v>
      </c>
      <c r="CH169" s="26">
        <f t="shared" si="105"/>
        <v>1</v>
      </c>
      <c r="CI169" s="26">
        <f t="shared" si="108"/>
        <v>2.9957974784870922</v>
      </c>
      <c r="CJ169" s="26">
        <f t="shared" si="109"/>
        <v>11.963557899784226</v>
      </c>
    </row>
    <row r="170" spans="1:88" ht="13.05" customHeight="1" x14ac:dyDescent="0.3">
      <c r="A170" s="27">
        <v>259</v>
      </c>
      <c r="B170" s="28" t="s">
        <v>65</v>
      </c>
      <c r="C170" s="25">
        <f t="shared" si="88"/>
        <v>3</v>
      </c>
      <c r="D170" s="28" t="s">
        <v>79</v>
      </c>
      <c r="E170" s="25">
        <f t="shared" si="89"/>
        <v>2</v>
      </c>
      <c r="F170" s="28" t="s">
        <v>80</v>
      </c>
      <c r="G170" s="25">
        <f t="shared" si="90"/>
        <v>4</v>
      </c>
      <c r="H170" s="28" t="str">
        <f t="shared" si="91"/>
        <v>medium</v>
      </c>
      <c r="I170" s="28" t="s">
        <v>88</v>
      </c>
      <c r="J170" s="25">
        <f t="shared" si="92"/>
        <v>1</v>
      </c>
      <c r="K170" s="28" t="s">
        <v>65</v>
      </c>
      <c r="L170" s="25">
        <f t="shared" si="93"/>
        <v>3</v>
      </c>
      <c r="M170" s="28" t="s">
        <v>80</v>
      </c>
      <c r="N170" s="25">
        <f t="shared" si="94"/>
        <v>4</v>
      </c>
      <c r="O170" s="25" t="str">
        <f t="shared" si="106"/>
        <v>high</v>
      </c>
      <c r="P170" s="25" t="s">
        <v>67</v>
      </c>
      <c r="Q170" s="25" t="s">
        <v>68</v>
      </c>
      <c r="R170" s="25">
        <v>3</v>
      </c>
      <c r="S170" s="29" t="s">
        <v>1051</v>
      </c>
      <c r="T170" s="195">
        <f>VLOOKUP($S170,'Snippet measures'!$A$4:$V$33,11,FALSE)</f>
        <v>1497</v>
      </c>
      <c r="U170" s="195">
        <f>VLOOKUP($S170,'Snippet measures'!$A$4:$V$33,18,FALSE)</f>
        <v>2.5102452215412399</v>
      </c>
      <c r="V170" s="195">
        <f>VLOOKUP($S170,'Snippet measures'!$A$4:$V$33,19,FALSE)</f>
        <v>641.70000000000005</v>
      </c>
      <c r="W170" s="195">
        <f>VLOOKUP($S170,'Snippet measures'!$A$4:$V$33,21,FALSE)</f>
        <v>8.6633663366336641E-3</v>
      </c>
      <c r="X170" s="195">
        <f>VLOOKUP($S170,'Snippet measures'!$A$4:$V$33,22,FALSE)</f>
        <v>0.63366336633663367</v>
      </c>
      <c r="Y170" s="25">
        <v>3</v>
      </c>
      <c r="Z170" s="30" t="s">
        <v>1122</v>
      </c>
      <c r="AA170" s="31" t="s">
        <v>1123</v>
      </c>
      <c r="AB170" s="39" t="s">
        <v>187</v>
      </c>
      <c r="AC170" s="33" t="s">
        <v>187</v>
      </c>
      <c r="AD170" s="16"/>
      <c r="AE170" s="17">
        <f t="shared" ref="AE170:AF172" si="126">IF($AB170=TRIM($AC170),3,"")</f>
        <v>3</v>
      </c>
      <c r="AF170" s="17">
        <f t="shared" si="126"/>
        <v>3</v>
      </c>
      <c r="AG170" s="17">
        <f t="shared" si="125"/>
        <v>3</v>
      </c>
      <c r="AH170" s="35" t="s">
        <v>188</v>
      </c>
      <c r="AI170" s="33" t="s">
        <v>188</v>
      </c>
      <c r="AJ170" s="16"/>
      <c r="AK170" s="17">
        <f>IF($AH170=TRIM($AI170),3,"")</f>
        <v>3</v>
      </c>
      <c r="AL170" s="17">
        <f>IF($AH170=TRIM($AI170),3,"")</f>
        <v>3</v>
      </c>
      <c r="AM170" s="20">
        <f t="shared" si="123"/>
        <v>3</v>
      </c>
      <c r="AN170" s="35" t="s">
        <v>190</v>
      </c>
      <c r="AO170" s="33" t="s">
        <v>190</v>
      </c>
      <c r="AP170" s="16"/>
      <c r="AQ170" s="17">
        <f>IF(ISBLANK($AN170),"",IF($AN170=TRIM($AO170),3,""))</f>
        <v>3</v>
      </c>
      <c r="AR170" s="17">
        <f>IF(ISBLANK($AN170),"",IF($AN170=TRIM($AO170),3,""))</f>
        <v>3</v>
      </c>
      <c r="AS170" s="20">
        <f t="shared" si="119"/>
        <v>3</v>
      </c>
      <c r="AT170" s="35" t="s">
        <v>192</v>
      </c>
      <c r="AU170" s="33" t="s">
        <v>192</v>
      </c>
      <c r="AV170" s="16"/>
      <c r="AW170" s="17">
        <f>IF(ISBLANK($AT170),"",IF($AT170=TRIM($AU170),3,""))</f>
        <v>3</v>
      </c>
      <c r="AX170" s="17">
        <f>IF(ISBLANK($AT170),"",IF($AT170=TRIM($AU170),3,""))</f>
        <v>3</v>
      </c>
      <c r="AY170" s="20">
        <f t="shared" si="124"/>
        <v>3</v>
      </c>
      <c r="AZ170" s="35"/>
      <c r="BA170" s="33"/>
      <c r="BB170" s="17" t="str">
        <f t="shared" si="121"/>
        <v/>
      </c>
      <c r="BC170" s="17" t="str">
        <f t="shared" si="121"/>
        <v/>
      </c>
      <c r="BD170" s="20" t="str">
        <f t="shared" si="96"/>
        <v/>
      </c>
      <c r="BE170" s="35"/>
      <c r="BF170" s="36"/>
      <c r="BG170" s="17" t="str">
        <f t="shared" si="122"/>
        <v/>
      </c>
      <c r="BH170" s="17" t="str">
        <f t="shared" si="122"/>
        <v/>
      </c>
      <c r="BI170" s="20" t="str">
        <f t="shared" si="97"/>
        <v/>
      </c>
      <c r="BJ170" s="54">
        <v>3</v>
      </c>
      <c r="BK170" s="37">
        <f t="shared" si="98"/>
        <v>6</v>
      </c>
      <c r="BL170" s="54">
        <f t="shared" si="99"/>
        <v>0</v>
      </c>
      <c r="BM170" s="28" t="s">
        <v>1124</v>
      </c>
      <c r="BN170" s="28" t="s">
        <v>1125</v>
      </c>
      <c r="BO170" s="28" t="s">
        <v>1048</v>
      </c>
      <c r="BP170" s="28" t="s">
        <v>1049</v>
      </c>
      <c r="BQ170" s="28">
        <v>4</v>
      </c>
      <c r="BR170" s="25">
        <f t="shared" si="100"/>
        <v>4</v>
      </c>
      <c r="BS170" s="28">
        <v>3</v>
      </c>
      <c r="BT170" s="25">
        <f t="shared" si="101"/>
        <v>3</v>
      </c>
      <c r="BU170" s="28">
        <v>2</v>
      </c>
      <c r="BV170" s="25">
        <f t="shared" si="102"/>
        <v>2</v>
      </c>
      <c r="BW170" s="28" t="s">
        <v>87</v>
      </c>
      <c r="BX170" s="25">
        <f t="shared" si="103"/>
        <v>1</v>
      </c>
      <c r="BY170" s="25" t="str">
        <f t="shared" si="107"/>
        <v>high</v>
      </c>
      <c r="BZ170" s="28" t="s">
        <v>78</v>
      </c>
      <c r="CA170" s="25">
        <v>1</v>
      </c>
      <c r="CB170" s="28" t="s">
        <v>1050</v>
      </c>
      <c r="CC170" s="28">
        <v>4889.8999999999996</v>
      </c>
      <c r="CD170" s="28">
        <v>280.05</v>
      </c>
      <c r="CE170" s="38">
        <v>208.91</v>
      </c>
      <c r="CF170" s="54">
        <v>4</v>
      </c>
      <c r="CG170" s="25">
        <f t="shared" si="104"/>
        <v>12</v>
      </c>
      <c r="CH170" s="26">
        <f t="shared" si="105"/>
        <v>1</v>
      </c>
      <c r="CI170" s="26">
        <f t="shared" si="108"/>
        <v>5.3454740224959822</v>
      </c>
      <c r="CJ170" s="26">
        <f t="shared" si="109"/>
        <v>7.165765162031497</v>
      </c>
    </row>
    <row r="171" spans="1:88" ht="13.05" customHeight="1" x14ac:dyDescent="0.3">
      <c r="A171" s="27">
        <v>44</v>
      </c>
      <c r="B171" s="28" t="s">
        <v>65</v>
      </c>
      <c r="C171" s="25">
        <f t="shared" si="88"/>
        <v>3</v>
      </c>
      <c r="D171" s="28" t="s">
        <v>66</v>
      </c>
      <c r="E171" s="25">
        <f t="shared" si="89"/>
        <v>5</v>
      </c>
      <c r="F171" s="28" t="s">
        <v>66</v>
      </c>
      <c r="G171" s="25">
        <f t="shared" si="90"/>
        <v>5</v>
      </c>
      <c r="H171" s="28" t="str">
        <f t="shared" si="91"/>
        <v>high</v>
      </c>
      <c r="I171" s="28" t="s">
        <v>66</v>
      </c>
      <c r="J171" s="25">
        <f t="shared" si="92"/>
        <v>5</v>
      </c>
      <c r="K171" s="28" t="s">
        <v>66</v>
      </c>
      <c r="L171" s="25">
        <f t="shared" si="93"/>
        <v>5</v>
      </c>
      <c r="M171" s="28" t="s">
        <v>66</v>
      </c>
      <c r="N171" s="25">
        <f t="shared" si="94"/>
        <v>5</v>
      </c>
      <c r="O171" s="25" t="str">
        <f t="shared" si="106"/>
        <v>high</v>
      </c>
      <c r="P171" s="25" t="s">
        <v>67</v>
      </c>
      <c r="Q171" s="25" t="s">
        <v>68</v>
      </c>
      <c r="R171" s="25">
        <v>1</v>
      </c>
      <c r="S171" s="29" t="s">
        <v>184</v>
      </c>
      <c r="T171" s="195">
        <f>VLOOKUP($S171,'Snippet measures'!$A$4:$V$33,11,FALSE)</f>
        <v>1317</v>
      </c>
      <c r="U171" s="195">
        <f>VLOOKUP($S171,'Snippet measures'!$A$4:$V$33,18,FALSE)</f>
        <v>2.0884860852009202</v>
      </c>
      <c r="V171" s="195">
        <f>VLOOKUP($S171,'Snippet measures'!$A$4:$V$33,19,FALSE)</f>
        <v>641.70000000000005</v>
      </c>
      <c r="W171" s="195">
        <f>VLOOKUP($S171,'Snippet measures'!$A$4:$V$33,21,FALSE)</f>
        <v>8.6633663366336641E-3</v>
      </c>
      <c r="X171" s="195">
        <f>VLOOKUP($S171,'Snippet measures'!$A$4:$V$33,22,FALSE)</f>
        <v>0.41089108910891087</v>
      </c>
      <c r="Y171" s="25">
        <v>2</v>
      </c>
      <c r="Z171" s="30" t="s">
        <v>185</v>
      </c>
      <c r="AA171" s="31" t="s">
        <v>186</v>
      </c>
      <c r="AB171" s="39" t="s">
        <v>187</v>
      </c>
      <c r="AC171" s="33" t="s">
        <v>187</v>
      </c>
      <c r="AD171" s="16"/>
      <c r="AE171" s="17">
        <f t="shared" si="126"/>
        <v>3</v>
      </c>
      <c r="AF171" s="17">
        <f t="shared" si="126"/>
        <v>3</v>
      </c>
      <c r="AG171" s="17">
        <f t="shared" si="125"/>
        <v>3</v>
      </c>
      <c r="AH171" s="35" t="s">
        <v>188</v>
      </c>
      <c r="AI171" s="33" t="s">
        <v>189</v>
      </c>
      <c r="AJ171" s="16"/>
      <c r="AK171" s="17">
        <v>0</v>
      </c>
      <c r="AL171" s="17">
        <v>0</v>
      </c>
      <c r="AM171" s="20">
        <f t="shared" si="123"/>
        <v>0</v>
      </c>
      <c r="AN171" s="35" t="s">
        <v>190</v>
      </c>
      <c r="AO171" s="33" t="s">
        <v>191</v>
      </c>
      <c r="AP171" s="16"/>
      <c r="AQ171" s="17">
        <v>0</v>
      </c>
      <c r="AR171" s="17">
        <v>0</v>
      </c>
      <c r="AS171" s="20">
        <f t="shared" si="119"/>
        <v>0</v>
      </c>
      <c r="AT171" s="35" t="s">
        <v>192</v>
      </c>
      <c r="AU171" s="33" t="s">
        <v>193</v>
      </c>
      <c r="AV171" s="16"/>
      <c r="AW171" s="17">
        <v>3</v>
      </c>
      <c r="AX171" s="17">
        <v>3</v>
      </c>
      <c r="AY171" s="20">
        <f t="shared" si="124"/>
        <v>3</v>
      </c>
      <c r="AZ171" s="35"/>
      <c r="BA171" s="33"/>
      <c r="BB171" s="17" t="str">
        <f t="shared" si="121"/>
        <v/>
      </c>
      <c r="BC171" s="17" t="str">
        <f t="shared" si="121"/>
        <v/>
      </c>
      <c r="BD171" s="20" t="str">
        <f t="shared" si="96"/>
        <v/>
      </c>
      <c r="BE171" s="35"/>
      <c r="BF171" s="36"/>
      <c r="BG171" s="17" t="str">
        <f t="shared" si="122"/>
        <v/>
      </c>
      <c r="BH171" s="17" t="str">
        <f t="shared" si="122"/>
        <v/>
      </c>
      <c r="BI171" s="20" t="str">
        <f t="shared" si="97"/>
        <v/>
      </c>
      <c r="BJ171" s="54">
        <v>2</v>
      </c>
      <c r="BK171" s="37">
        <f t="shared" si="98"/>
        <v>4</v>
      </c>
      <c r="BL171" s="54">
        <f t="shared" si="99"/>
        <v>0</v>
      </c>
      <c r="BM171" s="28" t="s">
        <v>194</v>
      </c>
      <c r="BN171" s="28"/>
      <c r="BO171" s="28" t="s">
        <v>75</v>
      </c>
      <c r="BP171" s="28" t="s">
        <v>76</v>
      </c>
      <c r="BQ171" s="28" t="s">
        <v>77</v>
      </c>
      <c r="BR171" s="25">
        <f t="shared" si="100"/>
        <v>5</v>
      </c>
      <c r="BS171" s="28">
        <v>4</v>
      </c>
      <c r="BT171" s="25">
        <f t="shared" si="101"/>
        <v>4</v>
      </c>
      <c r="BU171" s="28" t="s">
        <v>77</v>
      </c>
      <c r="BV171" s="25">
        <f t="shared" si="102"/>
        <v>5</v>
      </c>
      <c r="BW171" s="28">
        <v>2</v>
      </c>
      <c r="BX171" s="25">
        <f t="shared" si="103"/>
        <v>2</v>
      </c>
      <c r="BY171" s="25" t="str">
        <f t="shared" si="107"/>
        <v>high</v>
      </c>
      <c r="BZ171" s="28" t="s">
        <v>78</v>
      </c>
      <c r="CA171" s="25">
        <v>1</v>
      </c>
      <c r="CB171" s="28"/>
      <c r="CC171" s="28">
        <v>3646.95</v>
      </c>
      <c r="CD171" s="28">
        <v>139.13</v>
      </c>
      <c r="CE171" s="38">
        <v>98.78</v>
      </c>
      <c r="CF171" s="54">
        <v>4</v>
      </c>
      <c r="CG171" s="25">
        <f t="shared" si="104"/>
        <v>6</v>
      </c>
      <c r="CH171" s="26">
        <f t="shared" si="105"/>
        <v>0.5</v>
      </c>
      <c r="CI171" s="26">
        <f t="shared" si="108"/>
        <v>9.465967081147129</v>
      </c>
      <c r="CJ171" s="26">
        <f t="shared" si="109"/>
        <v>13.33265843288115</v>
      </c>
    </row>
    <row r="172" spans="1:88" ht="13.05" customHeight="1" x14ac:dyDescent="0.3">
      <c r="A172" s="27">
        <v>54</v>
      </c>
      <c r="B172" s="28" t="s">
        <v>65</v>
      </c>
      <c r="C172" s="25">
        <f t="shared" si="88"/>
        <v>3</v>
      </c>
      <c r="D172" s="28" t="s">
        <v>65</v>
      </c>
      <c r="E172" s="25">
        <f t="shared" si="89"/>
        <v>3</v>
      </c>
      <c r="F172" s="28" t="s">
        <v>65</v>
      </c>
      <c r="G172" s="25">
        <f t="shared" si="90"/>
        <v>3</v>
      </c>
      <c r="H172" s="28" t="str">
        <f t="shared" si="91"/>
        <v>medium</v>
      </c>
      <c r="I172" s="28" t="s">
        <v>79</v>
      </c>
      <c r="J172" s="25">
        <f t="shared" si="92"/>
        <v>2</v>
      </c>
      <c r="K172" s="28" t="s">
        <v>80</v>
      </c>
      <c r="L172" s="25">
        <f t="shared" si="93"/>
        <v>4</v>
      </c>
      <c r="M172" s="28" t="s">
        <v>79</v>
      </c>
      <c r="N172" s="25">
        <f t="shared" si="94"/>
        <v>2</v>
      </c>
      <c r="O172" s="25" t="str">
        <f t="shared" si="106"/>
        <v>med</v>
      </c>
      <c r="P172" s="25" t="s">
        <v>67</v>
      </c>
      <c r="Q172" s="25" t="s">
        <v>68</v>
      </c>
      <c r="R172" s="25">
        <v>1</v>
      </c>
      <c r="S172" s="29" t="s">
        <v>184</v>
      </c>
      <c r="T172" s="195">
        <f>VLOOKUP($S172,'Snippet measures'!$A$4:$V$33,11,FALSE)</f>
        <v>1317</v>
      </c>
      <c r="U172" s="195">
        <f>VLOOKUP($S172,'Snippet measures'!$A$4:$V$33,18,FALSE)</f>
        <v>2.0884860852009202</v>
      </c>
      <c r="V172" s="195">
        <f>VLOOKUP($S172,'Snippet measures'!$A$4:$V$33,19,FALSE)</f>
        <v>641.70000000000005</v>
      </c>
      <c r="W172" s="195">
        <f>VLOOKUP($S172,'Snippet measures'!$A$4:$V$33,21,FALSE)</f>
        <v>8.6633663366336641E-3</v>
      </c>
      <c r="X172" s="195">
        <f>VLOOKUP($S172,'Snippet measures'!$A$4:$V$33,22,FALSE)</f>
        <v>0.41089108910891087</v>
      </c>
      <c r="Y172" s="25">
        <v>2</v>
      </c>
      <c r="Z172" s="30" t="s">
        <v>195</v>
      </c>
      <c r="AA172" s="31" t="s">
        <v>196</v>
      </c>
      <c r="AB172" s="39" t="s">
        <v>187</v>
      </c>
      <c r="AC172" s="33" t="s">
        <v>187</v>
      </c>
      <c r="AD172" s="16"/>
      <c r="AE172" s="17">
        <f t="shared" si="126"/>
        <v>3</v>
      </c>
      <c r="AF172" s="17">
        <f t="shared" si="126"/>
        <v>3</v>
      </c>
      <c r="AG172" s="17">
        <f t="shared" si="125"/>
        <v>3</v>
      </c>
      <c r="AH172" s="35" t="s">
        <v>188</v>
      </c>
      <c r="AI172" s="33" t="s">
        <v>188</v>
      </c>
      <c r="AJ172" s="16"/>
      <c r="AK172" s="17">
        <f>IF($AH172=TRIM($AI172),3,"")</f>
        <v>3</v>
      </c>
      <c r="AL172" s="17">
        <f>IF($AH172=TRIM($AI172),3,"")</f>
        <v>3</v>
      </c>
      <c r="AM172" s="20">
        <f t="shared" si="123"/>
        <v>3</v>
      </c>
      <c r="AN172" s="35" t="s">
        <v>190</v>
      </c>
      <c r="AO172" s="33" t="s">
        <v>91</v>
      </c>
      <c r="AP172" s="16"/>
      <c r="AQ172" s="17">
        <v>0</v>
      </c>
      <c r="AR172" s="17">
        <v>0</v>
      </c>
      <c r="AS172" s="20">
        <f t="shared" si="119"/>
        <v>0</v>
      </c>
      <c r="AT172" s="35" t="s">
        <v>192</v>
      </c>
      <c r="AU172" s="33" t="s">
        <v>197</v>
      </c>
      <c r="AV172" s="16" t="s">
        <v>198</v>
      </c>
      <c r="AW172" s="17">
        <v>3</v>
      </c>
      <c r="AX172" s="17">
        <v>3</v>
      </c>
      <c r="AY172" s="20">
        <f t="shared" si="124"/>
        <v>3</v>
      </c>
      <c r="AZ172" s="35"/>
      <c r="BA172" s="33"/>
      <c r="BB172" s="17" t="str">
        <f t="shared" si="121"/>
        <v/>
      </c>
      <c r="BC172" s="17" t="str">
        <f t="shared" si="121"/>
        <v/>
      </c>
      <c r="BD172" s="20" t="str">
        <f t="shared" si="96"/>
        <v/>
      </c>
      <c r="BE172" s="35"/>
      <c r="BF172" s="36"/>
      <c r="BG172" s="17" t="str">
        <f t="shared" si="122"/>
        <v/>
      </c>
      <c r="BH172" s="17" t="str">
        <f t="shared" si="122"/>
        <v/>
      </c>
      <c r="BI172" s="20" t="str">
        <f t="shared" si="97"/>
        <v/>
      </c>
      <c r="BJ172" s="54">
        <v>2</v>
      </c>
      <c r="BK172" s="37">
        <f t="shared" si="98"/>
        <v>4</v>
      </c>
      <c r="BL172" s="54">
        <f t="shared" si="99"/>
        <v>0</v>
      </c>
      <c r="BM172" s="28" t="s">
        <v>199</v>
      </c>
      <c r="BN172" s="28"/>
      <c r="BO172" s="28" t="s">
        <v>85</v>
      </c>
      <c r="BP172" s="28" t="s">
        <v>86</v>
      </c>
      <c r="BQ172" s="28">
        <v>3</v>
      </c>
      <c r="BR172" s="25">
        <f t="shared" si="100"/>
        <v>3</v>
      </c>
      <c r="BS172" s="28" t="s">
        <v>87</v>
      </c>
      <c r="BT172" s="25">
        <f t="shared" si="101"/>
        <v>1</v>
      </c>
      <c r="BU172" s="28">
        <v>2</v>
      </c>
      <c r="BV172" s="25">
        <f t="shared" si="102"/>
        <v>2</v>
      </c>
      <c r="BW172" s="28">
        <v>2</v>
      </c>
      <c r="BX172" s="25">
        <f t="shared" si="103"/>
        <v>2</v>
      </c>
      <c r="BY172" s="25" t="str">
        <f t="shared" si="107"/>
        <v>med</v>
      </c>
      <c r="BZ172" s="28" t="s">
        <v>78</v>
      </c>
      <c r="CA172" s="25">
        <v>1</v>
      </c>
      <c r="CB172" s="28"/>
      <c r="CC172" s="28">
        <v>3985.94</v>
      </c>
      <c r="CD172" s="28">
        <v>169.26</v>
      </c>
      <c r="CE172" s="38">
        <v>280.87</v>
      </c>
      <c r="CF172" s="54">
        <v>4</v>
      </c>
      <c r="CG172" s="25">
        <f t="shared" si="104"/>
        <v>9</v>
      </c>
      <c r="CH172" s="26">
        <f t="shared" si="105"/>
        <v>0.75</v>
      </c>
      <c r="CI172" s="26">
        <f t="shared" si="108"/>
        <v>7.7809287486706848</v>
      </c>
      <c r="CJ172" s="26">
        <f t="shared" si="109"/>
        <v>4.6890020294086234</v>
      </c>
    </row>
    <row r="173" spans="1:88" ht="13.05" customHeight="1" x14ac:dyDescent="0.3">
      <c r="A173" s="27">
        <v>58</v>
      </c>
      <c r="B173" s="28" t="s">
        <v>65</v>
      </c>
      <c r="C173" s="25">
        <f t="shared" si="88"/>
        <v>3</v>
      </c>
      <c r="D173" s="28" t="s">
        <v>79</v>
      </c>
      <c r="E173" s="25">
        <f t="shared" si="89"/>
        <v>2</v>
      </c>
      <c r="F173" s="28" t="s">
        <v>88</v>
      </c>
      <c r="G173" s="25">
        <f t="shared" si="90"/>
        <v>1</v>
      </c>
      <c r="H173" s="28" t="str">
        <f t="shared" si="91"/>
        <v>medium</v>
      </c>
      <c r="I173" s="28" t="s">
        <v>88</v>
      </c>
      <c r="J173" s="25">
        <f t="shared" si="92"/>
        <v>1</v>
      </c>
      <c r="K173" s="28" t="s">
        <v>88</v>
      </c>
      <c r="L173" s="25">
        <f t="shared" si="93"/>
        <v>1</v>
      </c>
      <c r="M173" s="28" t="s">
        <v>88</v>
      </c>
      <c r="N173" s="25">
        <f t="shared" si="94"/>
        <v>1</v>
      </c>
      <c r="O173" s="25" t="str">
        <f t="shared" si="106"/>
        <v>med</v>
      </c>
      <c r="P173" s="25" t="s">
        <v>67</v>
      </c>
      <c r="Q173" s="25" t="s">
        <v>68</v>
      </c>
      <c r="R173" s="25">
        <v>1</v>
      </c>
      <c r="S173" s="29" t="s">
        <v>184</v>
      </c>
      <c r="T173" s="195">
        <f>VLOOKUP($S173,'Snippet measures'!$A$4:$V$33,11,FALSE)</f>
        <v>1317</v>
      </c>
      <c r="U173" s="195">
        <f>VLOOKUP($S173,'Snippet measures'!$A$4:$V$33,18,FALSE)</f>
        <v>2.0884860852009202</v>
      </c>
      <c r="V173" s="195">
        <f>VLOOKUP($S173,'Snippet measures'!$A$4:$V$33,19,FALSE)</f>
        <v>641.70000000000005</v>
      </c>
      <c r="W173" s="195">
        <f>VLOOKUP($S173,'Snippet measures'!$A$4:$V$33,21,FALSE)</f>
        <v>8.6633663366336641E-3</v>
      </c>
      <c r="X173" s="195">
        <f>VLOOKUP($S173,'Snippet measures'!$A$4:$V$33,22,FALSE)</f>
        <v>0.41089108910891087</v>
      </c>
      <c r="Y173" s="25">
        <v>3</v>
      </c>
      <c r="Z173" s="30" t="s">
        <v>200</v>
      </c>
      <c r="AA173" s="31" t="s">
        <v>201</v>
      </c>
      <c r="AB173" s="39" t="s">
        <v>187</v>
      </c>
      <c r="AC173" s="33" t="s">
        <v>202</v>
      </c>
      <c r="AD173" s="16"/>
      <c r="AE173" s="17">
        <v>2</v>
      </c>
      <c r="AF173" s="17">
        <v>2</v>
      </c>
      <c r="AG173" s="17">
        <f t="shared" si="125"/>
        <v>2</v>
      </c>
      <c r="AH173" s="35" t="s">
        <v>188</v>
      </c>
      <c r="AI173" s="33" t="s">
        <v>91</v>
      </c>
      <c r="AJ173" s="16"/>
      <c r="AK173" s="17">
        <v>0</v>
      </c>
      <c r="AL173" s="17">
        <v>0</v>
      </c>
      <c r="AM173" s="20">
        <f t="shared" si="123"/>
        <v>0</v>
      </c>
      <c r="AN173" s="35" t="s">
        <v>190</v>
      </c>
      <c r="AO173" s="33" t="s">
        <v>91</v>
      </c>
      <c r="AP173" s="16"/>
      <c r="AQ173" s="17">
        <v>0</v>
      </c>
      <c r="AR173" s="17">
        <v>0</v>
      </c>
      <c r="AS173" s="20">
        <f t="shared" si="119"/>
        <v>0</v>
      </c>
      <c r="AT173" s="35" t="s">
        <v>192</v>
      </c>
      <c r="AU173" s="33" t="s">
        <v>193</v>
      </c>
      <c r="AV173" s="16"/>
      <c r="AW173" s="17">
        <v>3</v>
      </c>
      <c r="AX173" s="17">
        <v>3</v>
      </c>
      <c r="AY173" s="20">
        <f t="shared" si="124"/>
        <v>3</v>
      </c>
      <c r="AZ173" s="35"/>
      <c r="BA173" s="33"/>
      <c r="BB173" s="17" t="str">
        <f t="shared" si="121"/>
        <v/>
      </c>
      <c r="BC173" s="17" t="str">
        <f t="shared" si="121"/>
        <v/>
      </c>
      <c r="BD173" s="20" t="str">
        <f t="shared" si="96"/>
        <v/>
      </c>
      <c r="BE173" s="35"/>
      <c r="BF173" s="36"/>
      <c r="BG173" s="17" t="str">
        <f t="shared" si="122"/>
        <v/>
      </c>
      <c r="BH173" s="17" t="str">
        <f t="shared" si="122"/>
        <v/>
      </c>
      <c r="BI173" s="20" t="str">
        <f t="shared" si="97"/>
        <v/>
      </c>
      <c r="BJ173" s="54">
        <v>2</v>
      </c>
      <c r="BK173" s="37">
        <f t="shared" si="98"/>
        <v>5</v>
      </c>
      <c r="BL173" s="54">
        <f t="shared" si="99"/>
        <v>-1</v>
      </c>
      <c r="BM173" s="28" t="s">
        <v>203</v>
      </c>
      <c r="BN173" s="28" t="s">
        <v>91</v>
      </c>
      <c r="BO173" s="28" t="s">
        <v>93</v>
      </c>
      <c r="BP173" s="28" t="s">
        <v>94</v>
      </c>
      <c r="BQ173" s="28">
        <v>2</v>
      </c>
      <c r="BR173" s="25">
        <f t="shared" si="100"/>
        <v>2</v>
      </c>
      <c r="BS173" s="28" t="s">
        <v>87</v>
      </c>
      <c r="BT173" s="25">
        <f t="shared" si="101"/>
        <v>1</v>
      </c>
      <c r="BU173" s="28">
        <v>2</v>
      </c>
      <c r="BV173" s="25">
        <f t="shared" si="102"/>
        <v>2</v>
      </c>
      <c r="BW173" s="28">
        <v>3</v>
      </c>
      <c r="BX173" s="25">
        <f t="shared" si="103"/>
        <v>3</v>
      </c>
      <c r="BY173" s="25" t="str">
        <f t="shared" si="107"/>
        <v>med</v>
      </c>
      <c r="BZ173" s="28" t="s">
        <v>78</v>
      </c>
      <c r="CA173" s="25">
        <v>1</v>
      </c>
      <c r="CB173" s="28" t="s">
        <v>91</v>
      </c>
      <c r="CC173" s="28">
        <v>2820.26</v>
      </c>
      <c r="CD173" s="28">
        <v>205.51</v>
      </c>
      <c r="CE173" s="38">
        <v>277.69</v>
      </c>
      <c r="CF173" s="54">
        <v>4</v>
      </c>
      <c r="CG173" s="25">
        <f t="shared" si="104"/>
        <v>5</v>
      </c>
      <c r="CH173" s="26">
        <f t="shared" si="105"/>
        <v>0.41666666666666669</v>
      </c>
      <c r="CI173" s="26">
        <f t="shared" si="108"/>
        <v>6.4084472775047443</v>
      </c>
      <c r="CJ173" s="26">
        <f t="shared" si="109"/>
        <v>4.742698692786921</v>
      </c>
    </row>
    <row r="174" spans="1:88" ht="13.05" customHeight="1" x14ac:dyDescent="0.3">
      <c r="A174" s="27">
        <v>64</v>
      </c>
      <c r="B174" s="28" t="s">
        <v>79</v>
      </c>
      <c r="C174" s="25">
        <f t="shared" si="88"/>
        <v>2</v>
      </c>
      <c r="D174" s="28" t="s">
        <v>65</v>
      </c>
      <c r="E174" s="25">
        <f t="shared" si="89"/>
        <v>3</v>
      </c>
      <c r="F174" s="28" t="s">
        <v>79</v>
      </c>
      <c r="G174" s="25">
        <f t="shared" si="90"/>
        <v>2</v>
      </c>
      <c r="H174" s="28" t="str">
        <f t="shared" si="91"/>
        <v>medium</v>
      </c>
      <c r="I174" s="28" t="s">
        <v>65</v>
      </c>
      <c r="J174" s="25">
        <f t="shared" si="92"/>
        <v>3</v>
      </c>
      <c r="K174" s="28" t="s">
        <v>65</v>
      </c>
      <c r="L174" s="25">
        <f t="shared" si="93"/>
        <v>3</v>
      </c>
      <c r="M174" s="28" t="s">
        <v>79</v>
      </c>
      <c r="N174" s="25">
        <f t="shared" si="94"/>
        <v>2</v>
      </c>
      <c r="O174" s="25" t="str">
        <f t="shared" si="106"/>
        <v>med</v>
      </c>
      <c r="P174" s="25" t="s">
        <v>95</v>
      </c>
      <c r="Q174" s="25" t="s">
        <v>68</v>
      </c>
      <c r="R174" s="25">
        <v>1</v>
      </c>
      <c r="S174" s="29" t="s">
        <v>184</v>
      </c>
      <c r="T174" s="195">
        <f>VLOOKUP($S174,'Snippet measures'!$A$4:$V$33,11,FALSE)</f>
        <v>1317</v>
      </c>
      <c r="U174" s="195">
        <f>VLOOKUP($S174,'Snippet measures'!$A$4:$V$33,18,FALSE)</f>
        <v>2.0884860852009202</v>
      </c>
      <c r="V174" s="195">
        <f>VLOOKUP($S174,'Snippet measures'!$A$4:$V$33,19,FALSE)</f>
        <v>641.70000000000005</v>
      </c>
      <c r="W174" s="195">
        <f>VLOOKUP($S174,'Snippet measures'!$A$4:$V$33,21,FALSE)</f>
        <v>8.6633663366336641E-3</v>
      </c>
      <c r="X174" s="195">
        <f>VLOOKUP($S174,'Snippet measures'!$A$4:$V$33,22,FALSE)</f>
        <v>0.41089108910891087</v>
      </c>
      <c r="Y174" s="25">
        <v>2</v>
      </c>
      <c r="Z174" s="30" t="s">
        <v>204</v>
      </c>
      <c r="AA174" s="31" t="s">
        <v>205</v>
      </c>
      <c r="AB174" s="39" t="s">
        <v>187</v>
      </c>
      <c r="AC174" s="33" t="s">
        <v>187</v>
      </c>
      <c r="AD174" s="16"/>
      <c r="AE174" s="17">
        <f>IF($AB174=TRIM($AC174),3,"")</f>
        <v>3</v>
      </c>
      <c r="AF174" s="17">
        <f>IF($AB174=TRIM($AC174),3,"")</f>
        <v>3</v>
      </c>
      <c r="AG174" s="17">
        <f t="shared" si="125"/>
        <v>3</v>
      </c>
      <c r="AH174" s="35" t="s">
        <v>188</v>
      </c>
      <c r="AI174" s="33" t="s">
        <v>188</v>
      </c>
      <c r="AJ174" s="16"/>
      <c r="AK174" s="17">
        <f>IF($AH174=TRIM($AI174),3,"")</f>
        <v>3</v>
      </c>
      <c r="AL174" s="17">
        <f>IF($AH174=TRIM($AI174),3,"")</f>
        <v>3</v>
      </c>
      <c r="AM174" s="20">
        <f t="shared" si="123"/>
        <v>3</v>
      </c>
      <c r="AN174" s="35" t="s">
        <v>190</v>
      </c>
      <c r="AO174" s="33" t="s">
        <v>190</v>
      </c>
      <c r="AP174" s="16"/>
      <c r="AQ174" s="17">
        <f>IF(ISBLANK($AN174),"",IF($AN174=TRIM($AO174),3,""))</f>
        <v>3</v>
      </c>
      <c r="AR174" s="17">
        <f>IF(ISBLANK($AN174),"",IF($AN174=TRIM($AO174),3,""))</f>
        <v>3</v>
      </c>
      <c r="AS174" s="20">
        <f t="shared" si="119"/>
        <v>3</v>
      </c>
      <c r="AT174" s="35" t="s">
        <v>192</v>
      </c>
      <c r="AU174" s="33" t="s">
        <v>192</v>
      </c>
      <c r="AV174" s="16"/>
      <c r="AW174" s="17">
        <f>IF(ISBLANK($AT174),"",IF($AT174=TRIM($AU174),3,""))</f>
        <v>3</v>
      </c>
      <c r="AX174" s="17">
        <f>IF(ISBLANK($AT174),"",IF($AT174=TRIM($AU174),3,""))</f>
        <v>3</v>
      </c>
      <c r="AY174" s="20">
        <f t="shared" si="124"/>
        <v>3</v>
      </c>
      <c r="AZ174" s="35"/>
      <c r="BA174" s="33"/>
      <c r="BB174" s="17" t="str">
        <f t="shared" si="121"/>
        <v/>
      </c>
      <c r="BC174" s="17" t="str">
        <f t="shared" si="121"/>
        <v/>
      </c>
      <c r="BD174" s="20" t="str">
        <f t="shared" si="96"/>
        <v/>
      </c>
      <c r="BE174" s="35"/>
      <c r="BF174" s="36"/>
      <c r="BG174" s="17" t="str">
        <f t="shared" si="122"/>
        <v/>
      </c>
      <c r="BH174" s="17" t="str">
        <f t="shared" si="122"/>
        <v/>
      </c>
      <c r="BI174" s="20" t="str">
        <f t="shared" si="97"/>
        <v/>
      </c>
      <c r="BJ174" s="54">
        <v>3</v>
      </c>
      <c r="BK174" s="37">
        <f t="shared" si="98"/>
        <v>5</v>
      </c>
      <c r="BL174" s="54">
        <f t="shared" si="99"/>
        <v>1</v>
      </c>
      <c r="BM174" s="28" t="s">
        <v>206</v>
      </c>
      <c r="BN174" s="28" t="s">
        <v>207</v>
      </c>
      <c r="BO174" s="28" t="s">
        <v>98</v>
      </c>
      <c r="BP174" s="28" t="s">
        <v>99</v>
      </c>
      <c r="BQ174" s="28">
        <v>3</v>
      </c>
      <c r="BR174" s="25">
        <f t="shared" si="100"/>
        <v>3</v>
      </c>
      <c r="BS174" s="28">
        <v>2</v>
      </c>
      <c r="BT174" s="25">
        <f t="shared" si="101"/>
        <v>2</v>
      </c>
      <c r="BU174" s="28">
        <v>2</v>
      </c>
      <c r="BV174" s="25">
        <f t="shared" si="102"/>
        <v>2</v>
      </c>
      <c r="BW174" s="28">
        <v>2</v>
      </c>
      <c r="BX174" s="25">
        <f t="shared" si="103"/>
        <v>2</v>
      </c>
      <c r="BY174" s="25" t="str">
        <f t="shared" si="107"/>
        <v>med</v>
      </c>
      <c r="BZ174" s="28" t="s">
        <v>100</v>
      </c>
      <c r="CA174" s="25">
        <v>3</v>
      </c>
      <c r="CB174" s="28" t="s">
        <v>91</v>
      </c>
      <c r="CC174" s="28">
        <v>5367.37</v>
      </c>
      <c r="CD174" s="28">
        <v>268.94</v>
      </c>
      <c r="CE174" s="38">
        <v>272.45</v>
      </c>
      <c r="CF174" s="54">
        <v>4</v>
      </c>
      <c r="CG174" s="25">
        <f t="shared" si="104"/>
        <v>12</v>
      </c>
      <c r="CH174" s="26">
        <f t="shared" si="105"/>
        <v>1</v>
      </c>
      <c r="CI174" s="26">
        <f t="shared" si="108"/>
        <v>4.8970030490072132</v>
      </c>
      <c r="CJ174" s="26">
        <f t="shared" si="109"/>
        <v>4.8339144797210496</v>
      </c>
    </row>
    <row r="175" spans="1:88" ht="13.05" customHeight="1" x14ac:dyDescent="0.3">
      <c r="A175" s="27">
        <v>65</v>
      </c>
      <c r="B175" s="28" t="s">
        <v>88</v>
      </c>
      <c r="C175" s="25">
        <f t="shared" si="88"/>
        <v>1</v>
      </c>
      <c r="D175" s="28" t="s">
        <v>79</v>
      </c>
      <c r="E175" s="25">
        <f t="shared" si="89"/>
        <v>2</v>
      </c>
      <c r="F175" s="28" t="s">
        <v>65</v>
      </c>
      <c r="G175" s="25">
        <f t="shared" si="90"/>
        <v>3</v>
      </c>
      <c r="H175" s="28" t="str">
        <f t="shared" si="91"/>
        <v>medium</v>
      </c>
      <c r="I175" s="28" t="s">
        <v>88</v>
      </c>
      <c r="J175" s="25">
        <f t="shared" si="92"/>
        <v>1</v>
      </c>
      <c r="K175" s="28" t="s">
        <v>79</v>
      </c>
      <c r="L175" s="25">
        <f t="shared" si="93"/>
        <v>2</v>
      </c>
      <c r="M175" s="28" t="s">
        <v>88</v>
      </c>
      <c r="N175" s="25">
        <f t="shared" si="94"/>
        <v>1</v>
      </c>
      <c r="O175" s="25" t="str">
        <f t="shared" si="106"/>
        <v>med</v>
      </c>
      <c r="P175" s="25" t="s">
        <v>67</v>
      </c>
      <c r="Q175" s="25" t="s">
        <v>68</v>
      </c>
      <c r="R175" s="25">
        <v>1</v>
      </c>
      <c r="S175" s="29" t="s">
        <v>184</v>
      </c>
      <c r="T175" s="195">
        <f>VLOOKUP($S175,'Snippet measures'!$A$4:$V$33,11,FALSE)</f>
        <v>1317</v>
      </c>
      <c r="U175" s="195">
        <f>VLOOKUP($S175,'Snippet measures'!$A$4:$V$33,18,FALSE)</f>
        <v>2.0884860852009202</v>
      </c>
      <c r="V175" s="195">
        <f>VLOOKUP($S175,'Snippet measures'!$A$4:$V$33,19,FALSE)</f>
        <v>641.70000000000005</v>
      </c>
      <c r="W175" s="195">
        <f>VLOOKUP($S175,'Snippet measures'!$A$4:$V$33,21,FALSE)</f>
        <v>8.6633663366336641E-3</v>
      </c>
      <c r="X175" s="195">
        <f>VLOOKUP($S175,'Snippet measures'!$A$4:$V$33,22,FALSE)</f>
        <v>0.41089108910891087</v>
      </c>
      <c r="Y175" s="25">
        <v>2</v>
      </c>
      <c r="Z175" s="30" t="s">
        <v>208</v>
      </c>
      <c r="AA175" s="31" t="s">
        <v>209</v>
      </c>
      <c r="AB175" s="39" t="s">
        <v>187</v>
      </c>
      <c r="AC175" s="33" t="s">
        <v>210</v>
      </c>
      <c r="AD175" s="16"/>
      <c r="AE175" s="17">
        <v>2</v>
      </c>
      <c r="AF175" s="17">
        <v>2</v>
      </c>
      <c r="AG175" s="17">
        <f t="shared" si="125"/>
        <v>2</v>
      </c>
      <c r="AH175" s="35" t="s">
        <v>188</v>
      </c>
      <c r="AI175" s="33" t="s">
        <v>103</v>
      </c>
      <c r="AJ175" s="16"/>
      <c r="AK175" s="17">
        <v>0</v>
      </c>
      <c r="AL175" s="17">
        <v>0</v>
      </c>
      <c r="AM175" s="20">
        <f t="shared" si="123"/>
        <v>0</v>
      </c>
      <c r="AN175" s="35" t="s">
        <v>190</v>
      </c>
      <c r="AO175" s="33" t="s">
        <v>103</v>
      </c>
      <c r="AP175" s="16"/>
      <c r="AQ175" s="17">
        <v>0</v>
      </c>
      <c r="AR175" s="17">
        <v>0</v>
      </c>
      <c r="AS175" s="20">
        <f t="shared" si="119"/>
        <v>0</v>
      </c>
      <c r="AT175" s="35" t="s">
        <v>192</v>
      </c>
      <c r="AU175" s="33" t="s">
        <v>103</v>
      </c>
      <c r="AV175" s="16"/>
      <c r="AW175" s="17">
        <v>0</v>
      </c>
      <c r="AX175" s="17">
        <v>0</v>
      </c>
      <c r="AY175" s="20">
        <f t="shared" si="124"/>
        <v>0</v>
      </c>
      <c r="AZ175" s="35"/>
      <c r="BA175" s="33"/>
      <c r="BB175" s="17" t="str">
        <f t="shared" si="121"/>
        <v/>
      </c>
      <c r="BC175" s="17" t="str">
        <f t="shared" si="121"/>
        <v/>
      </c>
      <c r="BD175" s="20" t="str">
        <f t="shared" si="96"/>
        <v/>
      </c>
      <c r="BE175" s="35"/>
      <c r="BF175" s="36"/>
      <c r="BG175" s="17" t="str">
        <f t="shared" si="122"/>
        <v/>
      </c>
      <c r="BH175" s="17" t="str">
        <f t="shared" si="122"/>
        <v/>
      </c>
      <c r="BI175" s="20" t="str">
        <f t="shared" si="97"/>
        <v/>
      </c>
      <c r="BJ175" s="54">
        <v>1</v>
      </c>
      <c r="BK175" s="37">
        <f t="shared" si="98"/>
        <v>3</v>
      </c>
      <c r="BL175" s="54">
        <f t="shared" si="99"/>
        <v>-1</v>
      </c>
      <c r="BM175" s="28" t="s">
        <v>103</v>
      </c>
      <c r="BN175" s="28" t="s">
        <v>103</v>
      </c>
      <c r="BO175" s="28" t="s">
        <v>104</v>
      </c>
      <c r="BP175" s="28" t="s">
        <v>105</v>
      </c>
      <c r="BQ175" s="28">
        <v>2</v>
      </c>
      <c r="BR175" s="25">
        <f t="shared" si="100"/>
        <v>2</v>
      </c>
      <c r="BS175" s="28">
        <v>2</v>
      </c>
      <c r="BT175" s="25">
        <f t="shared" si="101"/>
        <v>2</v>
      </c>
      <c r="BU175" s="28">
        <v>2</v>
      </c>
      <c r="BV175" s="25">
        <f t="shared" si="102"/>
        <v>2</v>
      </c>
      <c r="BW175" s="28" t="s">
        <v>87</v>
      </c>
      <c r="BX175" s="25">
        <f t="shared" si="103"/>
        <v>1</v>
      </c>
      <c r="BY175" s="25" t="str">
        <f t="shared" si="107"/>
        <v>low</v>
      </c>
      <c r="BZ175" s="28" t="s">
        <v>78</v>
      </c>
      <c r="CA175" s="25">
        <v>1</v>
      </c>
      <c r="CB175" s="28" t="s">
        <v>106</v>
      </c>
      <c r="CC175" s="28">
        <v>1457.73</v>
      </c>
      <c r="CD175" s="28">
        <v>83.67</v>
      </c>
      <c r="CE175" s="38">
        <v>24.99</v>
      </c>
      <c r="CF175" s="54">
        <v>4</v>
      </c>
      <c r="CG175" s="25">
        <f t="shared" si="104"/>
        <v>2</v>
      </c>
      <c r="CH175" s="26">
        <f t="shared" si="105"/>
        <v>0.16666666666666666</v>
      </c>
      <c r="CI175" s="26">
        <f t="shared" si="108"/>
        <v>15.740408748655431</v>
      </c>
      <c r="CJ175" s="26">
        <f t="shared" si="109"/>
        <v>52.701080432172873</v>
      </c>
    </row>
    <row r="176" spans="1:88" ht="13.05" customHeight="1" x14ac:dyDescent="0.3">
      <c r="A176" s="27">
        <v>87</v>
      </c>
      <c r="B176" s="28" t="s">
        <v>88</v>
      </c>
      <c r="C176" s="25">
        <f t="shared" si="88"/>
        <v>1</v>
      </c>
      <c r="D176" s="28" t="s">
        <v>88</v>
      </c>
      <c r="E176" s="25">
        <f t="shared" si="89"/>
        <v>1</v>
      </c>
      <c r="F176" s="28" t="s">
        <v>88</v>
      </c>
      <c r="G176" s="25">
        <f t="shared" si="90"/>
        <v>1</v>
      </c>
      <c r="H176" s="28" t="str">
        <f t="shared" si="91"/>
        <v>low</v>
      </c>
      <c r="I176" s="28" t="s">
        <v>88</v>
      </c>
      <c r="J176" s="25">
        <f t="shared" si="92"/>
        <v>1</v>
      </c>
      <c r="K176" s="28" t="s">
        <v>88</v>
      </c>
      <c r="L176" s="25">
        <f t="shared" si="93"/>
        <v>1</v>
      </c>
      <c r="M176" s="28" t="s">
        <v>88</v>
      </c>
      <c r="N176" s="25">
        <f t="shared" si="94"/>
        <v>1</v>
      </c>
      <c r="O176" s="25" t="str">
        <f t="shared" si="106"/>
        <v>low</v>
      </c>
      <c r="P176" s="25" t="s">
        <v>67</v>
      </c>
      <c r="Q176" s="25" t="s">
        <v>68</v>
      </c>
      <c r="R176" s="25">
        <v>1</v>
      </c>
      <c r="S176" s="29" t="s">
        <v>184</v>
      </c>
      <c r="T176" s="195">
        <f>VLOOKUP($S176,'Snippet measures'!$A$4:$V$33,11,FALSE)</f>
        <v>1317</v>
      </c>
      <c r="U176" s="195">
        <f>VLOOKUP($S176,'Snippet measures'!$A$4:$V$33,18,FALSE)</f>
        <v>2.0884860852009202</v>
      </c>
      <c r="V176" s="195">
        <f>VLOOKUP($S176,'Snippet measures'!$A$4:$V$33,19,FALSE)</f>
        <v>641.70000000000005</v>
      </c>
      <c r="W176" s="195">
        <f>VLOOKUP($S176,'Snippet measures'!$A$4:$V$33,21,FALSE)</f>
        <v>8.6633663366336641E-3</v>
      </c>
      <c r="X176" s="195">
        <f>VLOOKUP($S176,'Snippet measures'!$A$4:$V$33,22,FALSE)</f>
        <v>0.41089108910891087</v>
      </c>
      <c r="Y176" s="25">
        <v>1</v>
      </c>
      <c r="Z176" s="30" t="s">
        <v>211</v>
      </c>
      <c r="AA176" s="31" t="s">
        <v>212</v>
      </c>
      <c r="AB176" s="39" t="s">
        <v>187</v>
      </c>
      <c r="AC176" s="33" t="s">
        <v>213</v>
      </c>
      <c r="AD176" s="16"/>
      <c r="AE176" s="17">
        <f>IF($AB176=TRIM($AC176),3,"")</f>
        <v>3</v>
      </c>
      <c r="AF176" s="17">
        <f>IF($AB176=TRIM($AC176),3,"")</f>
        <v>3</v>
      </c>
      <c r="AG176" s="17">
        <f t="shared" si="125"/>
        <v>3</v>
      </c>
      <c r="AH176" s="35" t="s">
        <v>188</v>
      </c>
      <c r="AI176" s="33" t="s">
        <v>214</v>
      </c>
      <c r="AJ176" s="16"/>
      <c r="AK176" s="17">
        <f>IF($AH176=TRIM($AI176),3,"")</f>
        <v>3</v>
      </c>
      <c r="AL176" s="17">
        <f>IF($AH176=TRIM($AI176),3,"")</f>
        <v>3</v>
      </c>
      <c r="AM176" s="20">
        <f t="shared" si="123"/>
        <v>3</v>
      </c>
      <c r="AN176" s="35" t="s">
        <v>190</v>
      </c>
      <c r="AO176" s="33" t="s">
        <v>190</v>
      </c>
      <c r="AP176" s="16"/>
      <c r="AQ176" s="17">
        <f>IF(ISBLANK($AN176),"",IF($AN176=TRIM($AO176),3,""))</f>
        <v>3</v>
      </c>
      <c r="AR176" s="17">
        <f>IF(ISBLANK($AN176),"",IF($AN176=TRIM($AO176),3,""))</f>
        <v>3</v>
      </c>
      <c r="AS176" s="20">
        <f t="shared" si="119"/>
        <v>3</v>
      </c>
      <c r="AT176" s="35" t="s">
        <v>192</v>
      </c>
      <c r="AU176" s="33" t="s">
        <v>192</v>
      </c>
      <c r="AV176" s="16"/>
      <c r="AW176" s="17">
        <f>IF(ISBLANK($AT176),"",IF($AT176=TRIM($AU176),3,""))</f>
        <v>3</v>
      </c>
      <c r="AX176" s="17">
        <f>IF(ISBLANK($AT176),"",IF($AT176=TRIM($AU176),3,""))</f>
        <v>3</v>
      </c>
      <c r="AY176" s="20">
        <f t="shared" si="124"/>
        <v>3</v>
      </c>
      <c r="AZ176" s="35"/>
      <c r="BA176" s="33"/>
      <c r="BB176" s="17" t="str">
        <f t="shared" si="121"/>
        <v/>
      </c>
      <c r="BC176" s="17" t="str">
        <f t="shared" si="121"/>
        <v/>
      </c>
      <c r="BD176" s="20" t="str">
        <f t="shared" si="96"/>
        <v/>
      </c>
      <c r="BE176" s="35"/>
      <c r="BF176" s="36"/>
      <c r="BG176" s="17" t="str">
        <f t="shared" si="122"/>
        <v/>
      </c>
      <c r="BH176" s="17" t="str">
        <f t="shared" si="122"/>
        <v/>
      </c>
      <c r="BI176" s="20" t="str">
        <f t="shared" si="97"/>
        <v/>
      </c>
      <c r="BJ176" s="54">
        <v>1</v>
      </c>
      <c r="BK176" s="37">
        <f t="shared" si="98"/>
        <v>2</v>
      </c>
      <c r="BL176" s="54">
        <f t="shared" si="99"/>
        <v>0</v>
      </c>
      <c r="BM176" s="28" t="s">
        <v>215</v>
      </c>
      <c r="BN176" s="28" t="s">
        <v>216</v>
      </c>
      <c r="BO176" s="28"/>
      <c r="BP176" s="28" t="s">
        <v>113</v>
      </c>
      <c r="BQ176" s="28">
        <v>2</v>
      </c>
      <c r="BR176" s="25">
        <f t="shared" si="100"/>
        <v>2</v>
      </c>
      <c r="BS176" s="28" t="s">
        <v>87</v>
      </c>
      <c r="BT176" s="25">
        <f t="shared" si="101"/>
        <v>1</v>
      </c>
      <c r="BU176" s="28">
        <v>2</v>
      </c>
      <c r="BV176" s="25">
        <f t="shared" si="102"/>
        <v>2</v>
      </c>
      <c r="BW176" s="28" t="s">
        <v>87</v>
      </c>
      <c r="BX176" s="25">
        <f t="shared" si="103"/>
        <v>1</v>
      </c>
      <c r="BY176" s="25" t="str">
        <f t="shared" si="107"/>
        <v>low</v>
      </c>
      <c r="BZ176" s="28" t="s">
        <v>100</v>
      </c>
      <c r="CA176" s="25">
        <v>3</v>
      </c>
      <c r="CB176" s="28"/>
      <c r="CC176" s="28">
        <v>1033.8800000000001</v>
      </c>
      <c r="CD176" s="28">
        <v>39.86</v>
      </c>
      <c r="CE176" s="38">
        <v>111.92</v>
      </c>
      <c r="CF176" s="54">
        <v>4</v>
      </c>
      <c r="CG176" s="25">
        <f t="shared" si="104"/>
        <v>12</v>
      </c>
      <c r="CH176" s="26">
        <f t="shared" si="105"/>
        <v>1</v>
      </c>
      <c r="CI176" s="26">
        <f t="shared" si="108"/>
        <v>33.040642247867538</v>
      </c>
      <c r="CJ176" s="26">
        <f t="shared" si="109"/>
        <v>11.767333809864189</v>
      </c>
    </row>
    <row r="177" spans="1:88" ht="13.05" customHeight="1" x14ac:dyDescent="0.3">
      <c r="A177" s="27">
        <v>120</v>
      </c>
      <c r="B177" s="28" t="s">
        <v>88</v>
      </c>
      <c r="C177" s="25">
        <f t="shared" si="88"/>
        <v>1</v>
      </c>
      <c r="D177" s="28" t="s">
        <v>65</v>
      </c>
      <c r="E177" s="25">
        <f t="shared" si="89"/>
        <v>3</v>
      </c>
      <c r="F177" s="28" t="s">
        <v>88</v>
      </c>
      <c r="G177" s="25">
        <f t="shared" si="90"/>
        <v>1</v>
      </c>
      <c r="H177" s="28" t="str">
        <f t="shared" si="91"/>
        <v>medium</v>
      </c>
      <c r="I177" s="28" t="s">
        <v>88</v>
      </c>
      <c r="J177" s="25">
        <f t="shared" si="92"/>
        <v>1</v>
      </c>
      <c r="K177" s="28" t="s">
        <v>88</v>
      </c>
      <c r="L177" s="25">
        <f t="shared" si="93"/>
        <v>1</v>
      </c>
      <c r="M177" s="28" t="s">
        <v>88</v>
      </c>
      <c r="N177" s="25">
        <f t="shared" si="94"/>
        <v>1</v>
      </c>
      <c r="O177" s="25" t="str">
        <f t="shared" si="106"/>
        <v>med</v>
      </c>
      <c r="P177" s="25" t="s">
        <v>67</v>
      </c>
      <c r="Q177" s="25" t="s">
        <v>68</v>
      </c>
      <c r="R177" s="25">
        <v>1</v>
      </c>
      <c r="S177" s="29" t="s">
        <v>184</v>
      </c>
      <c r="T177" s="195">
        <f>VLOOKUP($S177,'Snippet measures'!$A$4:$V$33,11,FALSE)</f>
        <v>1317</v>
      </c>
      <c r="U177" s="195">
        <f>VLOOKUP($S177,'Snippet measures'!$A$4:$V$33,18,FALSE)</f>
        <v>2.0884860852009202</v>
      </c>
      <c r="V177" s="195">
        <f>VLOOKUP($S177,'Snippet measures'!$A$4:$V$33,19,FALSE)</f>
        <v>641.70000000000005</v>
      </c>
      <c r="W177" s="195">
        <f>VLOOKUP($S177,'Snippet measures'!$A$4:$V$33,21,FALSE)</f>
        <v>8.6633663366336641E-3</v>
      </c>
      <c r="X177" s="195">
        <f>VLOOKUP($S177,'Snippet measures'!$A$4:$V$33,22,FALSE)</f>
        <v>0.41089108910891087</v>
      </c>
      <c r="Y177" s="25">
        <v>3</v>
      </c>
      <c r="Z177" s="30" t="s">
        <v>217</v>
      </c>
      <c r="AA177" s="31" t="s">
        <v>218</v>
      </c>
      <c r="AB177" s="39" t="s">
        <v>187</v>
      </c>
      <c r="AC177" s="33" t="s">
        <v>219</v>
      </c>
      <c r="AD177" s="16"/>
      <c r="AE177" s="17">
        <v>3</v>
      </c>
      <c r="AF177" s="17">
        <v>2</v>
      </c>
      <c r="AG177" s="40">
        <v>3</v>
      </c>
      <c r="AH177" s="35" t="s">
        <v>188</v>
      </c>
      <c r="AI177" s="33" t="s">
        <v>91</v>
      </c>
      <c r="AJ177" s="16"/>
      <c r="AK177" s="17">
        <v>0</v>
      </c>
      <c r="AL177" s="17">
        <v>0</v>
      </c>
      <c r="AM177" s="20">
        <f t="shared" si="123"/>
        <v>0</v>
      </c>
      <c r="AN177" s="35" t="s">
        <v>190</v>
      </c>
      <c r="AO177" s="33" t="s">
        <v>91</v>
      </c>
      <c r="AP177" s="16"/>
      <c r="AQ177" s="17">
        <v>0</v>
      </c>
      <c r="AR177" s="17">
        <v>0</v>
      </c>
      <c r="AS177" s="20">
        <f t="shared" si="119"/>
        <v>0</v>
      </c>
      <c r="AT177" s="35" t="s">
        <v>192</v>
      </c>
      <c r="AU177" s="33" t="s">
        <v>220</v>
      </c>
      <c r="AV177" s="16"/>
      <c r="AW177" s="17">
        <v>3</v>
      </c>
      <c r="AX177" s="17">
        <v>3</v>
      </c>
      <c r="AY177" s="20">
        <f t="shared" si="124"/>
        <v>3</v>
      </c>
      <c r="AZ177" s="35"/>
      <c r="BA177" s="33"/>
      <c r="BB177" s="17" t="str">
        <f t="shared" si="121"/>
        <v/>
      </c>
      <c r="BC177" s="17" t="str">
        <f t="shared" si="121"/>
        <v/>
      </c>
      <c r="BD177" s="20" t="str">
        <f t="shared" si="96"/>
        <v/>
      </c>
      <c r="BE177" s="35"/>
      <c r="BF177" s="36"/>
      <c r="BG177" s="17" t="str">
        <f t="shared" si="122"/>
        <v/>
      </c>
      <c r="BH177" s="17" t="str">
        <f t="shared" si="122"/>
        <v/>
      </c>
      <c r="BI177" s="20" t="str">
        <f t="shared" si="97"/>
        <v/>
      </c>
      <c r="BJ177" s="54">
        <v>3</v>
      </c>
      <c r="BK177" s="37">
        <f t="shared" si="98"/>
        <v>6</v>
      </c>
      <c r="BL177" s="54">
        <f t="shared" si="99"/>
        <v>0</v>
      </c>
      <c r="BM177" s="28" t="s">
        <v>221</v>
      </c>
      <c r="BN177" s="28" t="s">
        <v>222</v>
      </c>
      <c r="BO177" s="28" t="s">
        <v>117</v>
      </c>
      <c r="BP177" s="28" t="s">
        <v>118</v>
      </c>
      <c r="BQ177" s="28">
        <v>2</v>
      </c>
      <c r="BR177" s="25">
        <f t="shared" si="100"/>
        <v>2</v>
      </c>
      <c r="BS177" s="28" t="s">
        <v>87</v>
      </c>
      <c r="BT177" s="25">
        <f t="shared" si="101"/>
        <v>1</v>
      </c>
      <c r="BU177" s="28" t="s">
        <v>87</v>
      </c>
      <c r="BV177" s="25">
        <f t="shared" si="102"/>
        <v>1</v>
      </c>
      <c r="BW177" s="28" t="s">
        <v>87</v>
      </c>
      <c r="BX177" s="25">
        <f t="shared" si="103"/>
        <v>1</v>
      </c>
      <c r="BY177" s="25" t="str">
        <f t="shared" si="107"/>
        <v>low</v>
      </c>
      <c r="BZ177" s="28" t="s">
        <v>119</v>
      </c>
      <c r="CA177" s="25">
        <v>4</v>
      </c>
      <c r="CB177" s="28"/>
      <c r="CC177" s="28">
        <v>4936.8500000000004</v>
      </c>
      <c r="CD177" s="28">
        <v>488.2</v>
      </c>
      <c r="CE177" s="38">
        <v>572.99</v>
      </c>
      <c r="CF177" s="54">
        <v>4</v>
      </c>
      <c r="CG177" s="25">
        <f t="shared" si="104"/>
        <v>6</v>
      </c>
      <c r="CH177" s="26">
        <f t="shared" si="105"/>
        <v>0.5</v>
      </c>
      <c r="CI177" s="26">
        <f t="shared" si="108"/>
        <v>2.6976648914379355</v>
      </c>
      <c r="CJ177" s="26">
        <f t="shared" si="109"/>
        <v>2.2984694322763048</v>
      </c>
    </row>
    <row r="178" spans="1:88" ht="13.05" customHeight="1" x14ac:dyDescent="0.3">
      <c r="A178" s="27">
        <v>124</v>
      </c>
      <c r="B178" s="28" t="s">
        <v>88</v>
      </c>
      <c r="C178" s="25">
        <f t="shared" si="88"/>
        <v>1</v>
      </c>
      <c r="D178" s="28" t="s">
        <v>65</v>
      </c>
      <c r="E178" s="25">
        <f t="shared" si="89"/>
        <v>3</v>
      </c>
      <c r="F178" s="28" t="s">
        <v>88</v>
      </c>
      <c r="G178" s="25">
        <f t="shared" si="90"/>
        <v>1</v>
      </c>
      <c r="H178" s="28" t="str">
        <f t="shared" si="91"/>
        <v>medium</v>
      </c>
      <c r="I178" s="28" t="s">
        <v>88</v>
      </c>
      <c r="J178" s="25">
        <f t="shared" si="92"/>
        <v>1</v>
      </c>
      <c r="K178" s="28" t="s">
        <v>88</v>
      </c>
      <c r="L178" s="25">
        <f t="shared" si="93"/>
        <v>1</v>
      </c>
      <c r="M178" s="28" t="s">
        <v>88</v>
      </c>
      <c r="N178" s="25">
        <f t="shared" si="94"/>
        <v>1</v>
      </c>
      <c r="O178" s="25" t="str">
        <f t="shared" si="106"/>
        <v>med</v>
      </c>
      <c r="P178" s="25" t="s">
        <v>67</v>
      </c>
      <c r="Q178" s="25" t="s">
        <v>68</v>
      </c>
      <c r="R178" s="25">
        <v>1</v>
      </c>
      <c r="S178" s="29" t="s">
        <v>184</v>
      </c>
      <c r="T178" s="195">
        <f>VLOOKUP($S178,'Snippet measures'!$A$4:$V$33,11,FALSE)</f>
        <v>1317</v>
      </c>
      <c r="U178" s="195">
        <f>VLOOKUP($S178,'Snippet measures'!$A$4:$V$33,18,FALSE)</f>
        <v>2.0884860852009202</v>
      </c>
      <c r="V178" s="195">
        <f>VLOOKUP($S178,'Snippet measures'!$A$4:$V$33,19,FALSE)</f>
        <v>641.70000000000005</v>
      </c>
      <c r="W178" s="195">
        <f>VLOOKUP($S178,'Snippet measures'!$A$4:$V$33,21,FALSE)</f>
        <v>8.6633663366336641E-3</v>
      </c>
      <c r="X178" s="195">
        <f>VLOOKUP($S178,'Snippet measures'!$A$4:$V$33,22,FALSE)</f>
        <v>0.41089108910891087</v>
      </c>
      <c r="Y178" s="25">
        <v>1</v>
      </c>
      <c r="Z178" s="30" t="s">
        <v>223</v>
      </c>
      <c r="AA178" s="31" t="s">
        <v>224</v>
      </c>
      <c r="AB178" s="39" t="s">
        <v>187</v>
      </c>
      <c r="AC178" s="33" t="s">
        <v>213</v>
      </c>
      <c r="AD178" s="16"/>
      <c r="AE178" s="17">
        <f t="shared" ref="AE178:AF180" si="127">IF($AB178=TRIM($AC178),3,"")</f>
        <v>3</v>
      </c>
      <c r="AF178" s="17">
        <f t="shared" si="127"/>
        <v>3</v>
      </c>
      <c r="AG178" s="17">
        <f>IF(AE178=AF178,AE178,"")</f>
        <v>3</v>
      </c>
      <c r="AH178" s="35" t="s">
        <v>188</v>
      </c>
      <c r="AI178" s="33" t="s">
        <v>225</v>
      </c>
      <c r="AJ178" s="16"/>
      <c r="AK178" s="17">
        <v>1</v>
      </c>
      <c r="AL178" s="17">
        <v>2</v>
      </c>
      <c r="AM178" s="41">
        <v>1</v>
      </c>
      <c r="AN178" s="35" t="s">
        <v>190</v>
      </c>
      <c r="AO178" s="33" t="s">
        <v>188</v>
      </c>
      <c r="AP178" s="16"/>
      <c r="AQ178" s="17">
        <v>1</v>
      </c>
      <c r="AR178" s="17">
        <v>1</v>
      </c>
      <c r="AS178" s="20">
        <f t="shared" si="119"/>
        <v>1</v>
      </c>
      <c r="AT178" s="35" t="s">
        <v>192</v>
      </c>
      <c r="AU178" s="33" t="s">
        <v>226</v>
      </c>
      <c r="AV178" s="16"/>
      <c r="AW178" s="17">
        <v>1</v>
      </c>
      <c r="AX178" s="17">
        <v>1</v>
      </c>
      <c r="AY178" s="20">
        <f t="shared" si="124"/>
        <v>1</v>
      </c>
      <c r="AZ178" s="35"/>
      <c r="BA178" s="33"/>
      <c r="BB178" s="17" t="str">
        <f t="shared" si="121"/>
        <v/>
      </c>
      <c r="BC178" s="17" t="str">
        <f t="shared" si="121"/>
        <v/>
      </c>
      <c r="BD178" s="20" t="str">
        <f t="shared" si="96"/>
        <v/>
      </c>
      <c r="BE178" s="35"/>
      <c r="BF178" s="36"/>
      <c r="BG178" s="17" t="str">
        <f t="shared" si="122"/>
        <v/>
      </c>
      <c r="BH178" s="17" t="str">
        <f t="shared" si="122"/>
        <v/>
      </c>
      <c r="BI178" s="20" t="str">
        <f t="shared" si="97"/>
        <v/>
      </c>
      <c r="BJ178" s="54">
        <v>1</v>
      </c>
      <c r="BK178" s="37">
        <f t="shared" si="98"/>
        <v>2</v>
      </c>
      <c r="BL178" s="54">
        <f t="shared" si="99"/>
        <v>0</v>
      </c>
      <c r="BM178" s="28"/>
      <c r="BN178" s="28"/>
      <c r="BO178" s="28" t="s">
        <v>123</v>
      </c>
      <c r="BP178" s="28" t="s">
        <v>124</v>
      </c>
      <c r="BQ178" s="28" t="s">
        <v>87</v>
      </c>
      <c r="BR178" s="25">
        <f t="shared" si="100"/>
        <v>1</v>
      </c>
      <c r="BS178" s="28" t="s">
        <v>87</v>
      </c>
      <c r="BT178" s="25">
        <f t="shared" si="101"/>
        <v>1</v>
      </c>
      <c r="BU178" s="28" t="s">
        <v>87</v>
      </c>
      <c r="BV178" s="25">
        <f t="shared" si="102"/>
        <v>1</v>
      </c>
      <c r="BW178" s="28" t="s">
        <v>87</v>
      </c>
      <c r="BX178" s="25">
        <f t="shared" si="103"/>
        <v>1</v>
      </c>
      <c r="BY178" s="25" t="str">
        <f t="shared" si="107"/>
        <v>low</v>
      </c>
      <c r="BZ178" s="28" t="s">
        <v>100</v>
      </c>
      <c r="CA178" s="25">
        <v>3</v>
      </c>
      <c r="CB178" s="28" t="s">
        <v>125</v>
      </c>
      <c r="CC178" s="28">
        <v>2757.19</v>
      </c>
      <c r="CD178" s="28">
        <v>102.81</v>
      </c>
      <c r="CE178" s="38">
        <v>555.36</v>
      </c>
      <c r="CF178" s="54">
        <v>4</v>
      </c>
      <c r="CG178" s="25">
        <f t="shared" si="104"/>
        <v>6</v>
      </c>
      <c r="CH178" s="26">
        <f t="shared" si="105"/>
        <v>0.5</v>
      </c>
      <c r="CI178" s="26">
        <f t="shared" si="108"/>
        <v>12.810037934053108</v>
      </c>
      <c r="CJ178" s="26">
        <f t="shared" si="109"/>
        <v>2.3714347450302506</v>
      </c>
    </row>
    <row r="179" spans="1:88" ht="13.05" customHeight="1" x14ac:dyDescent="0.3">
      <c r="A179" s="27">
        <v>128</v>
      </c>
      <c r="B179" s="28" t="s">
        <v>88</v>
      </c>
      <c r="C179" s="25">
        <f t="shared" si="88"/>
        <v>1</v>
      </c>
      <c r="D179" s="28" t="s">
        <v>80</v>
      </c>
      <c r="E179" s="25">
        <f t="shared" si="89"/>
        <v>4</v>
      </c>
      <c r="F179" s="28" t="s">
        <v>66</v>
      </c>
      <c r="G179" s="25">
        <f t="shared" si="90"/>
        <v>5</v>
      </c>
      <c r="H179" s="28" t="str">
        <f t="shared" si="91"/>
        <v>high</v>
      </c>
      <c r="I179" s="28" t="s">
        <v>88</v>
      </c>
      <c r="J179" s="25">
        <f t="shared" si="92"/>
        <v>1</v>
      </c>
      <c r="K179" s="28" t="s">
        <v>65</v>
      </c>
      <c r="L179" s="25">
        <f t="shared" si="93"/>
        <v>3</v>
      </c>
      <c r="M179" s="28" t="s">
        <v>65</v>
      </c>
      <c r="N179" s="25">
        <f t="shared" si="94"/>
        <v>3</v>
      </c>
      <c r="O179" s="25" t="str">
        <f t="shared" si="106"/>
        <v>high</v>
      </c>
      <c r="P179" s="25" t="s">
        <v>67</v>
      </c>
      <c r="Q179" s="25" t="s">
        <v>68</v>
      </c>
      <c r="R179" s="25">
        <v>1</v>
      </c>
      <c r="S179" s="29" t="s">
        <v>184</v>
      </c>
      <c r="T179" s="195">
        <f>VLOOKUP($S179,'Snippet measures'!$A$4:$V$33,11,FALSE)</f>
        <v>1317</v>
      </c>
      <c r="U179" s="195">
        <f>VLOOKUP($S179,'Snippet measures'!$A$4:$V$33,18,FALSE)</f>
        <v>2.0884860852009202</v>
      </c>
      <c r="V179" s="195">
        <f>VLOOKUP($S179,'Snippet measures'!$A$4:$V$33,19,FALSE)</f>
        <v>641.70000000000005</v>
      </c>
      <c r="W179" s="195">
        <f>VLOOKUP($S179,'Snippet measures'!$A$4:$V$33,21,FALSE)</f>
        <v>8.6633663366336641E-3</v>
      </c>
      <c r="X179" s="195">
        <f>VLOOKUP($S179,'Snippet measures'!$A$4:$V$33,22,FALSE)</f>
        <v>0.41089108910891087</v>
      </c>
      <c r="Y179" s="25">
        <v>2</v>
      </c>
      <c r="Z179" s="30" t="s">
        <v>227</v>
      </c>
      <c r="AA179" s="31" t="s">
        <v>228</v>
      </c>
      <c r="AB179" s="39" t="s">
        <v>187</v>
      </c>
      <c r="AC179" s="33" t="s">
        <v>187</v>
      </c>
      <c r="AD179" s="16"/>
      <c r="AE179" s="17">
        <f t="shared" si="127"/>
        <v>3</v>
      </c>
      <c r="AF179" s="17">
        <f t="shared" si="127"/>
        <v>3</v>
      </c>
      <c r="AG179" s="17">
        <f>IF(AE179=AF179,AE179,"")</f>
        <v>3</v>
      </c>
      <c r="AH179" s="35" t="s">
        <v>188</v>
      </c>
      <c r="AI179" s="33" t="s">
        <v>229</v>
      </c>
      <c r="AJ179" s="16"/>
      <c r="AK179" s="17">
        <v>0</v>
      </c>
      <c r="AL179" s="17">
        <v>0</v>
      </c>
      <c r="AM179" s="20">
        <f t="shared" ref="AM179:AM192" si="128">IF(AK179=AL179,AK179,"")</f>
        <v>0</v>
      </c>
      <c r="AN179" s="35" t="s">
        <v>190</v>
      </c>
      <c r="AO179" s="33" t="s">
        <v>188</v>
      </c>
      <c r="AP179" s="16"/>
      <c r="AQ179" s="17">
        <v>1</v>
      </c>
      <c r="AR179" s="17">
        <v>1</v>
      </c>
      <c r="AS179" s="20">
        <f t="shared" si="119"/>
        <v>1</v>
      </c>
      <c r="AT179" s="35" t="s">
        <v>192</v>
      </c>
      <c r="AU179" s="33" t="s">
        <v>230</v>
      </c>
      <c r="AV179" s="16"/>
      <c r="AW179" s="17">
        <v>0</v>
      </c>
      <c r="AX179" s="17">
        <v>0</v>
      </c>
      <c r="AY179" s="20">
        <f t="shared" si="124"/>
        <v>0</v>
      </c>
      <c r="AZ179" s="35"/>
      <c r="BA179" s="33"/>
      <c r="BB179" s="17" t="str">
        <f t="shared" si="121"/>
        <v/>
      </c>
      <c r="BC179" s="17" t="str">
        <f t="shared" si="121"/>
        <v/>
      </c>
      <c r="BD179" s="20" t="str">
        <f t="shared" si="96"/>
        <v/>
      </c>
      <c r="BE179" s="35"/>
      <c r="BF179" s="36"/>
      <c r="BG179" s="17" t="str">
        <f t="shared" si="122"/>
        <v/>
      </c>
      <c r="BH179" s="17" t="str">
        <f t="shared" si="122"/>
        <v/>
      </c>
      <c r="BI179" s="20" t="str">
        <f t="shared" si="97"/>
        <v/>
      </c>
      <c r="BJ179" s="54">
        <v>3</v>
      </c>
      <c r="BK179" s="37">
        <f t="shared" si="98"/>
        <v>5</v>
      </c>
      <c r="BL179" s="54">
        <f t="shared" si="99"/>
        <v>1</v>
      </c>
      <c r="BM179" s="28"/>
      <c r="BN179" s="28"/>
      <c r="BO179" s="28"/>
      <c r="BP179" s="28" t="s">
        <v>131</v>
      </c>
      <c r="BQ179" s="28" t="s">
        <v>77</v>
      </c>
      <c r="BR179" s="25">
        <f t="shared" si="100"/>
        <v>5</v>
      </c>
      <c r="BS179" s="28">
        <v>4</v>
      </c>
      <c r="BT179" s="25">
        <f t="shared" si="101"/>
        <v>4</v>
      </c>
      <c r="BU179" s="28" t="s">
        <v>77</v>
      </c>
      <c r="BV179" s="25">
        <f t="shared" si="102"/>
        <v>5</v>
      </c>
      <c r="BW179" s="28" t="s">
        <v>77</v>
      </c>
      <c r="BX179" s="25">
        <f t="shared" si="103"/>
        <v>5</v>
      </c>
      <c r="BY179" s="25" t="str">
        <f t="shared" si="107"/>
        <v>high</v>
      </c>
      <c r="BZ179" s="28" t="s">
        <v>78</v>
      </c>
      <c r="CA179" s="25">
        <v>1</v>
      </c>
      <c r="CB179" s="28"/>
      <c r="CC179" s="28">
        <v>2420.27</v>
      </c>
      <c r="CD179" s="28">
        <v>85.22</v>
      </c>
      <c r="CE179" s="38">
        <v>129.49</v>
      </c>
      <c r="CF179" s="54">
        <v>4</v>
      </c>
      <c r="CG179" s="25">
        <f t="shared" si="104"/>
        <v>4</v>
      </c>
      <c r="CH179" s="26">
        <f t="shared" si="105"/>
        <v>0.33333333333333331</v>
      </c>
      <c r="CI179" s="26">
        <f t="shared" si="108"/>
        <v>15.454118751466792</v>
      </c>
      <c r="CJ179" s="26">
        <f t="shared" si="109"/>
        <v>10.170669549772182</v>
      </c>
    </row>
    <row r="180" spans="1:88" ht="13.05" customHeight="1" x14ac:dyDescent="0.3">
      <c r="A180" s="27">
        <v>132</v>
      </c>
      <c r="B180" s="28" t="s">
        <v>65</v>
      </c>
      <c r="C180" s="25">
        <f t="shared" si="88"/>
        <v>3</v>
      </c>
      <c r="D180" s="28" t="s">
        <v>65</v>
      </c>
      <c r="E180" s="25">
        <f t="shared" si="89"/>
        <v>3</v>
      </c>
      <c r="F180" s="28" t="s">
        <v>79</v>
      </c>
      <c r="G180" s="25">
        <f t="shared" si="90"/>
        <v>2</v>
      </c>
      <c r="H180" s="28" t="str">
        <f t="shared" si="91"/>
        <v>medium</v>
      </c>
      <c r="I180" s="28" t="s">
        <v>88</v>
      </c>
      <c r="J180" s="25">
        <f t="shared" si="92"/>
        <v>1</v>
      </c>
      <c r="K180" s="28" t="s">
        <v>80</v>
      </c>
      <c r="L180" s="25">
        <f t="shared" si="93"/>
        <v>4</v>
      </c>
      <c r="M180" s="28" t="s">
        <v>88</v>
      </c>
      <c r="N180" s="25">
        <f t="shared" si="94"/>
        <v>1</v>
      </c>
      <c r="O180" s="25" t="str">
        <f t="shared" si="106"/>
        <v>med</v>
      </c>
      <c r="P180" s="25" t="s">
        <v>67</v>
      </c>
      <c r="Q180" s="25" t="s">
        <v>68</v>
      </c>
      <c r="R180" s="25">
        <v>1</v>
      </c>
      <c r="S180" s="29" t="s">
        <v>184</v>
      </c>
      <c r="T180" s="195">
        <f>VLOOKUP($S180,'Snippet measures'!$A$4:$V$33,11,FALSE)</f>
        <v>1317</v>
      </c>
      <c r="U180" s="195">
        <f>VLOOKUP($S180,'Snippet measures'!$A$4:$V$33,18,FALSE)</f>
        <v>2.0884860852009202</v>
      </c>
      <c r="V180" s="195">
        <f>VLOOKUP($S180,'Snippet measures'!$A$4:$V$33,19,FALSE)</f>
        <v>641.70000000000005</v>
      </c>
      <c r="W180" s="195">
        <f>VLOOKUP($S180,'Snippet measures'!$A$4:$V$33,21,FALSE)</f>
        <v>8.6633663366336641E-3</v>
      </c>
      <c r="X180" s="195">
        <f>VLOOKUP($S180,'Snippet measures'!$A$4:$V$33,22,FALSE)</f>
        <v>0.41089108910891087</v>
      </c>
      <c r="Y180" s="25">
        <v>3</v>
      </c>
      <c r="Z180" s="30" t="s">
        <v>231</v>
      </c>
      <c r="AA180" s="31" t="s">
        <v>232</v>
      </c>
      <c r="AB180" s="39" t="s">
        <v>187</v>
      </c>
      <c r="AC180" s="33" t="s">
        <v>187</v>
      </c>
      <c r="AD180" s="16"/>
      <c r="AE180" s="17">
        <f t="shared" si="127"/>
        <v>3</v>
      </c>
      <c r="AF180" s="17">
        <f t="shared" si="127"/>
        <v>3</v>
      </c>
      <c r="AG180" s="17">
        <f>IF(AE180=AF180,AE180,"")</f>
        <v>3</v>
      </c>
      <c r="AH180" s="35" t="s">
        <v>188</v>
      </c>
      <c r="AI180" s="33" t="s">
        <v>188</v>
      </c>
      <c r="AJ180" s="16"/>
      <c r="AK180" s="17">
        <f>IF($AH180=TRIM($AI180),3,"")</f>
        <v>3</v>
      </c>
      <c r="AL180" s="17">
        <f>IF($AH180=TRIM($AI180),3,"")</f>
        <v>3</v>
      </c>
      <c r="AM180" s="20">
        <f t="shared" si="128"/>
        <v>3</v>
      </c>
      <c r="AN180" s="35" t="s">
        <v>190</v>
      </c>
      <c r="AO180" s="33" t="s">
        <v>230</v>
      </c>
      <c r="AP180" s="16"/>
      <c r="AQ180" s="17">
        <v>0</v>
      </c>
      <c r="AR180" s="17">
        <v>0</v>
      </c>
      <c r="AS180" s="20">
        <f t="shared" si="119"/>
        <v>0</v>
      </c>
      <c r="AT180" s="35" t="s">
        <v>192</v>
      </c>
      <c r="AU180" s="33" t="s">
        <v>230</v>
      </c>
      <c r="AV180" s="16"/>
      <c r="AW180" s="17">
        <v>0</v>
      </c>
      <c r="AX180" s="17">
        <v>0</v>
      </c>
      <c r="AY180" s="20">
        <f t="shared" si="124"/>
        <v>0</v>
      </c>
      <c r="AZ180" s="35"/>
      <c r="BA180" s="33"/>
      <c r="BB180" s="17" t="str">
        <f t="shared" si="121"/>
        <v/>
      </c>
      <c r="BC180" s="17" t="str">
        <f t="shared" si="121"/>
        <v/>
      </c>
      <c r="BD180" s="20" t="str">
        <f t="shared" si="96"/>
        <v/>
      </c>
      <c r="BE180" s="35"/>
      <c r="BF180" s="36"/>
      <c r="BG180" s="17" t="str">
        <f t="shared" si="122"/>
        <v/>
      </c>
      <c r="BH180" s="17" t="str">
        <f t="shared" si="122"/>
        <v/>
      </c>
      <c r="BI180" s="20" t="str">
        <f t="shared" si="97"/>
        <v/>
      </c>
      <c r="BJ180" s="54">
        <v>2</v>
      </c>
      <c r="BK180" s="37">
        <f t="shared" si="98"/>
        <v>5</v>
      </c>
      <c r="BL180" s="54">
        <f t="shared" si="99"/>
        <v>-1</v>
      </c>
      <c r="BM180" s="28" t="s">
        <v>233</v>
      </c>
      <c r="BN180" s="28"/>
      <c r="BO180" s="28" t="s">
        <v>137</v>
      </c>
      <c r="BP180" s="28" t="s">
        <v>138</v>
      </c>
      <c r="BQ180" s="28">
        <v>3</v>
      </c>
      <c r="BR180" s="25">
        <f t="shared" si="100"/>
        <v>3</v>
      </c>
      <c r="BS180" s="28" t="s">
        <v>87</v>
      </c>
      <c r="BT180" s="25">
        <f t="shared" si="101"/>
        <v>1</v>
      </c>
      <c r="BU180" s="28" t="s">
        <v>87</v>
      </c>
      <c r="BV180" s="25">
        <f t="shared" si="102"/>
        <v>1</v>
      </c>
      <c r="BW180" s="28" t="s">
        <v>87</v>
      </c>
      <c r="BX180" s="25">
        <f t="shared" si="103"/>
        <v>1</v>
      </c>
      <c r="BY180" s="25" t="str">
        <f t="shared" si="107"/>
        <v>med</v>
      </c>
      <c r="BZ180" s="28" t="s">
        <v>100</v>
      </c>
      <c r="CA180" s="25">
        <v>3</v>
      </c>
      <c r="CB180" s="28"/>
      <c r="CC180" s="28">
        <v>4458.3500000000004</v>
      </c>
      <c r="CD180" s="28">
        <v>65.02</v>
      </c>
      <c r="CE180" s="38">
        <v>64.819999999999993</v>
      </c>
      <c r="CF180" s="54">
        <v>4</v>
      </c>
      <c r="CG180" s="25">
        <f t="shared" si="104"/>
        <v>6</v>
      </c>
      <c r="CH180" s="26">
        <f t="shared" si="105"/>
        <v>0.5</v>
      </c>
      <c r="CI180" s="26">
        <f t="shared" si="108"/>
        <v>20.255306059673948</v>
      </c>
      <c r="CJ180" s="26">
        <f t="shared" si="109"/>
        <v>20.3178031471768</v>
      </c>
    </row>
    <row r="181" spans="1:88" ht="13.05" customHeight="1" x14ac:dyDescent="0.3">
      <c r="A181" s="27">
        <v>139</v>
      </c>
      <c r="B181" s="28" t="s">
        <v>88</v>
      </c>
      <c r="C181" s="25">
        <f t="shared" si="88"/>
        <v>1</v>
      </c>
      <c r="D181" s="28" t="s">
        <v>79</v>
      </c>
      <c r="E181" s="25">
        <f t="shared" si="89"/>
        <v>2</v>
      </c>
      <c r="F181" s="28" t="s">
        <v>79</v>
      </c>
      <c r="G181" s="25">
        <f t="shared" si="90"/>
        <v>2</v>
      </c>
      <c r="H181" s="28" t="str">
        <f t="shared" si="91"/>
        <v>low</v>
      </c>
      <c r="I181" s="28" t="s">
        <v>88</v>
      </c>
      <c r="J181" s="25">
        <f t="shared" si="92"/>
        <v>1</v>
      </c>
      <c r="K181" s="28" t="s">
        <v>79</v>
      </c>
      <c r="L181" s="25">
        <f t="shared" si="93"/>
        <v>2</v>
      </c>
      <c r="M181" s="28" t="s">
        <v>88</v>
      </c>
      <c r="N181" s="25">
        <f t="shared" si="94"/>
        <v>1</v>
      </c>
      <c r="O181" s="25" t="str">
        <f t="shared" si="106"/>
        <v>low</v>
      </c>
      <c r="P181" s="25" t="s">
        <v>95</v>
      </c>
      <c r="Q181" s="25" t="s">
        <v>68</v>
      </c>
      <c r="R181" s="25">
        <v>1</v>
      </c>
      <c r="S181" s="29" t="s">
        <v>184</v>
      </c>
      <c r="T181" s="195">
        <f>VLOOKUP($S181,'Snippet measures'!$A$4:$V$33,11,FALSE)</f>
        <v>1317</v>
      </c>
      <c r="U181" s="195">
        <f>VLOOKUP($S181,'Snippet measures'!$A$4:$V$33,18,FALSE)</f>
        <v>2.0884860852009202</v>
      </c>
      <c r="V181" s="195">
        <f>VLOOKUP($S181,'Snippet measures'!$A$4:$V$33,19,FALSE)</f>
        <v>641.70000000000005</v>
      </c>
      <c r="W181" s="195">
        <f>VLOOKUP($S181,'Snippet measures'!$A$4:$V$33,21,FALSE)</f>
        <v>8.6633663366336641E-3</v>
      </c>
      <c r="X181" s="195">
        <f>VLOOKUP($S181,'Snippet measures'!$A$4:$V$33,22,FALSE)</f>
        <v>0.41089108910891087</v>
      </c>
      <c r="Y181" s="25">
        <v>2</v>
      </c>
      <c r="Z181" s="30" t="s">
        <v>234</v>
      </c>
      <c r="AA181" s="31" t="s">
        <v>235</v>
      </c>
      <c r="AB181" s="39" t="s">
        <v>187</v>
      </c>
      <c r="AC181" s="33" t="s">
        <v>236</v>
      </c>
      <c r="AD181" s="16"/>
      <c r="AE181" s="17">
        <v>2</v>
      </c>
      <c r="AF181" s="17">
        <v>3</v>
      </c>
      <c r="AG181" s="40">
        <v>3</v>
      </c>
      <c r="AH181" s="35" t="s">
        <v>188</v>
      </c>
      <c r="AI181" s="33" t="s">
        <v>142</v>
      </c>
      <c r="AJ181" s="16"/>
      <c r="AK181" s="17">
        <v>0</v>
      </c>
      <c r="AL181" s="17">
        <v>0</v>
      </c>
      <c r="AM181" s="20">
        <f t="shared" si="128"/>
        <v>0</v>
      </c>
      <c r="AN181" s="35" t="s">
        <v>190</v>
      </c>
      <c r="AO181" s="33" t="s">
        <v>142</v>
      </c>
      <c r="AP181" s="16"/>
      <c r="AQ181" s="17">
        <v>0</v>
      </c>
      <c r="AR181" s="17">
        <v>0</v>
      </c>
      <c r="AS181" s="20">
        <f t="shared" si="119"/>
        <v>0</v>
      </c>
      <c r="AT181" s="35" t="s">
        <v>192</v>
      </c>
      <c r="AU181" s="33" t="s">
        <v>192</v>
      </c>
      <c r="AV181" s="16"/>
      <c r="AW181" s="17">
        <f>IF(ISBLANK($AT181),"",IF($AT181=TRIM($AU181),3,""))</f>
        <v>3</v>
      </c>
      <c r="AX181" s="17">
        <f>IF(ISBLANK($AT181),"",IF($AT181=TRIM($AU181),3,""))</f>
        <v>3</v>
      </c>
      <c r="AY181" s="20">
        <f t="shared" si="124"/>
        <v>3</v>
      </c>
      <c r="AZ181" s="35"/>
      <c r="BA181" s="33"/>
      <c r="BB181" s="17" t="str">
        <f t="shared" si="121"/>
        <v/>
      </c>
      <c r="BC181" s="17" t="str">
        <f t="shared" si="121"/>
        <v/>
      </c>
      <c r="BD181" s="20" t="str">
        <f t="shared" si="96"/>
        <v/>
      </c>
      <c r="BE181" s="35"/>
      <c r="BF181" s="36"/>
      <c r="BG181" s="17" t="str">
        <f t="shared" si="122"/>
        <v/>
      </c>
      <c r="BH181" s="17" t="str">
        <f t="shared" si="122"/>
        <v/>
      </c>
      <c r="BI181" s="20" t="str">
        <f t="shared" si="97"/>
        <v/>
      </c>
      <c r="BJ181" s="54">
        <v>2</v>
      </c>
      <c r="BK181" s="37">
        <f t="shared" si="98"/>
        <v>4</v>
      </c>
      <c r="BL181" s="54">
        <f t="shared" si="99"/>
        <v>0</v>
      </c>
      <c r="BM181" s="28"/>
      <c r="BN181" s="28"/>
      <c r="BO181" s="28" t="s">
        <v>144</v>
      </c>
      <c r="BP181" s="28" t="s">
        <v>144</v>
      </c>
      <c r="BQ181" s="28" t="s">
        <v>87</v>
      </c>
      <c r="BR181" s="25">
        <f t="shared" si="100"/>
        <v>1</v>
      </c>
      <c r="BS181" s="28" t="s">
        <v>87</v>
      </c>
      <c r="BT181" s="25">
        <f t="shared" si="101"/>
        <v>1</v>
      </c>
      <c r="BU181" s="28" t="s">
        <v>87</v>
      </c>
      <c r="BV181" s="25">
        <f t="shared" si="102"/>
        <v>1</v>
      </c>
      <c r="BW181" s="28" t="s">
        <v>87</v>
      </c>
      <c r="BX181" s="25">
        <f t="shared" si="103"/>
        <v>1</v>
      </c>
      <c r="BY181" s="25" t="str">
        <f t="shared" si="107"/>
        <v>low</v>
      </c>
      <c r="BZ181" s="28" t="s">
        <v>145</v>
      </c>
      <c r="CA181" s="25">
        <v>2</v>
      </c>
      <c r="CB181" s="28" t="s">
        <v>146</v>
      </c>
      <c r="CC181" s="28">
        <v>4719.7299999999996</v>
      </c>
      <c r="CD181" s="28">
        <v>250.45</v>
      </c>
      <c r="CE181" s="38">
        <v>319.3</v>
      </c>
      <c r="CF181" s="54">
        <v>4</v>
      </c>
      <c r="CG181" s="25">
        <f t="shared" si="104"/>
        <v>6</v>
      </c>
      <c r="CH181" s="26">
        <f t="shared" si="105"/>
        <v>0.5</v>
      </c>
      <c r="CI181" s="26">
        <f t="shared" si="108"/>
        <v>5.2585346376522262</v>
      </c>
      <c r="CJ181" s="26">
        <f t="shared" si="109"/>
        <v>4.1246476667710619</v>
      </c>
    </row>
    <row r="182" spans="1:88" ht="13.05" customHeight="1" x14ac:dyDescent="0.3">
      <c r="A182" s="27">
        <v>152</v>
      </c>
      <c r="B182" s="28" t="s">
        <v>88</v>
      </c>
      <c r="C182" s="25">
        <f t="shared" si="88"/>
        <v>1</v>
      </c>
      <c r="D182" s="28" t="s">
        <v>65</v>
      </c>
      <c r="E182" s="25">
        <f t="shared" si="89"/>
        <v>3</v>
      </c>
      <c r="F182" s="28" t="s">
        <v>79</v>
      </c>
      <c r="G182" s="25">
        <f t="shared" si="90"/>
        <v>2</v>
      </c>
      <c r="H182" s="28" t="str">
        <f t="shared" si="91"/>
        <v>medium</v>
      </c>
      <c r="I182" s="28" t="s">
        <v>88</v>
      </c>
      <c r="J182" s="25">
        <f t="shared" si="92"/>
        <v>1</v>
      </c>
      <c r="K182" s="28" t="s">
        <v>88</v>
      </c>
      <c r="L182" s="25">
        <f t="shared" si="93"/>
        <v>1</v>
      </c>
      <c r="M182" s="28" t="s">
        <v>88</v>
      </c>
      <c r="N182" s="25">
        <f t="shared" si="94"/>
        <v>1</v>
      </c>
      <c r="O182" s="25" t="str">
        <f t="shared" si="106"/>
        <v>med</v>
      </c>
      <c r="P182" s="25" t="s">
        <v>67</v>
      </c>
      <c r="Q182" s="25" t="s">
        <v>68</v>
      </c>
      <c r="R182" s="25">
        <v>1</v>
      </c>
      <c r="S182" s="29" t="s">
        <v>184</v>
      </c>
      <c r="T182" s="195">
        <f>VLOOKUP($S182,'Snippet measures'!$A$4:$V$33,11,FALSE)</f>
        <v>1317</v>
      </c>
      <c r="U182" s="195">
        <f>VLOOKUP($S182,'Snippet measures'!$A$4:$V$33,18,FALSE)</f>
        <v>2.0884860852009202</v>
      </c>
      <c r="V182" s="195">
        <f>VLOOKUP($S182,'Snippet measures'!$A$4:$V$33,19,FALSE)</f>
        <v>641.70000000000005</v>
      </c>
      <c r="W182" s="195">
        <f>VLOOKUP($S182,'Snippet measures'!$A$4:$V$33,21,FALSE)</f>
        <v>8.6633663366336641E-3</v>
      </c>
      <c r="X182" s="195">
        <f>VLOOKUP($S182,'Snippet measures'!$A$4:$V$33,22,FALSE)</f>
        <v>0.41089108910891087</v>
      </c>
      <c r="Y182" s="25">
        <v>3</v>
      </c>
      <c r="Z182" s="30" t="s">
        <v>237</v>
      </c>
      <c r="AA182" s="31" t="s">
        <v>238</v>
      </c>
      <c r="AB182" s="39" t="s">
        <v>187</v>
      </c>
      <c r="AC182" s="33" t="s">
        <v>239</v>
      </c>
      <c r="AD182" s="16"/>
      <c r="AE182" s="17">
        <v>3</v>
      </c>
      <c r="AF182" s="17">
        <v>3</v>
      </c>
      <c r="AG182" s="17">
        <f t="shared" ref="AG182:AG193" si="129">IF(AE182=AF182,AE182,"")</f>
        <v>3</v>
      </c>
      <c r="AH182" s="35" t="s">
        <v>188</v>
      </c>
      <c r="AI182" s="33" t="s">
        <v>188</v>
      </c>
      <c r="AJ182" s="16"/>
      <c r="AK182" s="17">
        <f>IF($AH182=TRIM($AI182),3,"")</f>
        <v>3</v>
      </c>
      <c r="AL182" s="17">
        <f>IF($AH182=TRIM($AI182),3,"")</f>
        <v>3</v>
      </c>
      <c r="AM182" s="20">
        <f t="shared" si="128"/>
        <v>3</v>
      </c>
      <c r="AN182" s="35" t="s">
        <v>190</v>
      </c>
      <c r="AO182" s="33" t="s">
        <v>240</v>
      </c>
      <c r="AP182" s="16"/>
      <c r="AQ182" s="17">
        <v>3</v>
      </c>
      <c r="AR182" s="17">
        <v>3</v>
      </c>
      <c r="AS182" s="20">
        <f t="shared" si="119"/>
        <v>3</v>
      </c>
      <c r="AT182" s="35" t="s">
        <v>192</v>
      </c>
      <c r="AU182" s="33" t="s">
        <v>192</v>
      </c>
      <c r="AV182" s="16"/>
      <c r="AW182" s="17">
        <f>IF(ISBLANK($AT182),"",IF($AT182=TRIM($AU182),3,""))</f>
        <v>3</v>
      </c>
      <c r="AX182" s="17">
        <f>IF(ISBLANK($AT182),"",IF($AT182=TRIM($AU182),3,""))</f>
        <v>3</v>
      </c>
      <c r="AY182" s="20">
        <f t="shared" si="124"/>
        <v>3</v>
      </c>
      <c r="AZ182" s="35"/>
      <c r="BA182" s="33"/>
      <c r="BB182" s="17" t="str">
        <f t="shared" ref="BB182:BC201" si="130">IF(ISBLANK($AZ182),"",IF($AZ182=TRIM($BA182),3,""))</f>
        <v/>
      </c>
      <c r="BC182" s="17" t="str">
        <f t="shared" si="130"/>
        <v/>
      </c>
      <c r="BD182" s="20" t="str">
        <f t="shared" si="96"/>
        <v/>
      </c>
      <c r="BE182" s="35"/>
      <c r="BF182" s="36"/>
      <c r="BG182" s="17" t="str">
        <f t="shared" ref="BG182:BH201" si="131">IF(ISBLANK($BE182),"",IF($BE182=TRIM($BF182),3,""))</f>
        <v/>
      </c>
      <c r="BH182" s="17" t="str">
        <f t="shared" si="131"/>
        <v/>
      </c>
      <c r="BI182" s="20" t="str">
        <f t="shared" si="97"/>
        <v/>
      </c>
      <c r="BJ182" s="54">
        <v>3</v>
      </c>
      <c r="BK182" s="37">
        <f t="shared" si="98"/>
        <v>6</v>
      </c>
      <c r="BL182" s="54">
        <f t="shared" si="99"/>
        <v>0</v>
      </c>
      <c r="BM182" s="28" t="s">
        <v>241</v>
      </c>
      <c r="BN182" s="28" t="s">
        <v>242</v>
      </c>
      <c r="BO182" s="28" t="s">
        <v>151</v>
      </c>
      <c r="BP182" s="28" t="s">
        <v>152</v>
      </c>
      <c r="BQ182" s="28">
        <v>3</v>
      </c>
      <c r="BR182" s="25">
        <f t="shared" si="100"/>
        <v>3</v>
      </c>
      <c r="BS182" s="28">
        <v>3</v>
      </c>
      <c r="BT182" s="25">
        <f t="shared" si="101"/>
        <v>3</v>
      </c>
      <c r="BU182" s="28">
        <v>3</v>
      </c>
      <c r="BV182" s="25">
        <f t="shared" si="102"/>
        <v>3</v>
      </c>
      <c r="BW182" s="28">
        <v>3</v>
      </c>
      <c r="BX182" s="25">
        <f t="shared" si="103"/>
        <v>3</v>
      </c>
      <c r="BY182" s="25" t="str">
        <f t="shared" si="107"/>
        <v>med</v>
      </c>
      <c r="BZ182" s="28" t="s">
        <v>119</v>
      </c>
      <c r="CA182" s="25">
        <v>4</v>
      </c>
      <c r="CB182" s="28" t="s">
        <v>153</v>
      </c>
      <c r="CC182" s="28">
        <v>4683.68</v>
      </c>
      <c r="CD182" s="28">
        <v>74.67</v>
      </c>
      <c r="CE182" s="38">
        <v>216.99</v>
      </c>
      <c r="CF182" s="54">
        <v>4</v>
      </c>
      <c r="CG182" s="25">
        <f t="shared" si="104"/>
        <v>12</v>
      </c>
      <c r="CH182" s="26">
        <f t="shared" si="105"/>
        <v>1</v>
      </c>
      <c r="CI182" s="26">
        <f t="shared" si="108"/>
        <v>17.637605464041783</v>
      </c>
      <c r="CJ182" s="26">
        <f t="shared" si="109"/>
        <v>6.0694041200055295</v>
      </c>
    </row>
    <row r="183" spans="1:88" ht="13.05" customHeight="1" x14ac:dyDescent="0.3">
      <c r="A183" s="27">
        <v>161</v>
      </c>
      <c r="B183" s="28" t="s">
        <v>79</v>
      </c>
      <c r="C183" s="25">
        <f t="shared" si="88"/>
        <v>2</v>
      </c>
      <c r="D183" s="28" t="s">
        <v>65</v>
      </c>
      <c r="E183" s="25">
        <f t="shared" si="89"/>
        <v>3</v>
      </c>
      <c r="F183" s="28" t="s">
        <v>79</v>
      </c>
      <c r="G183" s="25">
        <f t="shared" si="90"/>
        <v>2</v>
      </c>
      <c r="H183" s="28" t="str">
        <f t="shared" si="91"/>
        <v>medium</v>
      </c>
      <c r="I183" s="28" t="s">
        <v>88</v>
      </c>
      <c r="J183" s="25">
        <f t="shared" si="92"/>
        <v>1</v>
      </c>
      <c r="K183" s="28" t="s">
        <v>88</v>
      </c>
      <c r="L183" s="25">
        <f t="shared" si="93"/>
        <v>1</v>
      </c>
      <c r="M183" s="28" t="s">
        <v>88</v>
      </c>
      <c r="N183" s="25">
        <f t="shared" si="94"/>
        <v>1</v>
      </c>
      <c r="O183" s="25" t="str">
        <f t="shared" si="106"/>
        <v>med</v>
      </c>
      <c r="P183" s="25" t="s">
        <v>67</v>
      </c>
      <c r="Q183" s="25" t="s">
        <v>68</v>
      </c>
      <c r="R183" s="25">
        <v>1</v>
      </c>
      <c r="S183" s="29" t="s">
        <v>184</v>
      </c>
      <c r="T183" s="195">
        <f>VLOOKUP($S183,'Snippet measures'!$A$4:$V$33,11,FALSE)</f>
        <v>1317</v>
      </c>
      <c r="U183" s="195">
        <f>VLOOKUP($S183,'Snippet measures'!$A$4:$V$33,18,FALSE)</f>
        <v>2.0884860852009202</v>
      </c>
      <c r="V183" s="195">
        <f>VLOOKUP($S183,'Snippet measures'!$A$4:$V$33,19,FALSE)</f>
        <v>641.70000000000005</v>
      </c>
      <c r="W183" s="195">
        <f>VLOOKUP($S183,'Snippet measures'!$A$4:$V$33,21,FALSE)</f>
        <v>8.6633663366336641E-3</v>
      </c>
      <c r="X183" s="195">
        <f>VLOOKUP($S183,'Snippet measures'!$A$4:$V$33,22,FALSE)</f>
        <v>0.41089108910891087</v>
      </c>
      <c r="Y183" s="25">
        <v>2</v>
      </c>
      <c r="Z183" s="30" t="s">
        <v>243</v>
      </c>
      <c r="AA183" s="31" t="s">
        <v>244</v>
      </c>
      <c r="AB183" s="39" t="s">
        <v>187</v>
      </c>
      <c r="AC183" s="33" t="s">
        <v>245</v>
      </c>
      <c r="AD183" s="16"/>
      <c r="AE183" s="17">
        <v>0</v>
      </c>
      <c r="AF183" s="17">
        <v>0</v>
      </c>
      <c r="AG183" s="17">
        <f t="shared" si="129"/>
        <v>0</v>
      </c>
      <c r="AH183" s="35" t="s">
        <v>188</v>
      </c>
      <c r="AI183" s="33" t="s">
        <v>246</v>
      </c>
      <c r="AJ183" s="16"/>
      <c r="AK183" s="17">
        <v>0</v>
      </c>
      <c r="AL183" s="17">
        <v>0</v>
      </c>
      <c r="AM183" s="20">
        <f t="shared" si="128"/>
        <v>0</v>
      </c>
      <c r="AN183" s="35" t="s">
        <v>190</v>
      </c>
      <c r="AO183" s="33" t="s">
        <v>230</v>
      </c>
      <c r="AP183" s="16"/>
      <c r="AQ183" s="17">
        <v>0</v>
      </c>
      <c r="AR183" s="17">
        <v>0</v>
      </c>
      <c r="AS183" s="20">
        <f t="shared" si="119"/>
        <v>0</v>
      </c>
      <c r="AT183" s="35" t="s">
        <v>192</v>
      </c>
      <c r="AU183" s="33" t="s">
        <v>247</v>
      </c>
      <c r="AV183" s="16"/>
      <c r="AW183" s="17">
        <v>2</v>
      </c>
      <c r="AX183" s="17">
        <v>1</v>
      </c>
      <c r="AY183" s="41">
        <v>1</v>
      </c>
      <c r="AZ183" s="35"/>
      <c r="BA183" s="33"/>
      <c r="BB183" s="17" t="str">
        <f t="shared" si="130"/>
        <v/>
      </c>
      <c r="BC183" s="17" t="str">
        <f t="shared" si="130"/>
        <v/>
      </c>
      <c r="BD183" s="20" t="str">
        <f t="shared" si="96"/>
        <v/>
      </c>
      <c r="BE183" s="35"/>
      <c r="BF183" s="36"/>
      <c r="BG183" s="17" t="str">
        <f t="shared" si="131"/>
        <v/>
      </c>
      <c r="BH183" s="17" t="str">
        <f t="shared" si="131"/>
        <v/>
      </c>
      <c r="BI183" s="20" t="str">
        <f t="shared" si="97"/>
        <v/>
      </c>
      <c r="BJ183" s="54">
        <v>2</v>
      </c>
      <c r="BK183" s="37">
        <f t="shared" si="98"/>
        <v>4</v>
      </c>
      <c r="BL183" s="54">
        <f t="shared" si="99"/>
        <v>0</v>
      </c>
      <c r="BM183" s="28"/>
      <c r="BN183" s="28" t="s">
        <v>248</v>
      </c>
      <c r="BO183" s="28" t="s">
        <v>159</v>
      </c>
      <c r="BP183" s="28" t="s">
        <v>160</v>
      </c>
      <c r="BQ183" s="28">
        <v>4</v>
      </c>
      <c r="BR183" s="25">
        <f t="shared" si="100"/>
        <v>4</v>
      </c>
      <c r="BS183" s="28" t="s">
        <v>87</v>
      </c>
      <c r="BT183" s="25">
        <f t="shared" si="101"/>
        <v>1</v>
      </c>
      <c r="BU183" s="28">
        <v>2</v>
      </c>
      <c r="BV183" s="25">
        <f t="shared" si="102"/>
        <v>2</v>
      </c>
      <c r="BW183" s="28" t="s">
        <v>87</v>
      </c>
      <c r="BX183" s="25">
        <f t="shared" si="103"/>
        <v>1</v>
      </c>
      <c r="BY183" s="25" t="str">
        <f t="shared" si="107"/>
        <v>high</v>
      </c>
      <c r="BZ183" s="28" t="s">
        <v>145</v>
      </c>
      <c r="CA183" s="25">
        <v>2</v>
      </c>
      <c r="CB183" s="28"/>
      <c r="CC183" s="28">
        <v>2879.82</v>
      </c>
      <c r="CD183" s="28">
        <v>147.19999999999999</v>
      </c>
      <c r="CE183" s="38">
        <v>233.18</v>
      </c>
      <c r="CF183" s="54">
        <v>4</v>
      </c>
      <c r="CG183" s="25">
        <f t="shared" si="104"/>
        <v>1</v>
      </c>
      <c r="CH183" s="26">
        <f t="shared" si="105"/>
        <v>8.3333333333333329E-2</v>
      </c>
      <c r="CI183" s="26">
        <f t="shared" si="108"/>
        <v>8.9470108695652186</v>
      </c>
      <c r="CJ183" s="26">
        <f t="shared" si="109"/>
        <v>5.6479972553392228</v>
      </c>
    </row>
    <row r="184" spans="1:88" ht="13.05" customHeight="1" x14ac:dyDescent="0.3">
      <c r="A184" s="27">
        <v>177</v>
      </c>
      <c r="B184" s="28" t="s">
        <v>80</v>
      </c>
      <c r="C184" s="25">
        <f t="shared" si="88"/>
        <v>4</v>
      </c>
      <c r="D184" s="28" t="s">
        <v>80</v>
      </c>
      <c r="E184" s="25">
        <f t="shared" si="89"/>
        <v>4</v>
      </c>
      <c r="F184" s="28" t="s">
        <v>65</v>
      </c>
      <c r="G184" s="25">
        <f t="shared" si="90"/>
        <v>3</v>
      </c>
      <c r="H184" s="28" t="str">
        <f t="shared" si="91"/>
        <v>high</v>
      </c>
      <c r="I184" s="28" t="s">
        <v>65</v>
      </c>
      <c r="J184" s="25">
        <f t="shared" si="92"/>
        <v>3</v>
      </c>
      <c r="K184" s="28" t="s">
        <v>80</v>
      </c>
      <c r="L184" s="25">
        <f t="shared" si="93"/>
        <v>4</v>
      </c>
      <c r="M184" s="28" t="s">
        <v>88</v>
      </c>
      <c r="N184" s="25">
        <f t="shared" si="94"/>
        <v>1</v>
      </c>
      <c r="O184" s="25" t="str">
        <f t="shared" si="106"/>
        <v>high</v>
      </c>
      <c r="P184" s="25" t="s">
        <v>67</v>
      </c>
      <c r="Q184" s="25" t="s">
        <v>68</v>
      </c>
      <c r="R184" s="25">
        <v>1</v>
      </c>
      <c r="S184" s="29" t="s">
        <v>184</v>
      </c>
      <c r="T184" s="195">
        <f>VLOOKUP($S184,'Snippet measures'!$A$4:$V$33,11,FALSE)</f>
        <v>1317</v>
      </c>
      <c r="U184" s="195">
        <f>VLOOKUP($S184,'Snippet measures'!$A$4:$V$33,18,FALSE)</f>
        <v>2.0884860852009202</v>
      </c>
      <c r="V184" s="195">
        <f>VLOOKUP($S184,'Snippet measures'!$A$4:$V$33,19,FALSE)</f>
        <v>641.70000000000005</v>
      </c>
      <c r="W184" s="195">
        <f>VLOOKUP($S184,'Snippet measures'!$A$4:$V$33,21,FALSE)</f>
        <v>8.6633663366336641E-3</v>
      </c>
      <c r="X184" s="195">
        <f>VLOOKUP($S184,'Snippet measures'!$A$4:$V$33,22,FALSE)</f>
        <v>0.41089108910891087</v>
      </c>
      <c r="Y184" s="25">
        <v>2</v>
      </c>
      <c r="Z184" s="30" t="s">
        <v>249</v>
      </c>
      <c r="AA184" s="31" t="s">
        <v>250</v>
      </c>
      <c r="AB184" s="39" t="s">
        <v>187</v>
      </c>
      <c r="AC184" s="33" t="s">
        <v>251</v>
      </c>
      <c r="AD184" s="16"/>
      <c r="AE184" s="17">
        <v>1</v>
      </c>
      <c r="AF184" s="17">
        <v>1</v>
      </c>
      <c r="AG184" s="17">
        <f t="shared" si="129"/>
        <v>1</v>
      </c>
      <c r="AH184" s="35" t="s">
        <v>188</v>
      </c>
      <c r="AI184" s="33" t="s">
        <v>214</v>
      </c>
      <c r="AJ184" s="16"/>
      <c r="AK184" s="17">
        <f>IF($AH184=TRIM($AI184),3,"")</f>
        <v>3</v>
      </c>
      <c r="AL184" s="17">
        <f>IF($AH184=TRIM($AI184),3,"")</f>
        <v>3</v>
      </c>
      <c r="AM184" s="20">
        <f t="shared" si="128"/>
        <v>3</v>
      </c>
      <c r="AN184" s="35" t="s">
        <v>190</v>
      </c>
      <c r="AO184" s="33" t="s">
        <v>252</v>
      </c>
      <c r="AP184" s="16"/>
      <c r="AQ184" s="17">
        <v>3</v>
      </c>
      <c r="AR184" s="17">
        <v>3</v>
      </c>
      <c r="AS184" s="20">
        <f t="shared" si="119"/>
        <v>3</v>
      </c>
      <c r="AT184" s="35" t="s">
        <v>192</v>
      </c>
      <c r="AU184" s="33" t="s">
        <v>253</v>
      </c>
      <c r="AV184" s="16"/>
      <c r="AW184" s="17">
        <v>3</v>
      </c>
      <c r="AX184" s="17">
        <v>3</v>
      </c>
      <c r="AY184" s="20">
        <f t="shared" ref="AY184:AY205" si="132">IF(AW184=AX184,AW184,"")</f>
        <v>3</v>
      </c>
      <c r="AZ184" s="35"/>
      <c r="BA184" s="33"/>
      <c r="BB184" s="17" t="str">
        <f t="shared" si="130"/>
        <v/>
      </c>
      <c r="BC184" s="17" t="str">
        <f t="shared" si="130"/>
        <v/>
      </c>
      <c r="BD184" s="20" t="str">
        <f t="shared" si="96"/>
        <v/>
      </c>
      <c r="BE184" s="35"/>
      <c r="BF184" s="36"/>
      <c r="BG184" s="17" t="str">
        <f t="shared" si="131"/>
        <v/>
      </c>
      <c r="BH184" s="17" t="str">
        <f t="shared" si="131"/>
        <v/>
      </c>
      <c r="BI184" s="20" t="str">
        <f t="shared" si="97"/>
        <v/>
      </c>
      <c r="BJ184" s="54">
        <v>2</v>
      </c>
      <c r="BK184" s="37">
        <f t="shared" si="98"/>
        <v>4</v>
      </c>
      <c r="BL184" s="54">
        <f t="shared" si="99"/>
        <v>0</v>
      </c>
      <c r="BM184" s="28"/>
      <c r="BN184" s="28"/>
      <c r="BO184" s="28"/>
      <c r="BP184" s="28" t="s">
        <v>164</v>
      </c>
      <c r="BQ184" s="28">
        <v>2</v>
      </c>
      <c r="BR184" s="25">
        <f t="shared" si="100"/>
        <v>2</v>
      </c>
      <c r="BS184" s="28">
        <v>3</v>
      </c>
      <c r="BT184" s="25">
        <f t="shared" si="101"/>
        <v>3</v>
      </c>
      <c r="BU184" s="28">
        <v>4</v>
      </c>
      <c r="BV184" s="25">
        <f t="shared" si="102"/>
        <v>4</v>
      </c>
      <c r="BW184" s="28">
        <v>4</v>
      </c>
      <c r="BX184" s="25">
        <f t="shared" si="103"/>
        <v>4</v>
      </c>
      <c r="BY184" s="25" t="str">
        <f t="shared" si="107"/>
        <v>high</v>
      </c>
      <c r="BZ184" s="28" t="s">
        <v>100</v>
      </c>
      <c r="CA184" s="25">
        <v>3</v>
      </c>
      <c r="CB184" s="28"/>
      <c r="CC184" s="28">
        <v>3077.05</v>
      </c>
      <c r="CD184" s="28">
        <v>18.84</v>
      </c>
      <c r="CE184" s="38">
        <v>138.94</v>
      </c>
      <c r="CF184" s="54">
        <v>4</v>
      </c>
      <c r="CG184" s="25">
        <f t="shared" si="104"/>
        <v>10</v>
      </c>
      <c r="CH184" s="26">
        <f t="shared" si="105"/>
        <v>0.83333333333333337</v>
      </c>
      <c r="CI184" s="26">
        <f t="shared" si="108"/>
        <v>69.904458598726109</v>
      </c>
      <c r="CJ184" s="26">
        <f t="shared" si="109"/>
        <v>9.4789117604721458</v>
      </c>
    </row>
    <row r="185" spans="1:88" ht="13.05" customHeight="1" x14ac:dyDescent="0.3">
      <c r="A185" s="27">
        <v>178</v>
      </c>
      <c r="B185" s="28" t="s">
        <v>88</v>
      </c>
      <c r="C185" s="25">
        <f t="shared" si="88"/>
        <v>1</v>
      </c>
      <c r="D185" s="28" t="s">
        <v>80</v>
      </c>
      <c r="E185" s="25">
        <f t="shared" si="89"/>
        <v>4</v>
      </c>
      <c r="F185" s="28" t="s">
        <v>80</v>
      </c>
      <c r="G185" s="25">
        <f t="shared" si="90"/>
        <v>4</v>
      </c>
      <c r="H185" s="28" t="str">
        <f t="shared" si="91"/>
        <v>medium</v>
      </c>
      <c r="I185" s="28" t="s">
        <v>80</v>
      </c>
      <c r="J185" s="25">
        <f t="shared" si="92"/>
        <v>4</v>
      </c>
      <c r="K185" s="28" t="s">
        <v>65</v>
      </c>
      <c r="L185" s="25">
        <f t="shared" si="93"/>
        <v>3</v>
      </c>
      <c r="M185" s="28" t="s">
        <v>88</v>
      </c>
      <c r="N185" s="25">
        <f t="shared" si="94"/>
        <v>1</v>
      </c>
      <c r="O185" s="25" t="str">
        <f t="shared" si="106"/>
        <v>high</v>
      </c>
      <c r="P185" s="25" t="s">
        <v>67</v>
      </c>
      <c r="Q185" s="25" t="s">
        <v>68</v>
      </c>
      <c r="R185" s="25">
        <v>1</v>
      </c>
      <c r="S185" s="29" t="s">
        <v>184</v>
      </c>
      <c r="T185" s="195">
        <f>VLOOKUP($S185,'Snippet measures'!$A$4:$V$33,11,FALSE)</f>
        <v>1317</v>
      </c>
      <c r="U185" s="195">
        <f>VLOOKUP($S185,'Snippet measures'!$A$4:$V$33,18,FALSE)</f>
        <v>2.0884860852009202</v>
      </c>
      <c r="V185" s="195">
        <f>VLOOKUP($S185,'Snippet measures'!$A$4:$V$33,19,FALSE)</f>
        <v>641.70000000000005</v>
      </c>
      <c r="W185" s="195">
        <f>VLOOKUP($S185,'Snippet measures'!$A$4:$V$33,21,FALSE)</f>
        <v>8.6633663366336641E-3</v>
      </c>
      <c r="X185" s="195">
        <f>VLOOKUP($S185,'Snippet measures'!$A$4:$V$33,22,FALSE)</f>
        <v>0.41089108910891087</v>
      </c>
      <c r="Y185" s="25">
        <v>1</v>
      </c>
      <c r="Z185" s="30" t="s">
        <v>254</v>
      </c>
      <c r="AA185" s="31" t="s">
        <v>255</v>
      </c>
      <c r="AB185" s="39" t="s">
        <v>187</v>
      </c>
      <c r="AC185" s="33" t="s">
        <v>256</v>
      </c>
      <c r="AD185" s="16"/>
      <c r="AE185" s="17">
        <v>0</v>
      </c>
      <c r="AF185" s="17">
        <v>0</v>
      </c>
      <c r="AG185" s="17">
        <f t="shared" si="129"/>
        <v>0</v>
      </c>
      <c r="AH185" s="35" t="s">
        <v>188</v>
      </c>
      <c r="AI185" s="33" t="s">
        <v>256</v>
      </c>
      <c r="AJ185" s="16"/>
      <c r="AK185" s="17">
        <v>0</v>
      </c>
      <c r="AL185" s="17">
        <v>0</v>
      </c>
      <c r="AM185" s="20">
        <f t="shared" si="128"/>
        <v>0</v>
      </c>
      <c r="AN185" s="35" t="s">
        <v>190</v>
      </c>
      <c r="AO185" s="33" t="s">
        <v>256</v>
      </c>
      <c r="AP185" s="16"/>
      <c r="AQ185" s="17">
        <v>0</v>
      </c>
      <c r="AR185" s="17">
        <v>0</v>
      </c>
      <c r="AS185" s="20">
        <f t="shared" si="119"/>
        <v>0</v>
      </c>
      <c r="AT185" s="35" t="s">
        <v>192</v>
      </c>
      <c r="AU185" s="33" t="s">
        <v>256</v>
      </c>
      <c r="AV185" s="16"/>
      <c r="AW185" s="17">
        <v>0</v>
      </c>
      <c r="AX185" s="17">
        <v>0</v>
      </c>
      <c r="AY185" s="20">
        <f t="shared" si="132"/>
        <v>0</v>
      </c>
      <c r="AZ185" s="35"/>
      <c r="BA185" s="33"/>
      <c r="BB185" s="17" t="str">
        <f t="shared" si="130"/>
        <v/>
      </c>
      <c r="BC185" s="17" t="str">
        <f t="shared" si="130"/>
        <v/>
      </c>
      <c r="BD185" s="20" t="str">
        <f t="shared" si="96"/>
        <v/>
      </c>
      <c r="BE185" s="35"/>
      <c r="BF185" s="36"/>
      <c r="BG185" s="17" t="str">
        <f t="shared" si="131"/>
        <v/>
      </c>
      <c r="BH185" s="17" t="str">
        <f t="shared" si="131"/>
        <v/>
      </c>
      <c r="BI185" s="20" t="str">
        <f t="shared" si="97"/>
        <v/>
      </c>
      <c r="BJ185" s="54">
        <v>1</v>
      </c>
      <c r="BK185" s="37">
        <f t="shared" si="98"/>
        <v>2</v>
      </c>
      <c r="BL185" s="54">
        <f t="shared" si="99"/>
        <v>0</v>
      </c>
      <c r="BM185" s="28"/>
      <c r="BN185" s="28"/>
      <c r="BO185" s="28"/>
      <c r="BP185" s="28" t="s">
        <v>169</v>
      </c>
      <c r="BQ185" s="28">
        <v>4</v>
      </c>
      <c r="BR185" s="25">
        <f t="shared" si="100"/>
        <v>4</v>
      </c>
      <c r="BS185" s="28">
        <v>2</v>
      </c>
      <c r="BT185" s="25">
        <f t="shared" si="101"/>
        <v>2</v>
      </c>
      <c r="BU185" s="28">
        <v>4</v>
      </c>
      <c r="BV185" s="25">
        <f t="shared" si="102"/>
        <v>4</v>
      </c>
      <c r="BW185" s="28" t="s">
        <v>87</v>
      </c>
      <c r="BX185" s="25">
        <f t="shared" si="103"/>
        <v>1</v>
      </c>
      <c r="BY185" s="25" t="str">
        <f t="shared" si="107"/>
        <v>high</v>
      </c>
      <c r="BZ185" s="28" t="s">
        <v>145</v>
      </c>
      <c r="CA185" s="25">
        <v>2</v>
      </c>
      <c r="CB185" s="28"/>
      <c r="CC185" s="28">
        <v>2198.86</v>
      </c>
      <c r="CD185" s="28">
        <v>255.73</v>
      </c>
      <c r="CE185" s="38">
        <v>80.84</v>
      </c>
      <c r="CF185" s="54">
        <v>4</v>
      </c>
      <c r="CG185" s="25">
        <f t="shared" si="104"/>
        <v>0</v>
      </c>
      <c r="CH185" s="26">
        <f t="shared" si="105"/>
        <v>0</v>
      </c>
      <c r="CI185" s="26">
        <f t="shared" si="108"/>
        <v>5.1499628514448839</v>
      </c>
      <c r="CJ185" s="26">
        <f t="shared" si="109"/>
        <v>16.291439881246905</v>
      </c>
    </row>
    <row r="186" spans="1:88" ht="13.05" customHeight="1" x14ac:dyDescent="0.3">
      <c r="A186" s="27">
        <v>227</v>
      </c>
      <c r="B186" s="28" t="s">
        <v>88</v>
      </c>
      <c r="C186" s="25">
        <f t="shared" si="88"/>
        <v>1</v>
      </c>
      <c r="D186" s="28" t="s">
        <v>79</v>
      </c>
      <c r="E186" s="25">
        <f t="shared" si="89"/>
        <v>2</v>
      </c>
      <c r="F186" s="28" t="s">
        <v>80</v>
      </c>
      <c r="G186" s="25">
        <f t="shared" si="90"/>
        <v>4</v>
      </c>
      <c r="H186" s="28" t="str">
        <f t="shared" si="91"/>
        <v>medium</v>
      </c>
      <c r="I186" s="28" t="s">
        <v>88</v>
      </c>
      <c r="J186" s="25">
        <f t="shared" si="92"/>
        <v>1</v>
      </c>
      <c r="K186" s="28" t="s">
        <v>65</v>
      </c>
      <c r="L186" s="25">
        <f t="shared" si="93"/>
        <v>3</v>
      </c>
      <c r="M186" s="28" t="s">
        <v>88</v>
      </c>
      <c r="N186" s="25">
        <f t="shared" si="94"/>
        <v>1</v>
      </c>
      <c r="O186" s="25" t="str">
        <f t="shared" si="106"/>
        <v>high</v>
      </c>
      <c r="P186" s="25" t="s">
        <v>67</v>
      </c>
      <c r="Q186" s="25" t="s">
        <v>68</v>
      </c>
      <c r="R186" s="25">
        <v>1</v>
      </c>
      <c r="S186" s="29" t="s">
        <v>184</v>
      </c>
      <c r="T186" s="195">
        <f>VLOOKUP($S186,'Snippet measures'!$A$4:$V$33,11,FALSE)</f>
        <v>1317</v>
      </c>
      <c r="U186" s="195">
        <f>VLOOKUP($S186,'Snippet measures'!$A$4:$V$33,18,FALSE)</f>
        <v>2.0884860852009202</v>
      </c>
      <c r="V186" s="195">
        <f>VLOOKUP($S186,'Snippet measures'!$A$4:$V$33,19,FALSE)</f>
        <v>641.70000000000005</v>
      </c>
      <c r="W186" s="195">
        <f>VLOOKUP($S186,'Snippet measures'!$A$4:$V$33,21,FALSE)</f>
        <v>8.6633663366336641E-3</v>
      </c>
      <c r="X186" s="195">
        <f>VLOOKUP($S186,'Snippet measures'!$A$4:$V$33,22,FALSE)</f>
        <v>0.41089108910891087</v>
      </c>
      <c r="Y186" s="25">
        <v>1</v>
      </c>
      <c r="Z186" s="30" t="s">
        <v>257</v>
      </c>
      <c r="AA186" s="31" t="s">
        <v>258</v>
      </c>
      <c r="AB186" s="39" t="s">
        <v>187</v>
      </c>
      <c r="AC186" s="33" t="s">
        <v>259</v>
      </c>
      <c r="AD186" s="16"/>
      <c r="AE186" s="17">
        <v>0</v>
      </c>
      <c r="AF186" s="17">
        <v>0</v>
      </c>
      <c r="AG186" s="17">
        <f t="shared" si="129"/>
        <v>0</v>
      </c>
      <c r="AH186" s="35" t="s">
        <v>188</v>
      </c>
      <c r="AI186" s="33" t="s">
        <v>260</v>
      </c>
      <c r="AJ186" s="16"/>
      <c r="AK186" s="17">
        <v>0</v>
      </c>
      <c r="AL186" s="17">
        <v>0</v>
      </c>
      <c r="AM186" s="20">
        <f t="shared" si="128"/>
        <v>0</v>
      </c>
      <c r="AN186" s="35" t="s">
        <v>190</v>
      </c>
      <c r="AO186" s="33" t="s">
        <v>261</v>
      </c>
      <c r="AP186" s="16"/>
      <c r="AQ186" s="17">
        <v>0</v>
      </c>
      <c r="AR186" s="17">
        <v>0</v>
      </c>
      <c r="AS186" s="20">
        <f t="shared" ref="AS186:AS203" si="133">IF(AQ186=AR186,AQ186,"")</f>
        <v>0</v>
      </c>
      <c r="AT186" s="35" t="s">
        <v>192</v>
      </c>
      <c r="AU186" s="33" t="s">
        <v>262</v>
      </c>
      <c r="AV186" s="16"/>
      <c r="AW186" s="17">
        <v>0</v>
      </c>
      <c r="AX186" s="17">
        <v>0</v>
      </c>
      <c r="AY186" s="20">
        <f t="shared" si="132"/>
        <v>0</v>
      </c>
      <c r="AZ186" s="35"/>
      <c r="BA186" s="33"/>
      <c r="BB186" s="17" t="str">
        <f t="shared" si="130"/>
        <v/>
      </c>
      <c r="BC186" s="17" t="str">
        <f t="shared" si="130"/>
        <v/>
      </c>
      <c r="BD186" s="20" t="str">
        <f t="shared" si="96"/>
        <v/>
      </c>
      <c r="BE186" s="35"/>
      <c r="BF186" s="36"/>
      <c r="BG186" s="17" t="str">
        <f t="shared" si="131"/>
        <v/>
      </c>
      <c r="BH186" s="17" t="str">
        <f t="shared" si="131"/>
        <v/>
      </c>
      <c r="BI186" s="20" t="str">
        <f t="shared" si="97"/>
        <v/>
      </c>
      <c r="BJ186" s="54">
        <v>1</v>
      </c>
      <c r="BK186" s="37">
        <f t="shared" si="98"/>
        <v>2</v>
      </c>
      <c r="BL186" s="54">
        <f t="shared" si="99"/>
        <v>0</v>
      </c>
      <c r="BM186" s="28" t="s">
        <v>263</v>
      </c>
      <c r="BN186" s="28"/>
      <c r="BO186" s="28" t="s">
        <v>176</v>
      </c>
      <c r="BP186" s="28" t="s">
        <v>177</v>
      </c>
      <c r="BQ186" s="28" t="s">
        <v>87</v>
      </c>
      <c r="BR186" s="25">
        <f t="shared" si="100"/>
        <v>1</v>
      </c>
      <c r="BS186" s="28" t="s">
        <v>87</v>
      </c>
      <c r="BT186" s="25">
        <f t="shared" si="101"/>
        <v>1</v>
      </c>
      <c r="BU186" s="28" t="s">
        <v>87</v>
      </c>
      <c r="BV186" s="25">
        <f t="shared" si="102"/>
        <v>1</v>
      </c>
      <c r="BW186" s="28" t="s">
        <v>87</v>
      </c>
      <c r="BX186" s="25">
        <f t="shared" si="103"/>
        <v>1</v>
      </c>
      <c r="BY186" s="25" t="str">
        <f t="shared" si="107"/>
        <v>low</v>
      </c>
      <c r="BZ186" s="28" t="s">
        <v>100</v>
      </c>
      <c r="CA186" s="25">
        <v>3</v>
      </c>
      <c r="CB186" s="28"/>
      <c r="CC186" s="28">
        <v>1377.51</v>
      </c>
      <c r="CD186" s="28">
        <v>71.03</v>
      </c>
      <c r="CE186" s="38">
        <v>196.87</v>
      </c>
      <c r="CF186" s="54">
        <v>4</v>
      </c>
      <c r="CG186" s="25">
        <f t="shared" si="104"/>
        <v>0</v>
      </c>
      <c r="CH186" s="26">
        <f t="shared" si="105"/>
        <v>0</v>
      </c>
      <c r="CI186" s="26">
        <f t="shared" si="108"/>
        <v>18.541461354357313</v>
      </c>
      <c r="CJ186" s="26">
        <f t="shared" si="109"/>
        <v>6.6896937065068318</v>
      </c>
    </row>
    <row r="187" spans="1:88" ht="13.05" customHeight="1" x14ac:dyDescent="0.3">
      <c r="A187" s="27">
        <v>6</v>
      </c>
      <c r="B187" s="28" t="s">
        <v>80</v>
      </c>
      <c r="C187" s="25">
        <f t="shared" si="88"/>
        <v>4</v>
      </c>
      <c r="D187" s="28" t="s">
        <v>80</v>
      </c>
      <c r="E187" s="25">
        <f t="shared" si="89"/>
        <v>4</v>
      </c>
      <c r="F187" s="28" t="s">
        <v>66</v>
      </c>
      <c r="G187" s="25">
        <f t="shared" si="90"/>
        <v>5</v>
      </c>
      <c r="H187" s="28" t="str">
        <f t="shared" si="91"/>
        <v>high</v>
      </c>
      <c r="I187" s="28" t="s">
        <v>80</v>
      </c>
      <c r="J187" s="25">
        <f t="shared" si="92"/>
        <v>4</v>
      </c>
      <c r="K187" s="28" t="s">
        <v>80</v>
      </c>
      <c r="L187" s="25">
        <f t="shared" si="93"/>
        <v>4</v>
      </c>
      <c r="M187" s="28" t="s">
        <v>66</v>
      </c>
      <c r="N187" s="25">
        <f t="shared" si="94"/>
        <v>5</v>
      </c>
      <c r="O187" s="25" t="str">
        <f t="shared" si="106"/>
        <v>high</v>
      </c>
      <c r="P187" s="25" t="s">
        <v>67</v>
      </c>
      <c r="Q187" s="25" t="s">
        <v>68</v>
      </c>
      <c r="R187" s="25">
        <v>2</v>
      </c>
      <c r="S187" s="29" t="s">
        <v>595</v>
      </c>
      <c r="T187" s="195">
        <f>VLOOKUP($S187,'Snippet measures'!$A$4:$V$33,11,FALSE)</f>
        <v>985</v>
      </c>
      <c r="U187" s="195">
        <f>VLOOKUP($S187,'Snippet measures'!$A$4:$V$33,18,FALSE)</f>
        <v>-2.3416460087515301</v>
      </c>
      <c r="V187" s="195">
        <f>VLOOKUP($S187,'Snippet measures'!$A$4:$V$33,19,FALSE)</f>
        <v>641.70000000000005</v>
      </c>
      <c r="W187" s="195">
        <f>VLOOKUP($S187,'Snippet measures'!$A$4:$V$33,21,FALSE)</f>
        <v>8.6633663366336641E-3</v>
      </c>
      <c r="X187" s="195">
        <f>VLOOKUP($S187,'Snippet measures'!$A$4:$V$33,22,FALSE)</f>
        <v>0</v>
      </c>
      <c r="Y187" s="25">
        <v>5</v>
      </c>
      <c r="Z187" s="30" t="s">
        <v>596</v>
      </c>
      <c r="AA187" s="31" t="s">
        <v>597</v>
      </c>
      <c r="AB187" s="39" t="s">
        <v>187</v>
      </c>
      <c r="AC187" s="33" t="s">
        <v>598</v>
      </c>
      <c r="AD187" s="16"/>
      <c r="AE187" s="17">
        <v>0</v>
      </c>
      <c r="AF187" s="17">
        <v>0</v>
      </c>
      <c r="AG187" s="17">
        <f t="shared" si="129"/>
        <v>0</v>
      </c>
      <c r="AH187" s="35" t="s">
        <v>188</v>
      </c>
      <c r="AI187" s="33" t="s">
        <v>457</v>
      </c>
      <c r="AJ187" s="16"/>
      <c r="AK187" s="17">
        <v>0</v>
      </c>
      <c r="AL187" s="17">
        <v>0</v>
      </c>
      <c r="AM187" s="20">
        <f t="shared" si="128"/>
        <v>0</v>
      </c>
      <c r="AN187" s="35" t="s">
        <v>190</v>
      </c>
      <c r="AO187" s="33" t="s">
        <v>599</v>
      </c>
      <c r="AP187" s="16"/>
      <c r="AQ187" s="17">
        <v>0</v>
      </c>
      <c r="AR187" s="17">
        <v>0</v>
      </c>
      <c r="AS187" s="20">
        <f t="shared" si="133"/>
        <v>0</v>
      </c>
      <c r="AT187" s="35" t="s">
        <v>192</v>
      </c>
      <c r="AU187" s="33" t="s">
        <v>598</v>
      </c>
      <c r="AV187" s="16"/>
      <c r="AW187" s="17">
        <v>0</v>
      </c>
      <c r="AX187" s="17">
        <v>0</v>
      </c>
      <c r="AY187" s="20">
        <f t="shared" si="132"/>
        <v>0</v>
      </c>
      <c r="AZ187" s="35"/>
      <c r="BA187" s="33"/>
      <c r="BB187" s="17" t="str">
        <f t="shared" si="130"/>
        <v/>
      </c>
      <c r="BC187" s="17" t="str">
        <f t="shared" si="130"/>
        <v/>
      </c>
      <c r="BD187" s="20" t="str">
        <f t="shared" si="96"/>
        <v/>
      </c>
      <c r="BE187" s="35"/>
      <c r="BF187" s="36"/>
      <c r="BG187" s="17" t="str">
        <f t="shared" si="131"/>
        <v/>
      </c>
      <c r="BH187" s="17" t="str">
        <f t="shared" si="131"/>
        <v/>
      </c>
      <c r="BI187" s="20" t="str">
        <f t="shared" si="97"/>
        <v/>
      </c>
      <c r="BJ187" s="54">
        <v>5</v>
      </c>
      <c r="BK187" s="37">
        <f t="shared" si="98"/>
        <v>10</v>
      </c>
      <c r="BL187" s="54">
        <f t="shared" si="99"/>
        <v>0</v>
      </c>
      <c r="BM187" s="28"/>
      <c r="BN187" s="28"/>
      <c r="BO187" s="28" t="s">
        <v>458</v>
      </c>
      <c r="BP187" s="28" t="s">
        <v>459</v>
      </c>
      <c r="BQ187" s="28" t="s">
        <v>77</v>
      </c>
      <c r="BR187" s="25">
        <f t="shared" si="100"/>
        <v>5</v>
      </c>
      <c r="BS187" s="28">
        <v>4</v>
      </c>
      <c r="BT187" s="25">
        <f t="shared" si="101"/>
        <v>4</v>
      </c>
      <c r="BU187" s="28">
        <v>4</v>
      </c>
      <c r="BV187" s="25">
        <f t="shared" si="102"/>
        <v>4</v>
      </c>
      <c r="BW187" s="28">
        <v>3</v>
      </c>
      <c r="BX187" s="25">
        <f t="shared" si="103"/>
        <v>3</v>
      </c>
      <c r="BY187" s="25" t="str">
        <f t="shared" si="107"/>
        <v>high</v>
      </c>
      <c r="BZ187" s="28" t="s">
        <v>78</v>
      </c>
      <c r="CA187" s="25">
        <v>1</v>
      </c>
      <c r="CB187" s="28"/>
      <c r="CC187" s="28">
        <v>1515.63</v>
      </c>
      <c r="CD187" s="28">
        <v>30.19</v>
      </c>
      <c r="CE187" s="38">
        <v>27.99</v>
      </c>
      <c r="CF187" s="54">
        <v>4</v>
      </c>
      <c r="CG187" s="25">
        <f t="shared" si="104"/>
        <v>0</v>
      </c>
      <c r="CH187" s="26">
        <f t="shared" si="105"/>
        <v>0</v>
      </c>
      <c r="CI187" s="26">
        <f t="shared" si="108"/>
        <v>32.626697581980785</v>
      </c>
      <c r="CJ187" s="26">
        <f t="shared" si="109"/>
        <v>35.191139692747413</v>
      </c>
    </row>
    <row r="188" spans="1:88" ht="13.05" customHeight="1" x14ac:dyDescent="0.3">
      <c r="A188" s="27">
        <v>28</v>
      </c>
      <c r="B188" s="28" t="s">
        <v>79</v>
      </c>
      <c r="C188" s="25">
        <f t="shared" si="88"/>
        <v>2</v>
      </c>
      <c r="D188" s="28" t="s">
        <v>79</v>
      </c>
      <c r="E188" s="25">
        <f t="shared" si="89"/>
        <v>2</v>
      </c>
      <c r="F188" s="28" t="s">
        <v>88</v>
      </c>
      <c r="G188" s="25">
        <f t="shared" si="90"/>
        <v>1</v>
      </c>
      <c r="H188" s="28" t="str">
        <f t="shared" si="91"/>
        <v>low</v>
      </c>
      <c r="I188" s="28" t="s">
        <v>88</v>
      </c>
      <c r="J188" s="25">
        <f t="shared" si="92"/>
        <v>1</v>
      </c>
      <c r="K188" s="28" t="s">
        <v>88</v>
      </c>
      <c r="L188" s="25">
        <f t="shared" si="93"/>
        <v>1</v>
      </c>
      <c r="M188" s="28" t="s">
        <v>88</v>
      </c>
      <c r="N188" s="25">
        <f t="shared" si="94"/>
        <v>1</v>
      </c>
      <c r="O188" s="25" t="str">
        <f t="shared" si="106"/>
        <v>low</v>
      </c>
      <c r="P188" s="25" t="s">
        <v>95</v>
      </c>
      <c r="Q188" s="25" t="s">
        <v>68</v>
      </c>
      <c r="R188" s="25">
        <v>2</v>
      </c>
      <c r="S188" s="29" t="s">
        <v>595</v>
      </c>
      <c r="T188" s="195">
        <f>VLOOKUP($S188,'Snippet measures'!$A$4:$V$33,11,FALSE)</f>
        <v>985</v>
      </c>
      <c r="U188" s="195">
        <f>VLOOKUP($S188,'Snippet measures'!$A$4:$V$33,18,FALSE)</f>
        <v>-2.3416460087515301</v>
      </c>
      <c r="V188" s="195">
        <f>VLOOKUP($S188,'Snippet measures'!$A$4:$V$33,19,FALSE)</f>
        <v>641.70000000000005</v>
      </c>
      <c r="W188" s="195">
        <f>VLOOKUP($S188,'Snippet measures'!$A$4:$V$33,21,FALSE)</f>
        <v>8.6633663366336641E-3</v>
      </c>
      <c r="X188" s="195">
        <f>VLOOKUP($S188,'Snippet measures'!$A$4:$V$33,22,FALSE)</f>
        <v>0</v>
      </c>
      <c r="Y188" s="25">
        <v>3</v>
      </c>
      <c r="Z188" s="30" t="s">
        <v>600</v>
      </c>
      <c r="AA188" s="31" t="s">
        <v>601</v>
      </c>
      <c r="AB188" s="39" t="s">
        <v>187</v>
      </c>
      <c r="AC188" s="33" t="s">
        <v>187</v>
      </c>
      <c r="AD188" s="16"/>
      <c r="AE188" s="17">
        <f>IF($AB188=TRIM($AC188),3,"")</f>
        <v>3</v>
      </c>
      <c r="AF188" s="17">
        <f>IF($AB188=TRIM($AC188),3,"")</f>
        <v>3</v>
      </c>
      <c r="AG188" s="17">
        <f t="shared" si="129"/>
        <v>3</v>
      </c>
      <c r="AH188" s="35" t="s">
        <v>188</v>
      </c>
      <c r="AI188" s="33" t="s">
        <v>188</v>
      </c>
      <c r="AJ188" s="16"/>
      <c r="AK188" s="17">
        <f>IF($AH188=TRIM($AI188),3,"")</f>
        <v>3</v>
      </c>
      <c r="AL188" s="17">
        <f>IF($AH188=TRIM($AI188),3,"")</f>
        <v>3</v>
      </c>
      <c r="AM188" s="20">
        <f t="shared" si="128"/>
        <v>3</v>
      </c>
      <c r="AN188" s="35" t="s">
        <v>190</v>
      </c>
      <c r="AO188" s="33" t="s">
        <v>602</v>
      </c>
      <c r="AP188" s="16"/>
      <c r="AQ188" s="17">
        <v>0</v>
      </c>
      <c r="AR188" s="17">
        <v>0</v>
      </c>
      <c r="AS188" s="20">
        <f t="shared" si="133"/>
        <v>0</v>
      </c>
      <c r="AT188" s="35" t="s">
        <v>192</v>
      </c>
      <c r="AU188" s="33" t="s">
        <v>192</v>
      </c>
      <c r="AV188" s="16"/>
      <c r="AW188" s="17">
        <f>IF(ISBLANK($AT188),"",IF($AT188=TRIM($AU188),3,""))</f>
        <v>3</v>
      </c>
      <c r="AX188" s="17">
        <f>IF(ISBLANK($AT188),"",IF($AT188=TRIM($AU188),3,""))</f>
        <v>3</v>
      </c>
      <c r="AY188" s="20">
        <f t="shared" si="132"/>
        <v>3</v>
      </c>
      <c r="AZ188" s="35"/>
      <c r="BA188" s="33"/>
      <c r="BB188" s="17" t="str">
        <f t="shared" si="130"/>
        <v/>
      </c>
      <c r="BC188" s="17" t="str">
        <f t="shared" si="130"/>
        <v/>
      </c>
      <c r="BD188" s="20" t="str">
        <f t="shared" si="96"/>
        <v/>
      </c>
      <c r="BE188" s="35"/>
      <c r="BF188" s="36"/>
      <c r="BG188" s="17" t="str">
        <f t="shared" si="131"/>
        <v/>
      </c>
      <c r="BH188" s="17" t="str">
        <f t="shared" si="131"/>
        <v/>
      </c>
      <c r="BI188" s="20" t="str">
        <f t="shared" si="97"/>
        <v/>
      </c>
      <c r="BJ188" s="54">
        <v>3</v>
      </c>
      <c r="BK188" s="37">
        <f t="shared" si="98"/>
        <v>6</v>
      </c>
      <c r="BL188" s="54">
        <f t="shared" si="99"/>
        <v>0</v>
      </c>
      <c r="BM188" s="28" t="s">
        <v>603</v>
      </c>
      <c r="BN188" s="28" t="s">
        <v>604</v>
      </c>
      <c r="BO188" s="28" t="s">
        <v>465</v>
      </c>
      <c r="BP188" s="28" t="s">
        <v>466</v>
      </c>
      <c r="BQ188" s="28">
        <v>2</v>
      </c>
      <c r="BR188" s="25">
        <f t="shared" si="100"/>
        <v>2</v>
      </c>
      <c r="BS188" s="28" t="s">
        <v>87</v>
      </c>
      <c r="BT188" s="25">
        <f t="shared" si="101"/>
        <v>1</v>
      </c>
      <c r="BU188" s="28">
        <v>2</v>
      </c>
      <c r="BV188" s="25">
        <f t="shared" si="102"/>
        <v>2</v>
      </c>
      <c r="BW188" s="28" t="s">
        <v>87</v>
      </c>
      <c r="BX188" s="25">
        <f t="shared" si="103"/>
        <v>1</v>
      </c>
      <c r="BY188" s="25" t="str">
        <f t="shared" si="107"/>
        <v>low</v>
      </c>
      <c r="BZ188" s="28" t="s">
        <v>145</v>
      </c>
      <c r="CA188" s="25">
        <v>2</v>
      </c>
      <c r="CB188" s="28" t="s">
        <v>467</v>
      </c>
      <c r="CC188" s="28">
        <v>2770.82</v>
      </c>
      <c r="CD188" s="28">
        <v>200.07</v>
      </c>
      <c r="CE188" s="38">
        <v>104.24</v>
      </c>
      <c r="CF188" s="54">
        <v>4</v>
      </c>
      <c r="CG188" s="25">
        <f t="shared" si="104"/>
        <v>9</v>
      </c>
      <c r="CH188" s="26">
        <f t="shared" si="105"/>
        <v>0.75</v>
      </c>
      <c r="CI188" s="26">
        <f t="shared" si="108"/>
        <v>4.9232768531014148</v>
      </c>
      <c r="CJ188" s="26">
        <f t="shared" si="109"/>
        <v>9.4493476592478896</v>
      </c>
    </row>
    <row r="189" spans="1:88" ht="13.05" customHeight="1" x14ac:dyDescent="0.3">
      <c r="A189" s="27">
        <v>55</v>
      </c>
      <c r="B189" s="28" t="s">
        <v>88</v>
      </c>
      <c r="C189" s="25">
        <f t="shared" si="88"/>
        <v>1</v>
      </c>
      <c r="D189" s="28" t="s">
        <v>65</v>
      </c>
      <c r="E189" s="25">
        <f t="shared" si="89"/>
        <v>3</v>
      </c>
      <c r="F189" s="28" t="s">
        <v>88</v>
      </c>
      <c r="G189" s="25">
        <f t="shared" si="90"/>
        <v>1</v>
      </c>
      <c r="H189" s="28" t="str">
        <f t="shared" si="91"/>
        <v>medium</v>
      </c>
      <c r="I189" s="28" t="s">
        <v>88</v>
      </c>
      <c r="J189" s="25">
        <f t="shared" si="92"/>
        <v>1</v>
      </c>
      <c r="K189" s="28" t="s">
        <v>79</v>
      </c>
      <c r="L189" s="25">
        <f t="shared" si="93"/>
        <v>2</v>
      </c>
      <c r="M189" s="28" t="s">
        <v>88</v>
      </c>
      <c r="N189" s="25">
        <f t="shared" si="94"/>
        <v>1</v>
      </c>
      <c r="O189" s="25" t="str">
        <f t="shared" si="106"/>
        <v>med</v>
      </c>
      <c r="P189" s="25" t="s">
        <v>67</v>
      </c>
      <c r="Q189" s="25" t="s">
        <v>68</v>
      </c>
      <c r="R189" s="25">
        <v>2</v>
      </c>
      <c r="S189" s="29" t="s">
        <v>595</v>
      </c>
      <c r="T189" s="195">
        <f>VLOOKUP($S189,'Snippet measures'!$A$4:$V$33,11,FALSE)</f>
        <v>985</v>
      </c>
      <c r="U189" s="195">
        <f>VLOOKUP($S189,'Snippet measures'!$A$4:$V$33,18,FALSE)</f>
        <v>-2.3416460087515301</v>
      </c>
      <c r="V189" s="195">
        <f>VLOOKUP($S189,'Snippet measures'!$A$4:$V$33,19,FALSE)</f>
        <v>641.70000000000005</v>
      </c>
      <c r="W189" s="195">
        <f>VLOOKUP($S189,'Snippet measures'!$A$4:$V$33,21,FALSE)</f>
        <v>8.6633663366336641E-3</v>
      </c>
      <c r="X189" s="195">
        <f>VLOOKUP($S189,'Snippet measures'!$A$4:$V$33,22,FALSE)</f>
        <v>0</v>
      </c>
      <c r="Y189" s="25">
        <v>3</v>
      </c>
      <c r="Z189" s="30" t="s">
        <v>605</v>
      </c>
      <c r="AA189" s="31" t="s">
        <v>606</v>
      </c>
      <c r="AB189" s="39" t="s">
        <v>187</v>
      </c>
      <c r="AC189" s="33" t="s">
        <v>142</v>
      </c>
      <c r="AD189" s="16"/>
      <c r="AE189" s="17">
        <v>0</v>
      </c>
      <c r="AF189" s="17">
        <v>0</v>
      </c>
      <c r="AG189" s="17">
        <f t="shared" si="129"/>
        <v>0</v>
      </c>
      <c r="AH189" s="35" t="s">
        <v>188</v>
      </c>
      <c r="AI189" s="33" t="s">
        <v>142</v>
      </c>
      <c r="AJ189" s="16"/>
      <c r="AK189" s="17">
        <v>0</v>
      </c>
      <c r="AL189" s="17">
        <v>0</v>
      </c>
      <c r="AM189" s="20">
        <f t="shared" si="128"/>
        <v>0</v>
      </c>
      <c r="AN189" s="35" t="s">
        <v>190</v>
      </c>
      <c r="AO189" s="33" t="s">
        <v>142</v>
      </c>
      <c r="AP189" s="16"/>
      <c r="AQ189" s="17">
        <v>0</v>
      </c>
      <c r="AR189" s="17">
        <v>0</v>
      </c>
      <c r="AS189" s="20">
        <f t="shared" si="133"/>
        <v>0</v>
      </c>
      <c r="AT189" s="35" t="s">
        <v>192</v>
      </c>
      <c r="AU189" s="33" t="s">
        <v>142</v>
      </c>
      <c r="AV189" s="16"/>
      <c r="AW189" s="17">
        <v>0</v>
      </c>
      <c r="AX189" s="17">
        <v>0</v>
      </c>
      <c r="AY189" s="20">
        <f t="shared" si="132"/>
        <v>0</v>
      </c>
      <c r="AZ189" s="35"/>
      <c r="BA189" s="33"/>
      <c r="BB189" s="17" t="str">
        <f t="shared" si="130"/>
        <v/>
      </c>
      <c r="BC189" s="17" t="str">
        <f t="shared" si="130"/>
        <v/>
      </c>
      <c r="BD189" s="20" t="str">
        <f t="shared" si="96"/>
        <v/>
      </c>
      <c r="BE189" s="35"/>
      <c r="BF189" s="36"/>
      <c r="BG189" s="17" t="str">
        <f t="shared" si="131"/>
        <v/>
      </c>
      <c r="BH189" s="17" t="str">
        <f t="shared" si="131"/>
        <v/>
      </c>
      <c r="BI189" s="20" t="str">
        <f t="shared" si="97"/>
        <v/>
      </c>
      <c r="BJ189" s="54">
        <v>2</v>
      </c>
      <c r="BK189" s="37">
        <f t="shared" si="98"/>
        <v>5</v>
      </c>
      <c r="BL189" s="54">
        <f t="shared" si="99"/>
        <v>-1</v>
      </c>
      <c r="BM189" s="28" t="s">
        <v>607</v>
      </c>
      <c r="BN189" s="28"/>
      <c r="BO189" s="28"/>
      <c r="BP189" s="28" t="s">
        <v>472</v>
      </c>
      <c r="BQ189" s="28" t="s">
        <v>87</v>
      </c>
      <c r="BR189" s="25">
        <f t="shared" si="100"/>
        <v>1</v>
      </c>
      <c r="BS189" s="28" t="s">
        <v>87</v>
      </c>
      <c r="BT189" s="25">
        <f t="shared" si="101"/>
        <v>1</v>
      </c>
      <c r="BU189" s="28" t="s">
        <v>87</v>
      </c>
      <c r="BV189" s="25">
        <f t="shared" si="102"/>
        <v>1</v>
      </c>
      <c r="BW189" s="28" t="s">
        <v>87</v>
      </c>
      <c r="BX189" s="25">
        <f t="shared" si="103"/>
        <v>1</v>
      </c>
      <c r="BY189" s="25" t="str">
        <f t="shared" si="107"/>
        <v>low</v>
      </c>
      <c r="BZ189" s="28" t="s">
        <v>145</v>
      </c>
      <c r="CA189" s="25">
        <v>2</v>
      </c>
      <c r="CB189" s="28"/>
      <c r="CC189" s="28">
        <v>1331.34</v>
      </c>
      <c r="CD189" s="28">
        <v>73.239999999999995</v>
      </c>
      <c r="CE189" s="38">
        <v>43.27</v>
      </c>
      <c r="CF189" s="54">
        <v>4</v>
      </c>
      <c r="CG189" s="25">
        <f t="shared" si="104"/>
        <v>0</v>
      </c>
      <c r="CH189" s="26">
        <f t="shared" si="105"/>
        <v>0</v>
      </c>
      <c r="CI189" s="26">
        <f t="shared" si="108"/>
        <v>13.448935008192246</v>
      </c>
      <c r="CJ189" s="26">
        <f t="shared" si="109"/>
        <v>22.764039750404436</v>
      </c>
    </row>
    <row r="190" spans="1:88" ht="13.05" customHeight="1" x14ac:dyDescent="0.3">
      <c r="A190" s="27">
        <v>68</v>
      </c>
      <c r="B190" s="28" t="s">
        <v>88</v>
      </c>
      <c r="C190" s="25">
        <f t="shared" si="88"/>
        <v>1</v>
      </c>
      <c r="D190" s="28" t="s">
        <v>79</v>
      </c>
      <c r="E190" s="25">
        <f t="shared" si="89"/>
        <v>2</v>
      </c>
      <c r="F190" s="28" t="s">
        <v>88</v>
      </c>
      <c r="G190" s="25">
        <f t="shared" si="90"/>
        <v>1</v>
      </c>
      <c r="H190" s="28" t="str">
        <f t="shared" si="91"/>
        <v>low</v>
      </c>
      <c r="I190" s="28" t="s">
        <v>88</v>
      </c>
      <c r="J190" s="25">
        <f t="shared" si="92"/>
        <v>1</v>
      </c>
      <c r="K190" s="28" t="s">
        <v>88</v>
      </c>
      <c r="L190" s="25">
        <f t="shared" si="93"/>
        <v>1</v>
      </c>
      <c r="M190" s="28" t="s">
        <v>88</v>
      </c>
      <c r="N190" s="25">
        <f t="shared" si="94"/>
        <v>1</v>
      </c>
      <c r="O190" s="25" t="str">
        <f t="shared" si="106"/>
        <v>low</v>
      </c>
      <c r="P190" s="25" t="s">
        <v>67</v>
      </c>
      <c r="Q190" s="25" t="s">
        <v>68</v>
      </c>
      <c r="R190" s="25">
        <v>2</v>
      </c>
      <c r="S190" s="29" t="s">
        <v>595</v>
      </c>
      <c r="T190" s="195">
        <f>VLOOKUP($S190,'Snippet measures'!$A$4:$V$33,11,FALSE)</f>
        <v>985</v>
      </c>
      <c r="U190" s="195">
        <f>VLOOKUP($S190,'Snippet measures'!$A$4:$V$33,18,FALSE)</f>
        <v>-2.3416460087515301</v>
      </c>
      <c r="V190" s="195">
        <f>VLOOKUP($S190,'Snippet measures'!$A$4:$V$33,19,FALSE)</f>
        <v>641.70000000000005</v>
      </c>
      <c r="W190" s="195">
        <f>VLOOKUP($S190,'Snippet measures'!$A$4:$V$33,21,FALSE)</f>
        <v>8.6633663366336641E-3</v>
      </c>
      <c r="X190" s="195">
        <f>VLOOKUP($S190,'Snippet measures'!$A$4:$V$33,22,FALSE)</f>
        <v>0</v>
      </c>
      <c r="Y190" s="25">
        <v>2</v>
      </c>
      <c r="Z190" s="30" t="s">
        <v>608</v>
      </c>
      <c r="AA190" s="31" t="s">
        <v>609</v>
      </c>
      <c r="AB190" s="39" t="s">
        <v>187</v>
      </c>
      <c r="AC190" s="33" t="s">
        <v>187</v>
      </c>
      <c r="AD190" s="16"/>
      <c r="AE190" s="17">
        <f>IF($AB190=TRIM($AC190),3,"")</f>
        <v>3</v>
      </c>
      <c r="AF190" s="17">
        <f>IF($AB190=TRIM($AC190),3,"")</f>
        <v>3</v>
      </c>
      <c r="AG190" s="17">
        <f t="shared" si="129"/>
        <v>3</v>
      </c>
      <c r="AH190" s="35" t="s">
        <v>188</v>
      </c>
      <c r="AI190" s="33" t="s">
        <v>610</v>
      </c>
      <c r="AJ190" s="16"/>
      <c r="AK190" s="17">
        <v>0</v>
      </c>
      <c r="AL190" s="17">
        <v>0</v>
      </c>
      <c r="AM190" s="20">
        <f t="shared" si="128"/>
        <v>0</v>
      </c>
      <c r="AN190" s="35" t="s">
        <v>190</v>
      </c>
      <c r="AO190" s="33" t="s">
        <v>611</v>
      </c>
      <c r="AP190" s="16"/>
      <c r="AQ190" s="17">
        <v>0</v>
      </c>
      <c r="AR190" s="17">
        <v>0</v>
      </c>
      <c r="AS190" s="20">
        <f t="shared" si="133"/>
        <v>0</v>
      </c>
      <c r="AT190" s="35" t="s">
        <v>192</v>
      </c>
      <c r="AU190" s="33" t="s">
        <v>612</v>
      </c>
      <c r="AV190" s="16"/>
      <c r="AW190" s="17">
        <v>0</v>
      </c>
      <c r="AX190" s="17">
        <v>0</v>
      </c>
      <c r="AY190" s="20">
        <f t="shared" si="132"/>
        <v>0</v>
      </c>
      <c r="AZ190" s="35"/>
      <c r="BA190" s="33"/>
      <c r="BB190" s="17" t="str">
        <f t="shared" si="130"/>
        <v/>
      </c>
      <c r="BC190" s="17" t="str">
        <f t="shared" si="130"/>
        <v/>
      </c>
      <c r="BD190" s="20" t="str">
        <f t="shared" si="96"/>
        <v/>
      </c>
      <c r="BE190" s="35"/>
      <c r="BF190" s="36"/>
      <c r="BG190" s="17" t="str">
        <f t="shared" si="131"/>
        <v/>
      </c>
      <c r="BH190" s="17" t="str">
        <f t="shared" si="131"/>
        <v/>
      </c>
      <c r="BI190" s="20" t="str">
        <f t="shared" si="97"/>
        <v/>
      </c>
      <c r="BJ190" s="54">
        <v>3</v>
      </c>
      <c r="BK190" s="37">
        <f t="shared" si="98"/>
        <v>5</v>
      </c>
      <c r="BL190" s="54">
        <f t="shared" si="99"/>
        <v>1</v>
      </c>
      <c r="BM190" s="28" t="s">
        <v>613</v>
      </c>
      <c r="BN190" s="28"/>
      <c r="BO190" s="28"/>
      <c r="BP190" s="28" t="s">
        <v>476</v>
      </c>
      <c r="BQ190" s="28" t="s">
        <v>87</v>
      </c>
      <c r="BR190" s="25">
        <f t="shared" si="100"/>
        <v>1</v>
      </c>
      <c r="BS190" s="28" t="s">
        <v>87</v>
      </c>
      <c r="BT190" s="25">
        <f t="shared" si="101"/>
        <v>1</v>
      </c>
      <c r="BU190" s="28" t="s">
        <v>87</v>
      </c>
      <c r="BV190" s="25">
        <f t="shared" si="102"/>
        <v>1</v>
      </c>
      <c r="BW190" s="28" t="s">
        <v>87</v>
      </c>
      <c r="BX190" s="25">
        <f t="shared" si="103"/>
        <v>1</v>
      </c>
      <c r="BY190" s="25" t="str">
        <f t="shared" si="107"/>
        <v>low</v>
      </c>
      <c r="BZ190" s="28" t="s">
        <v>100</v>
      </c>
      <c r="CA190" s="25">
        <v>3</v>
      </c>
      <c r="CB190" s="28"/>
      <c r="CC190" s="28">
        <v>2854.38</v>
      </c>
      <c r="CD190" s="28">
        <v>363.49</v>
      </c>
      <c r="CE190" s="38">
        <v>88.32</v>
      </c>
      <c r="CF190" s="54">
        <v>4</v>
      </c>
      <c r="CG190" s="25">
        <f t="shared" si="104"/>
        <v>3</v>
      </c>
      <c r="CH190" s="26">
        <f t="shared" si="105"/>
        <v>0.25</v>
      </c>
      <c r="CI190" s="26">
        <f t="shared" si="108"/>
        <v>2.7098407108861315</v>
      </c>
      <c r="CJ190" s="26">
        <f t="shared" si="109"/>
        <v>11.152626811594203</v>
      </c>
    </row>
    <row r="191" spans="1:88" ht="13.05" customHeight="1" x14ac:dyDescent="0.3">
      <c r="A191" s="27">
        <v>70</v>
      </c>
      <c r="B191" s="28" t="s">
        <v>65</v>
      </c>
      <c r="C191" s="25">
        <f t="shared" si="88"/>
        <v>3</v>
      </c>
      <c r="D191" s="28" t="s">
        <v>79</v>
      </c>
      <c r="E191" s="25">
        <f t="shared" si="89"/>
        <v>2</v>
      </c>
      <c r="F191" s="28" t="s">
        <v>80</v>
      </c>
      <c r="G191" s="25">
        <f t="shared" si="90"/>
        <v>4</v>
      </c>
      <c r="H191" s="28" t="str">
        <f t="shared" si="91"/>
        <v>medium</v>
      </c>
      <c r="I191" s="28" t="s">
        <v>79</v>
      </c>
      <c r="J191" s="25">
        <f t="shared" si="92"/>
        <v>2</v>
      </c>
      <c r="K191" s="28" t="s">
        <v>65</v>
      </c>
      <c r="L191" s="25">
        <f t="shared" si="93"/>
        <v>3</v>
      </c>
      <c r="M191" s="28" t="s">
        <v>79</v>
      </c>
      <c r="N191" s="25">
        <f t="shared" si="94"/>
        <v>2</v>
      </c>
      <c r="O191" s="25" t="str">
        <f t="shared" si="106"/>
        <v>high</v>
      </c>
      <c r="P191" s="25" t="s">
        <v>67</v>
      </c>
      <c r="Q191" s="25" t="s">
        <v>68</v>
      </c>
      <c r="R191" s="25">
        <v>2</v>
      </c>
      <c r="S191" s="29" t="s">
        <v>595</v>
      </c>
      <c r="T191" s="195">
        <f>VLOOKUP($S191,'Snippet measures'!$A$4:$V$33,11,FALSE)</f>
        <v>985</v>
      </c>
      <c r="U191" s="195">
        <f>VLOOKUP($S191,'Snippet measures'!$A$4:$V$33,18,FALSE)</f>
        <v>-2.3416460087515301</v>
      </c>
      <c r="V191" s="195">
        <f>VLOOKUP($S191,'Snippet measures'!$A$4:$V$33,19,FALSE)</f>
        <v>641.70000000000005</v>
      </c>
      <c r="W191" s="195">
        <f>VLOOKUP($S191,'Snippet measures'!$A$4:$V$33,21,FALSE)</f>
        <v>8.6633663366336641E-3</v>
      </c>
      <c r="X191" s="195">
        <f>VLOOKUP($S191,'Snippet measures'!$A$4:$V$33,22,FALSE)</f>
        <v>0</v>
      </c>
      <c r="Y191" s="25">
        <v>2</v>
      </c>
      <c r="Z191" s="30" t="s">
        <v>614</v>
      </c>
      <c r="AA191" s="31" t="s">
        <v>615</v>
      </c>
      <c r="AB191" s="39" t="s">
        <v>187</v>
      </c>
      <c r="AC191" s="33" t="s">
        <v>260</v>
      </c>
      <c r="AD191" s="16"/>
      <c r="AE191" s="17">
        <v>0</v>
      </c>
      <c r="AF191" s="17">
        <v>0</v>
      </c>
      <c r="AG191" s="17">
        <f t="shared" si="129"/>
        <v>0</v>
      </c>
      <c r="AH191" s="35" t="s">
        <v>188</v>
      </c>
      <c r="AI191" s="33" t="s">
        <v>261</v>
      </c>
      <c r="AJ191" s="16"/>
      <c r="AK191" s="17">
        <v>0</v>
      </c>
      <c r="AL191" s="17">
        <v>0</v>
      </c>
      <c r="AM191" s="20">
        <f t="shared" si="128"/>
        <v>0</v>
      </c>
      <c r="AN191" s="35" t="s">
        <v>190</v>
      </c>
      <c r="AO191" s="33" t="s">
        <v>616</v>
      </c>
      <c r="AP191" s="16"/>
      <c r="AQ191" s="17">
        <v>0</v>
      </c>
      <c r="AR191" s="17">
        <v>0</v>
      </c>
      <c r="AS191" s="20">
        <f t="shared" si="133"/>
        <v>0</v>
      </c>
      <c r="AT191" s="35" t="s">
        <v>192</v>
      </c>
      <c r="AU191" s="33" t="s">
        <v>615</v>
      </c>
      <c r="AV191" s="16"/>
      <c r="AW191" s="17">
        <v>0</v>
      </c>
      <c r="AX191" s="17">
        <v>0</v>
      </c>
      <c r="AY191" s="20">
        <f t="shared" si="132"/>
        <v>0</v>
      </c>
      <c r="AZ191" s="35"/>
      <c r="BA191" s="33"/>
      <c r="BB191" s="17" t="str">
        <f t="shared" si="130"/>
        <v/>
      </c>
      <c r="BC191" s="17" t="str">
        <f t="shared" si="130"/>
        <v/>
      </c>
      <c r="BD191" s="20" t="str">
        <f t="shared" si="96"/>
        <v/>
      </c>
      <c r="BE191" s="35"/>
      <c r="BF191" s="36"/>
      <c r="BG191" s="17" t="str">
        <f t="shared" si="131"/>
        <v/>
      </c>
      <c r="BH191" s="17" t="str">
        <f t="shared" si="131"/>
        <v/>
      </c>
      <c r="BI191" s="20" t="str">
        <f t="shared" si="97"/>
        <v/>
      </c>
      <c r="BJ191" s="54">
        <v>2</v>
      </c>
      <c r="BK191" s="37">
        <f t="shared" si="98"/>
        <v>4</v>
      </c>
      <c r="BL191" s="54">
        <f t="shared" si="99"/>
        <v>0</v>
      </c>
      <c r="BM191" s="28" t="s">
        <v>617</v>
      </c>
      <c r="BN191" s="28" t="s">
        <v>261</v>
      </c>
      <c r="BO191" s="28" t="s">
        <v>183</v>
      </c>
      <c r="BP191" s="28" t="s">
        <v>481</v>
      </c>
      <c r="BQ191" s="28">
        <v>4</v>
      </c>
      <c r="BR191" s="25">
        <f t="shared" si="100"/>
        <v>4</v>
      </c>
      <c r="BS191" s="28">
        <v>3</v>
      </c>
      <c r="BT191" s="25">
        <f t="shared" si="101"/>
        <v>3</v>
      </c>
      <c r="BU191" s="28">
        <v>3</v>
      </c>
      <c r="BV191" s="25">
        <f t="shared" si="102"/>
        <v>3</v>
      </c>
      <c r="BW191" s="28">
        <v>2</v>
      </c>
      <c r="BX191" s="25">
        <f t="shared" si="103"/>
        <v>2</v>
      </c>
      <c r="BY191" s="25" t="str">
        <f t="shared" si="107"/>
        <v>high</v>
      </c>
      <c r="BZ191" s="28" t="s">
        <v>482</v>
      </c>
      <c r="CA191" s="25">
        <v>5</v>
      </c>
      <c r="CB191" s="28"/>
      <c r="CC191" s="28">
        <v>1129.51</v>
      </c>
      <c r="CD191" s="28">
        <v>45.52</v>
      </c>
      <c r="CE191" s="38">
        <v>19.079999999999998</v>
      </c>
      <c r="CF191" s="54">
        <v>4</v>
      </c>
      <c r="CG191" s="25">
        <f t="shared" si="104"/>
        <v>0</v>
      </c>
      <c r="CH191" s="26">
        <f t="shared" si="105"/>
        <v>0</v>
      </c>
      <c r="CI191" s="26">
        <f t="shared" si="108"/>
        <v>21.63884007029877</v>
      </c>
      <c r="CJ191" s="26">
        <f t="shared" si="109"/>
        <v>51.624737945492669</v>
      </c>
    </row>
    <row r="192" spans="1:88" ht="13.05" customHeight="1" x14ac:dyDescent="0.3">
      <c r="A192" s="27">
        <v>88</v>
      </c>
      <c r="B192" s="28" t="s">
        <v>79</v>
      </c>
      <c r="C192" s="25">
        <f t="shared" si="88"/>
        <v>2</v>
      </c>
      <c r="D192" s="28" t="s">
        <v>65</v>
      </c>
      <c r="E192" s="25">
        <f t="shared" si="89"/>
        <v>3</v>
      </c>
      <c r="F192" s="28" t="s">
        <v>79</v>
      </c>
      <c r="G192" s="25">
        <f t="shared" si="90"/>
        <v>2</v>
      </c>
      <c r="H192" s="28" t="str">
        <f t="shared" si="91"/>
        <v>medium</v>
      </c>
      <c r="I192" s="28" t="s">
        <v>88</v>
      </c>
      <c r="J192" s="25">
        <f t="shared" si="92"/>
        <v>1</v>
      </c>
      <c r="K192" s="28" t="s">
        <v>65</v>
      </c>
      <c r="L192" s="25">
        <f t="shared" si="93"/>
        <v>3</v>
      </c>
      <c r="M192" s="28" t="s">
        <v>88</v>
      </c>
      <c r="N192" s="25">
        <f t="shared" si="94"/>
        <v>1</v>
      </c>
      <c r="O192" s="25" t="str">
        <f t="shared" si="106"/>
        <v>med</v>
      </c>
      <c r="P192" s="25" t="s">
        <v>95</v>
      </c>
      <c r="Q192" s="25" t="s">
        <v>68</v>
      </c>
      <c r="R192" s="25">
        <v>2</v>
      </c>
      <c r="S192" s="29" t="s">
        <v>595</v>
      </c>
      <c r="T192" s="195">
        <f>VLOOKUP($S192,'Snippet measures'!$A$4:$V$33,11,FALSE)</f>
        <v>985</v>
      </c>
      <c r="U192" s="195">
        <f>VLOOKUP($S192,'Snippet measures'!$A$4:$V$33,18,FALSE)</f>
        <v>-2.3416460087515301</v>
      </c>
      <c r="V192" s="195">
        <f>VLOOKUP($S192,'Snippet measures'!$A$4:$V$33,19,FALSE)</f>
        <v>641.70000000000005</v>
      </c>
      <c r="W192" s="195">
        <f>VLOOKUP($S192,'Snippet measures'!$A$4:$V$33,21,FALSE)</f>
        <v>8.6633663366336641E-3</v>
      </c>
      <c r="X192" s="195">
        <f>VLOOKUP($S192,'Snippet measures'!$A$4:$V$33,22,FALSE)</f>
        <v>0</v>
      </c>
      <c r="Y192" s="25">
        <v>3</v>
      </c>
      <c r="Z192" s="30" t="s">
        <v>618</v>
      </c>
      <c r="AA192" s="31" t="s">
        <v>619</v>
      </c>
      <c r="AB192" s="39" t="s">
        <v>187</v>
      </c>
      <c r="AC192" s="33" t="s">
        <v>620</v>
      </c>
      <c r="AD192" s="16"/>
      <c r="AE192" s="17">
        <v>3</v>
      </c>
      <c r="AF192" s="17">
        <v>3</v>
      </c>
      <c r="AG192" s="17">
        <f t="shared" si="129"/>
        <v>3</v>
      </c>
      <c r="AH192" s="35" t="s">
        <v>188</v>
      </c>
      <c r="AI192" s="33" t="s">
        <v>188</v>
      </c>
      <c r="AJ192" s="16"/>
      <c r="AK192" s="17">
        <f>IF($AH192=TRIM($AI192),3,"")</f>
        <v>3</v>
      </c>
      <c r="AL192" s="17">
        <f>IF($AH192=TRIM($AI192),3,"")</f>
        <v>3</v>
      </c>
      <c r="AM192" s="20">
        <f t="shared" si="128"/>
        <v>3</v>
      </c>
      <c r="AN192" s="35" t="s">
        <v>190</v>
      </c>
      <c r="AO192" s="33" t="s">
        <v>190</v>
      </c>
      <c r="AP192" s="16"/>
      <c r="AQ192" s="17">
        <f>IF(ISBLANK($AN192),"",IF($AN192=TRIM($AO192),3,""))</f>
        <v>3</v>
      </c>
      <c r="AR192" s="17">
        <f>IF(ISBLANK($AN192),"",IF($AN192=TRIM($AO192),3,""))</f>
        <v>3</v>
      </c>
      <c r="AS192" s="20">
        <f t="shared" si="133"/>
        <v>3</v>
      </c>
      <c r="AT192" s="35" t="s">
        <v>192</v>
      </c>
      <c r="AU192" s="33" t="s">
        <v>621</v>
      </c>
      <c r="AV192" s="16"/>
      <c r="AW192" s="17">
        <v>3</v>
      </c>
      <c r="AX192" s="17">
        <v>3</v>
      </c>
      <c r="AY192" s="20">
        <f t="shared" si="132"/>
        <v>3</v>
      </c>
      <c r="AZ192" s="35"/>
      <c r="BA192" s="33"/>
      <c r="BB192" s="17" t="str">
        <f t="shared" si="130"/>
        <v/>
      </c>
      <c r="BC192" s="17" t="str">
        <f t="shared" si="130"/>
        <v/>
      </c>
      <c r="BD192" s="20" t="str">
        <f t="shared" si="96"/>
        <v/>
      </c>
      <c r="BE192" s="35"/>
      <c r="BF192" s="36"/>
      <c r="BG192" s="17" t="str">
        <f t="shared" si="131"/>
        <v/>
      </c>
      <c r="BH192" s="17" t="str">
        <f t="shared" si="131"/>
        <v/>
      </c>
      <c r="BI192" s="20" t="str">
        <f t="shared" si="97"/>
        <v/>
      </c>
      <c r="BJ192" s="54">
        <v>3</v>
      </c>
      <c r="BK192" s="37">
        <f t="shared" si="98"/>
        <v>6</v>
      </c>
      <c r="BL192" s="54">
        <f t="shared" si="99"/>
        <v>0</v>
      </c>
      <c r="BM192" s="28"/>
      <c r="BN192" s="28"/>
      <c r="BO192" s="28"/>
      <c r="BP192" s="28" t="s">
        <v>486</v>
      </c>
      <c r="BQ192" s="28">
        <v>3</v>
      </c>
      <c r="BR192" s="25">
        <f t="shared" si="100"/>
        <v>3</v>
      </c>
      <c r="BS192" s="28" t="s">
        <v>87</v>
      </c>
      <c r="BT192" s="25">
        <f t="shared" si="101"/>
        <v>1</v>
      </c>
      <c r="BU192" s="28" t="s">
        <v>87</v>
      </c>
      <c r="BV192" s="25">
        <f t="shared" si="102"/>
        <v>1</v>
      </c>
      <c r="BW192" s="28" t="s">
        <v>87</v>
      </c>
      <c r="BX192" s="25">
        <f t="shared" si="103"/>
        <v>1</v>
      </c>
      <c r="BY192" s="25" t="str">
        <f t="shared" si="107"/>
        <v>med</v>
      </c>
      <c r="BZ192" s="28" t="s">
        <v>78</v>
      </c>
      <c r="CA192" s="25">
        <v>1</v>
      </c>
      <c r="CB192" s="28"/>
      <c r="CC192" s="28">
        <v>4748.3900000000003</v>
      </c>
      <c r="CD192" s="28">
        <v>270.36</v>
      </c>
      <c r="CE192" s="38">
        <v>188.69</v>
      </c>
      <c r="CF192" s="54">
        <v>4</v>
      </c>
      <c r="CG192" s="25">
        <f t="shared" si="104"/>
        <v>12</v>
      </c>
      <c r="CH192" s="26">
        <f t="shared" si="105"/>
        <v>1</v>
      </c>
      <c r="CI192" s="26">
        <f t="shared" si="108"/>
        <v>3.643290427578044</v>
      </c>
      <c r="CJ192" s="26">
        <f t="shared" si="109"/>
        <v>5.2202024484604381</v>
      </c>
    </row>
    <row r="193" spans="1:88" ht="13.05" customHeight="1" x14ac:dyDescent="0.3">
      <c r="A193" s="27">
        <v>94</v>
      </c>
      <c r="B193" s="28" t="s">
        <v>79</v>
      </c>
      <c r="C193" s="25">
        <f t="shared" si="88"/>
        <v>2</v>
      </c>
      <c r="D193" s="28" t="s">
        <v>65</v>
      </c>
      <c r="E193" s="25">
        <f t="shared" si="89"/>
        <v>3</v>
      </c>
      <c r="F193" s="28" t="s">
        <v>88</v>
      </c>
      <c r="G193" s="25">
        <f t="shared" si="90"/>
        <v>1</v>
      </c>
      <c r="H193" s="28" t="str">
        <f t="shared" si="91"/>
        <v>medium</v>
      </c>
      <c r="I193" s="28" t="s">
        <v>88</v>
      </c>
      <c r="J193" s="25">
        <f t="shared" si="92"/>
        <v>1</v>
      </c>
      <c r="K193" s="28" t="s">
        <v>79</v>
      </c>
      <c r="L193" s="25">
        <f t="shared" si="93"/>
        <v>2</v>
      </c>
      <c r="M193" s="28" t="s">
        <v>88</v>
      </c>
      <c r="N193" s="25">
        <f t="shared" si="94"/>
        <v>1</v>
      </c>
      <c r="O193" s="25" t="str">
        <f t="shared" si="106"/>
        <v>med</v>
      </c>
      <c r="P193" s="25" t="s">
        <v>67</v>
      </c>
      <c r="Q193" s="25" t="s">
        <v>68</v>
      </c>
      <c r="R193" s="25">
        <v>2</v>
      </c>
      <c r="S193" s="29" t="s">
        <v>595</v>
      </c>
      <c r="T193" s="195">
        <f>VLOOKUP($S193,'Snippet measures'!$A$4:$V$33,11,FALSE)</f>
        <v>985</v>
      </c>
      <c r="U193" s="195">
        <f>VLOOKUP($S193,'Snippet measures'!$A$4:$V$33,18,FALSE)</f>
        <v>-2.3416460087515301</v>
      </c>
      <c r="V193" s="195">
        <f>VLOOKUP($S193,'Snippet measures'!$A$4:$V$33,19,FALSE)</f>
        <v>641.70000000000005</v>
      </c>
      <c r="W193" s="195">
        <f>VLOOKUP($S193,'Snippet measures'!$A$4:$V$33,21,FALSE)</f>
        <v>8.6633663366336641E-3</v>
      </c>
      <c r="X193" s="195">
        <f>VLOOKUP($S193,'Snippet measures'!$A$4:$V$33,22,FALSE)</f>
        <v>0</v>
      </c>
      <c r="Y193" s="25">
        <v>2</v>
      </c>
      <c r="Z193" s="30" t="s">
        <v>622</v>
      </c>
      <c r="AA193" s="31" t="s">
        <v>602</v>
      </c>
      <c r="AB193" s="39" t="s">
        <v>187</v>
      </c>
      <c r="AC193" s="33" t="s">
        <v>187</v>
      </c>
      <c r="AD193" s="16"/>
      <c r="AE193" s="17">
        <f>IF($AB193=TRIM($AC193),3,"")</f>
        <v>3</v>
      </c>
      <c r="AF193" s="17">
        <f>IF($AB193=TRIM($AC193),3,"")</f>
        <v>3</v>
      </c>
      <c r="AG193" s="17">
        <f t="shared" si="129"/>
        <v>3</v>
      </c>
      <c r="AH193" s="35" t="s">
        <v>188</v>
      </c>
      <c r="AI193" s="33" t="s">
        <v>623</v>
      </c>
      <c r="AJ193" s="16"/>
      <c r="AK193" s="17">
        <v>2</v>
      </c>
      <c r="AL193" s="17">
        <v>3</v>
      </c>
      <c r="AM193" s="41">
        <v>2</v>
      </c>
      <c r="AN193" s="35" t="s">
        <v>190</v>
      </c>
      <c r="AO193" s="33" t="s">
        <v>190</v>
      </c>
      <c r="AP193" s="16"/>
      <c r="AQ193" s="17">
        <f>IF(ISBLANK($AN193),"",IF($AN193=TRIM($AO193),3,""))</f>
        <v>3</v>
      </c>
      <c r="AR193" s="17">
        <f>IF(ISBLANK($AN193),"",IF($AN193=TRIM($AO193),3,""))</f>
        <v>3</v>
      </c>
      <c r="AS193" s="20">
        <f t="shared" si="133"/>
        <v>3</v>
      </c>
      <c r="AT193" s="35" t="s">
        <v>192</v>
      </c>
      <c r="AU193" s="33" t="s">
        <v>192</v>
      </c>
      <c r="AV193" s="16"/>
      <c r="AW193" s="17">
        <f>IF(ISBLANK($AT193),"",IF($AT193=TRIM($AU193),3,""))</f>
        <v>3</v>
      </c>
      <c r="AX193" s="17">
        <f>IF(ISBLANK($AT193),"",IF($AT193=TRIM($AU193),3,""))</f>
        <v>3</v>
      </c>
      <c r="AY193" s="20">
        <f t="shared" si="132"/>
        <v>3</v>
      </c>
      <c r="AZ193" s="35"/>
      <c r="BA193" s="33"/>
      <c r="BB193" s="17" t="str">
        <f t="shared" si="130"/>
        <v/>
      </c>
      <c r="BC193" s="17" t="str">
        <f t="shared" si="130"/>
        <v/>
      </c>
      <c r="BD193" s="20" t="str">
        <f t="shared" si="96"/>
        <v/>
      </c>
      <c r="BE193" s="35"/>
      <c r="BF193" s="36"/>
      <c r="BG193" s="17" t="str">
        <f t="shared" si="131"/>
        <v/>
      </c>
      <c r="BH193" s="17" t="str">
        <f t="shared" si="131"/>
        <v/>
      </c>
      <c r="BI193" s="20" t="str">
        <f t="shared" si="97"/>
        <v/>
      </c>
      <c r="BJ193" s="54">
        <v>2</v>
      </c>
      <c r="BK193" s="37">
        <f t="shared" si="98"/>
        <v>4</v>
      </c>
      <c r="BL193" s="54">
        <f t="shared" si="99"/>
        <v>0</v>
      </c>
      <c r="BM193" s="28" t="s">
        <v>624</v>
      </c>
      <c r="BN193" s="28"/>
      <c r="BO193" s="28" t="s">
        <v>492</v>
      </c>
      <c r="BP193" s="28" t="s">
        <v>493</v>
      </c>
      <c r="BQ193" s="28" t="s">
        <v>87</v>
      </c>
      <c r="BR193" s="25">
        <f t="shared" si="100"/>
        <v>1</v>
      </c>
      <c r="BS193" s="28" t="s">
        <v>87</v>
      </c>
      <c r="BT193" s="25">
        <f t="shared" si="101"/>
        <v>1</v>
      </c>
      <c r="BU193" s="28" t="s">
        <v>87</v>
      </c>
      <c r="BV193" s="25">
        <f t="shared" si="102"/>
        <v>1</v>
      </c>
      <c r="BW193" s="28" t="s">
        <v>87</v>
      </c>
      <c r="BX193" s="25">
        <f t="shared" si="103"/>
        <v>1</v>
      </c>
      <c r="BY193" s="25" t="str">
        <f t="shared" si="107"/>
        <v>low</v>
      </c>
      <c r="BZ193" s="28" t="s">
        <v>78</v>
      </c>
      <c r="CA193" s="25">
        <v>1</v>
      </c>
      <c r="CB193" s="28" t="s">
        <v>494</v>
      </c>
      <c r="CC193" s="28">
        <v>2354.38</v>
      </c>
      <c r="CD193" s="28">
        <v>14.26</v>
      </c>
      <c r="CE193" s="38">
        <v>148.35</v>
      </c>
      <c r="CF193" s="54">
        <v>4</v>
      </c>
      <c r="CG193" s="25">
        <f t="shared" si="104"/>
        <v>11</v>
      </c>
      <c r="CH193" s="26">
        <f t="shared" si="105"/>
        <v>0.91666666666666663</v>
      </c>
      <c r="CI193" s="26">
        <f t="shared" si="108"/>
        <v>69.074333800841515</v>
      </c>
      <c r="CJ193" s="26">
        <f t="shared" si="109"/>
        <v>6.6397034041118976</v>
      </c>
    </row>
    <row r="194" spans="1:88" ht="13.05" customHeight="1" x14ac:dyDescent="0.3">
      <c r="A194" s="27">
        <v>107</v>
      </c>
      <c r="B194" s="28" t="s">
        <v>88</v>
      </c>
      <c r="C194" s="25">
        <f t="shared" ref="C194:C257" si="134">IF(B194="Strongly disagree",1,IF(B194="Disagree",2,IF(B194="Neither agree or disagree",3,IF(B194="Agree",4,5))))</f>
        <v>1</v>
      </c>
      <c r="D194" s="28" t="s">
        <v>79</v>
      </c>
      <c r="E194" s="25">
        <f t="shared" ref="E194:E257" si="135">IF(D194="Strongly disagree",1,IF(D194="Disagree",2,IF(D194="Neither agree or disagree",3,IF(D194="Agree",4,5))))</f>
        <v>2</v>
      </c>
      <c r="F194" s="28" t="s">
        <v>88</v>
      </c>
      <c r="G194" s="25">
        <f t="shared" ref="G194:G257" si="136">IF(F194="Strongly disagree",1,IF(F194="Disagree",2,IF(F194="Neither agree or disagree",3,IF(F194="Agree",4,5))))</f>
        <v>1</v>
      </c>
      <c r="H194" s="28" t="str">
        <f t="shared" ref="H194:H257" si="137">IF((C194+E194+G194)&gt;9,"high",IF(AND(C194&lt;3,E194&lt;3,G194&lt;3),"low","medium"))</f>
        <v>low</v>
      </c>
      <c r="I194" s="28" t="s">
        <v>88</v>
      </c>
      <c r="J194" s="25">
        <f t="shared" ref="J194:J257" si="138">IF(I194="Strongly disagree",1,IF(I194="Disagree",2,IF(I194="Neither agree or disagree",3,IF(I194="Agree",4,5))))</f>
        <v>1</v>
      </c>
      <c r="K194" s="28" t="s">
        <v>88</v>
      </c>
      <c r="L194" s="25">
        <f t="shared" ref="L194:L257" si="139">IF(K194="Strongly disagree",1,IF(K194="Disagree",2,IF(K194="Neither agree or disagree",3,IF(K194="Agree",4,5))))</f>
        <v>1</v>
      </c>
      <c r="M194" s="28" t="s">
        <v>88</v>
      </c>
      <c r="N194" s="25">
        <f t="shared" ref="N194:N257" si="140">IF(M194="Strongly disagree",1,IF(M194="Disagree",2,IF(M194="Neither agree or disagree",3,IF(M194="Agree",4,5))))</f>
        <v>1</v>
      </c>
      <c r="O194" s="25" t="str">
        <f t="shared" si="106"/>
        <v>low</v>
      </c>
      <c r="P194" s="25" t="s">
        <v>67</v>
      </c>
      <c r="Q194" s="25" t="s">
        <v>68</v>
      </c>
      <c r="R194" s="25">
        <v>2</v>
      </c>
      <c r="S194" s="29" t="s">
        <v>595</v>
      </c>
      <c r="T194" s="195">
        <f>VLOOKUP($S194,'Snippet measures'!$A$4:$V$33,11,FALSE)</f>
        <v>985</v>
      </c>
      <c r="U194" s="195">
        <f>VLOOKUP($S194,'Snippet measures'!$A$4:$V$33,18,FALSE)</f>
        <v>-2.3416460087515301</v>
      </c>
      <c r="V194" s="195">
        <f>VLOOKUP($S194,'Snippet measures'!$A$4:$V$33,19,FALSE)</f>
        <v>641.70000000000005</v>
      </c>
      <c r="W194" s="195">
        <f>VLOOKUP($S194,'Snippet measures'!$A$4:$V$33,21,FALSE)</f>
        <v>8.6633663366336641E-3</v>
      </c>
      <c r="X194" s="195">
        <f>VLOOKUP($S194,'Snippet measures'!$A$4:$V$33,22,FALSE)</f>
        <v>0</v>
      </c>
      <c r="Y194" s="25">
        <v>2</v>
      </c>
      <c r="Z194" s="30" t="s">
        <v>625</v>
      </c>
      <c r="AA194" s="31" t="s">
        <v>626</v>
      </c>
      <c r="AB194" s="39" t="s">
        <v>187</v>
      </c>
      <c r="AC194" s="33" t="s">
        <v>219</v>
      </c>
      <c r="AD194" s="16"/>
      <c r="AE194" s="17">
        <v>3</v>
      </c>
      <c r="AF194" s="17">
        <v>2</v>
      </c>
      <c r="AG194" s="40">
        <v>3</v>
      </c>
      <c r="AH194" s="35" t="s">
        <v>188</v>
      </c>
      <c r="AI194" s="33" t="s">
        <v>627</v>
      </c>
      <c r="AJ194" s="16"/>
      <c r="AK194" s="17">
        <v>0</v>
      </c>
      <c r="AL194" s="17">
        <v>0</v>
      </c>
      <c r="AM194" s="20">
        <f>IF(AK194=AL194,AK194,"")</f>
        <v>0</v>
      </c>
      <c r="AN194" s="35" t="s">
        <v>190</v>
      </c>
      <c r="AO194" s="33" t="s">
        <v>142</v>
      </c>
      <c r="AP194" s="16"/>
      <c r="AQ194" s="17">
        <v>0</v>
      </c>
      <c r="AR194" s="17">
        <v>0</v>
      </c>
      <c r="AS194" s="20">
        <f t="shared" si="133"/>
        <v>0</v>
      </c>
      <c r="AT194" s="35" t="s">
        <v>192</v>
      </c>
      <c r="AU194" s="33" t="s">
        <v>142</v>
      </c>
      <c r="AV194" s="16"/>
      <c r="AW194" s="17">
        <v>0</v>
      </c>
      <c r="AX194" s="17">
        <v>0</v>
      </c>
      <c r="AY194" s="20">
        <f t="shared" si="132"/>
        <v>0</v>
      </c>
      <c r="AZ194" s="35"/>
      <c r="BA194" s="33"/>
      <c r="BB194" s="17" t="str">
        <f t="shared" si="130"/>
        <v/>
      </c>
      <c r="BC194" s="17" t="str">
        <f t="shared" si="130"/>
        <v/>
      </c>
      <c r="BD194" s="20" t="str">
        <f t="shared" ref="BD194:BD257" si="141">IF(BB194=BC194,BB194,"")</f>
        <v/>
      </c>
      <c r="BE194" s="35"/>
      <c r="BF194" s="36"/>
      <c r="BG194" s="17" t="str">
        <f t="shared" si="131"/>
        <v/>
      </c>
      <c r="BH194" s="17" t="str">
        <f t="shared" si="131"/>
        <v/>
      </c>
      <c r="BI194" s="20" t="str">
        <f t="shared" ref="BI194:BI257" si="142">IF(BG194=BH194,BG194,"")</f>
        <v/>
      </c>
      <c r="BJ194" s="54">
        <v>2</v>
      </c>
      <c r="BK194" s="37">
        <f t="shared" ref="BK194:BK257" si="143">SUM(Y194,BJ194)</f>
        <v>4</v>
      </c>
      <c r="BL194" s="54">
        <f t="shared" ref="BL194:BL257" si="144">BJ194-Y194</f>
        <v>0</v>
      </c>
      <c r="BM194" s="28" t="s">
        <v>625</v>
      </c>
      <c r="BN194" s="28" t="s">
        <v>628</v>
      </c>
      <c r="BO194" s="28"/>
      <c r="BP194" s="28" t="s">
        <v>501</v>
      </c>
      <c r="BQ194" s="28">
        <v>2</v>
      </c>
      <c r="BR194" s="25">
        <f t="shared" ref="BR194:BR257" si="145">IF(BQ194="5: Expert level competence",5,IF(BQ194="1: No competence",1,BQ194))</f>
        <v>2</v>
      </c>
      <c r="BS194" s="28" t="s">
        <v>87</v>
      </c>
      <c r="BT194" s="25">
        <f t="shared" ref="BT194:BT257" si="146">IF(BS194="5: Expert level competence",5,IF(BS194="1: No competence",1,BS194))</f>
        <v>1</v>
      </c>
      <c r="BU194" s="28" t="s">
        <v>87</v>
      </c>
      <c r="BV194" s="25">
        <f t="shared" ref="BV194:BV257" si="147">IF(BU194="5: Expert level competence",5,IF(BU194="1: No competence",1,BU194))</f>
        <v>1</v>
      </c>
      <c r="BW194" s="28" t="s">
        <v>87</v>
      </c>
      <c r="BX194" s="25">
        <f t="shared" ref="BX194:BX257" si="148">IF(BW194="5: Expert level competence",5,IF(BW194="1: No competence",1,BW194))</f>
        <v>1</v>
      </c>
      <c r="BY194" s="25" t="str">
        <f t="shared" si="107"/>
        <v>low</v>
      </c>
      <c r="BZ194" s="28" t="s">
        <v>145</v>
      </c>
      <c r="CA194" s="25">
        <v>2</v>
      </c>
      <c r="CB194" s="28" t="s">
        <v>502</v>
      </c>
      <c r="CC194" s="28">
        <v>4869.88</v>
      </c>
      <c r="CD194" s="28">
        <v>391.02</v>
      </c>
      <c r="CE194" s="38">
        <v>221.03</v>
      </c>
      <c r="CF194" s="54">
        <v>4</v>
      </c>
      <c r="CG194" s="25">
        <f t="shared" ref="CG194:CG257" si="149">SUM(AG194,AM194,AS194,AY194,BD194,BI194)</f>
        <v>3</v>
      </c>
      <c r="CH194" s="26">
        <f t="shared" ref="CH194:CH257" si="150">CG194/(CF194*3)</f>
        <v>0.25</v>
      </c>
      <c r="CI194" s="26">
        <f t="shared" si="108"/>
        <v>2.5190527338755051</v>
      </c>
      <c r="CJ194" s="26">
        <f t="shared" si="109"/>
        <v>4.456408632312356</v>
      </c>
    </row>
    <row r="195" spans="1:88" ht="13.05" customHeight="1" x14ac:dyDescent="0.3">
      <c r="A195" s="27">
        <v>153</v>
      </c>
      <c r="B195" s="28" t="s">
        <v>79</v>
      </c>
      <c r="C195" s="25">
        <f t="shared" si="134"/>
        <v>2</v>
      </c>
      <c r="D195" s="28" t="s">
        <v>65</v>
      </c>
      <c r="E195" s="25">
        <f t="shared" si="135"/>
        <v>3</v>
      </c>
      <c r="F195" s="28" t="s">
        <v>79</v>
      </c>
      <c r="G195" s="25">
        <f t="shared" si="136"/>
        <v>2</v>
      </c>
      <c r="H195" s="28" t="str">
        <f t="shared" si="137"/>
        <v>medium</v>
      </c>
      <c r="I195" s="28" t="s">
        <v>79</v>
      </c>
      <c r="J195" s="25">
        <f t="shared" si="138"/>
        <v>2</v>
      </c>
      <c r="K195" s="28" t="s">
        <v>79</v>
      </c>
      <c r="L195" s="25">
        <f t="shared" si="139"/>
        <v>2</v>
      </c>
      <c r="M195" s="28" t="s">
        <v>88</v>
      </c>
      <c r="N195" s="25">
        <f t="shared" si="140"/>
        <v>1</v>
      </c>
      <c r="O195" s="25" t="str">
        <f t="shared" ref="O195:O258" si="151">IF(OR(C195&gt;3,E195&gt;3,G195&gt;3),"high",IF(AND(C195&lt;3,E195&lt;3,G195&lt;3),"low","med"))</f>
        <v>med</v>
      </c>
      <c r="P195" s="25" t="s">
        <v>67</v>
      </c>
      <c r="Q195" s="25" t="s">
        <v>68</v>
      </c>
      <c r="R195" s="25">
        <v>2</v>
      </c>
      <c r="S195" s="29" t="s">
        <v>595</v>
      </c>
      <c r="T195" s="195">
        <f>VLOOKUP($S195,'Snippet measures'!$A$4:$V$33,11,FALSE)</f>
        <v>985</v>
      </c>
      <c r="U195" s="195">
        <f>VLOOKUP($S195,'Snippet measures'!$A$4:$V$33,18,FALSE)</f>
        <v>-2.3416460087515301</v>
      </c>
      <c r="V195" s="195">
        <f>VLOOKUP($S195,'Snippet measures'!$A$4:$V$33,19,FALSE)</f>
        <v>641.70000000000005</v>
      </c>
      <c r="W195" s="195">
        <f>VLOOKUP($S195,'Snippet measures'!$A$4:$V$33,21,FALSE)</f>
        <v>8.6633663366336641E-3</v>
      </c>
      <c r="X195" s="195">
        <f>VLOOKUP($S195,'Snippet measures'!$A$4:$V$33,22,FALSE)</f>
        <v>0</v>
      </c>
      <c r="Y195" s="25">
        <v>2</v>
      </c>
      <c r="Z195" s="30" t="s">
        <v>629</v>
      </c>
      <c r="AA195" s="31" t="s">
        <v>91</v>
      </c>
      <c r="AB195" s="39" t="s">
        <v>187</v>
      </c>
      <c r="AC195" s="33" t="s">
        <v>91</v>
      </c>
      <c r="AD195" s="16"/>
      <c r="AE195" s="17">
        <v>0</v>
      </c>
      <c r="AF195" s="17">
        <v>0</v>
      </c>
      <c r="AG195" s="17">
        <f>IF(AE195=AF195,AE195,"")</f>
        <v>0</v>
      </c>
      <c r="AH195" s="35" t="s">
        <v>188</v>
      </c>
      <c r="AI195" s="33" t="s">
        <v>91</v>
      </c>
      <c r="AJ195" s="16"/>
      <c r="AK195" s="17">
        <v>0</v>
      </c>
      <c r="AL195" s="17">
        <v>0</v>
      </c>
      <c r="AM195" s="20">
        <f>IF(AK195=AL195,AK195,"")</f>
        <v>0</v>
      </c>
      <c r="AN195" s="35" t="s">
        <v>190</v>
      </c>
      <c r="AO195" s="33" t="s">
        <v>91</v>
      </c>
      <c r="AP195" s="16"/>
      <c r="AQ195" s="17">
        <v>0</v>
      </c>
      <c r="AR195" s="17">
        <v>0</v>
      </c>
      <c r="AS195" s="20">
        <f t="shared" si="133"/>
        <v>0</v>
      </c>
      <c r="AT195" s="35" t="s">
        <v>192</v>
      </c>
      <c r="AU195" s="33" t="s">
        <v>91</v>
      </c>
      <c r="AV195" s="16"/>
      <c r="AW195" s="17">
        <v>0</v>
      </c>
      <c r="AX195" s="17">
        <v>0</v>
      </c>
      <c r="AY195" s="20">
        <f t="shared" si="132"/>
        <v>0</v>
      </c>
      <c r="AZ195" s="35"/>
      <c r="BA195" s="33"/>
      <c r="BB195" s="17" t="str">
        <f t="shared" si="130"/>
        <v/>
      </c>
      <c r="BC195" s="17" t="str">
        <f t="shared" si="130"/>
        <v/>
      </c>
      <c r="BD195" s="20" t="str">
        <f t="shared" si="141"/>
        <v/>
      </c>
      <c r="BE195" s="35"/>
      <c r="BF195" s="36"/>
      <c r="BG195" s="17" t="str">
        <f t="shared" si="131"/>
        <v/>
      </c>
      <c r="BH195" s="17" t="str">
        <f t="shared" si="131"/>
        <v/>
      </c>
      <c r="BI195" s="20" t="str">
        <f t="shared" si="142"/>
        <v/>
      </c>
      <c r="BJ195" s="54">
        <v>2</v>
      </c>
      <c r="BK195" s="37">
        <f t="shared" si="143"/>
        <v>4</v>
      </c>
      <c r="BL195" s="54">
        <f t="shared" si="144"/>
        <v>0</v>
      </c>
      <c r="BM195" s="28" t="s">
        <v>603</v>
      </c>
      <c r="BN195" s="28"/>
      <c r="BO195" s="28" t="s">
        <v>505</v>
      </c>
      <c r="BP195" s="28" t="s">
        <v>506</v>
      </c>
      <c r="BQ195" s="28">
        <v>4</v>
      </c>
      <c r="BR195" s="25">
        <f t="shared" si="145"/>
        <v>4</v>
      </c>
      <c r="BS195" s="28">
        <v>4</v>
      </c>
      <c r="BT195" s="25">
        <f t="shared" si="146"/>
        <v>4</v>
      </c>
      <c r="BU195" s="28">
        <v>3</v>
      </c>
      <c r="BV195" s="25">
        <f t="shared" si="147"/>
        <v>3</v>
      </c>
      <c r="BW195" s="28">
        <v>4</v>
      </c>
      <c r="BX195" s="25">
        <f t="shared" si="148"/>
        <v>4</v>
      </c>
      <c r="BY195" s="25" t="str">
        <f t="shared" ref="BY195:BY258" si="152">IF(OR(BR195&gt;3,BT195&gt;3,BV195&gt;3,BX195&gt;3),"high",IF(AND(BR195&lt;3,BT195&lt;3,BV195&lt;3,BX195&lt;3),"low","med"))</f>
        <v>high</v>
      </c>
      <c r="BZ195" s="28" t="s">
        <v>145</v>
      </c>
      <c r="CA195" s="25">
        <v>2</v>
      </c>
      <c r="CB195" s="28"/>
      <c r="CC195" s="28">
        <v>1034.22</v>
      </c>
      <c r="CD195" s="28">
        <v>43.86</v>
      </c>
      <c r="CE195" s="38">
        <v>9.23</v>
      </c>
      <c r="CF195" s="54">
        <v>4</v>
      </c>
      <c r="CG195" s="25">
        <f t="shared" si="149"/>
        <v>0</v>
      </c>
      <c r="CH195" s="26">
        <f t="shared" si="150"/>
        <v>0</v>
      </c>
      <c r="CI195" s="26">
        <f t="shared" ref="CI195:CI258" si="153">$T195/CD195</f>
        <v>22.457820337437301</v>
      </c>
      <c r="CJ195" s="26">
        <f t="shared" ref="CJ195:CJ258" si="154">$T195/CE195</f>
        <v>106.71722643553629</v>
      </c>
    </row>
    <row r="196" spans="1:88" ht="13.05" customHeight="1" x14ac:dyDescent="0.3">
      <c r="A196" s="27">
        <v>163</v>
      </c>
      <c r="B196" s="28" t="s">
        <v>88</v>
      </c>
      <c r="C196" s="25">
        <f t="shared" si="134"/>
        <v>1</v>
      </c>
      <c r="D196" s="28" t="s">
        <v>79</v>
      </c>
      <c r="E196" s="25">
        <f t="shared" si="135"/>
        <v>2</v>
      </c>
      <c r="F196" s="28" t="s">
        <v>80</v>
      </c>
      <c r="G196" s="25">
        <f t="shared" si="136"/>
        <v>4</v>
      </c>
      <c r="H196" s="28" t="str">
        <f t="shared" si="137"/>
        <v>medium</v>
      </c>
      <c r="I196" s="28" t="s">
        <v>88</v>
      </c>
      <c r="J196" s="25">
        <f t="shared" si="138"/>
        <v>1</v>
      </c>
      <c r="K196" s="28" t="s">
        <v>79</v>
      </c>
      <c r="L196" s="25">
        <f t="shared" si="139"/>
        <v>2</v>
      </c>
      <c r="M196" s="28" t="s">
        <v>88</v>
      </c>
      <c r="N196" s="25">
        <f t="shared" si="140"/>
        <v>1</v>
      </c>
      <c r="O196" s="25" t="str">
        <f t="shared" si="151"/>
        <v>high</v>
      </c>
      <c r="P196" s="25" t="s">
        <v>67</v>
      </c>
      <c r="Q196" s="25" t="s">
        <v>68</v>
      </c>
      <c r="R196" s="25">
        <v>2</v>
      </c>
      <c r="S196" s="29" t="s">
        <v>595</v>
      </c>
      <c r="T196" s="195">
        <f>VLOOKUP($S196,'Snippet measures'!$A$4:$V$33,11,FALSE)</f>
        <v>985</v>
      </c>
      <c r="U196" s="195">
        <f>VLOOKUP($S196,'Snippet measures'!$A$4:$V$33,18,FALSE)</f>
        <v>-2.3416460087515301</v>
      </c>
      <c r="V196" s="195">
        <f>VLOOKUP($S196,'Snippet measures'!$A$4:$V$33,19,FALSE)</f>
        <v>641.70000000000005</v>
      </c>
      <c r="W196" s="195">
        <f>VLOOKUP($S196,'Snippet measures'!$A$4:$V$33,21,FALSE)</f>
        <v>8.6633663366336641E-3</v>
      </c>
      <c r="X196" s="195">
        <f>VLOOKUP($S196,'Snippet measures'!$A$4:$V$33,22,FALSE)</f>
        <v>0</v>
      </c>
      <c r="Y196" s="25">
        <v>2</v>
      </c>
      <c r="Z196" s="30" t="s">
        <v>630</v>
      </c>
      <c r="AA196" s="31" t="s">
        <v>631</v>
      </c>
      <c r="AB196" s="39" t="s">
        <v>187</v>
      </c>
      <c r="AC196" s="33" t="s">
        <v>187</v>
      </c>
      <c r="AD196" s="16"/>
      <c r="AE196" s="17">
        <f>IF($AB196=TRIM($AC196),3,"")</f>
        <v>3</v>
      </c>
      <c r="AF196" s="17">
        <f>IF($AB196=TRIM($AC196),3,"")</f>
        <v>3</v>
      </c>
      <c r="AG196" s="17">
        <f>IF(AE196=AF196,AE196,"")</f>
        <v>3</v>
      </c>
      <c r="AH196" s="35" t="s">
        <v>188</v>
      </c>
      <c r="AI196" s="33" t="s">
        <v>188</v>
      </c>
      <c r="AJ196" s="16"/>
      <c r="AK196" s="17">
        <f>IF($AH196=TRIM($AI196),3,"")</f>
        <v>3</v>
      </c>
      <c r="AL196" s="17">
        <f>IF($AH196=TRIM($AI196),3,"")</f>
        <v>3</v>
      </c>
      <c r="AM196" s="20">
        <f>IF(AK196=AL196,AK196,"")</f>
        <v>3</v>
      </c>
      <c r="AN196" s="35" t="s">
        <v>190</v>
      </c>
      <c r="AO196" s="33" t="s">
        <v>632</v>
      </c>
      <c r="AP196" s="16"/>
      <c r="AQ196" s="17">
        <v>3</v>
      </c>
      <c r="AR196" s="17">
        <v>3</v>
      </c>
      <c r="AS196" s="20">
        <f t="shared" si="133"/>
        <v>3</v>
      </c>
      <c r="AT196" s="35" t="s">
        <v>192</v>
      </c>
      <c r="AU196" s="33" t="s">
        <v>193</v>
      </c>
      <c r="AV196" s="16"/>
      <c r="AW196" s="17">
        <v>3</v>
      </c>
      <c r="AX196" s="17">
        <v>3</v>
      </c>
      <c r="AY196" s="20">
        <f t="shared" si="132"/>
        <v>3</v>
      </c>
      <c r="AZ196" s="35"/>
      <c r="BA196" s="33"/>
      <c r="BB196" s="17" t="str">
        <f t="shared" si="130"/>
        <v/>
      </c>
      <c r="BC196" s="17" t="str">
        <f t="shared" si="130"/>
        <v/>
      </c>
      <c r="BD196" s="20" t="str">
        <f t="shared" si="141"/>
        <v/>
      </c>
      <c r="BE196" s="35"/>
      <c r="BF196" s="36"/>
      <c r="BG196" s="17" t="str">
        <f t="shared" si="131"/>
        <v/>
      </c>
      <c r="BH196" s="17" t="str">
        <f t="shared" si="131"/>
        <v/>
      </c>
      <c r="BI196" s="20" t="str">
        <f t="shared" si="142"/>
        <v/>
      </c>
      <c r="BJ196" s="54">
        <v>2</v>
      </c>
      <c r="BK196" s="37">
        <f t="shared" si="143"/>
        <v>4</v>
      </c>
      <c r="BL196" s="54">
        <f t="shared" si="144"/>
        <v>0</v>
      </c>
      <c r="BM196" s="28"/>
      <c r="BN196" s="28"/>
      <c r="BO196" s="28"/>
      <c r="BP196" s="28" t="s">
        <v>511</v>
      </c>
      <c r="BQ196" s="28" t="s">
        <v>87</v>
      </c>
      <c r="BR196" s="25">
        <f t="shared" si="145"/>
        <v>1</v>
      </c>
      <c r="BS196" s="28" t="s">
        <v>87</v>
      </c>
      <c r="BT196" s="25">
        <f t="shared" si="146"/>
        <v>1</v>
      </c>
      <c r="BU196" s="28" t="s">
        <v>87</v>
      </c>
      <c r="BV196" s="25">
        <f t="shared" si="147"/>
        <v>1</v>
      </c>
      <c r="BW196" s="28" t="s">
        <v>87</v>
      </c>
      <c r="BX196" s="25">
        <f t="shared" si="148"/>
        <v>1</v>
      </c>
      <c r="BY196" s="25" t="str">
        <f t="shared" si="152"/>
        <v>low</v>
      </c>
      <c r="BZ196" s="28" t="s">
        <v>482</v>
      </c>
      <c r="CA196" s="25">
        <v>5</v>
      </c>
      <c r="CB196" s="28"/>
      <c r="CC196" s="28">
        <v>1193.52</v>
      </c>
      <c r="CD196" s="28">
        <v>52.75</v>
      </c>
      <c r="CE196" s="38">
        <v>68.180000000000007</v>
      </c>
      <c r="CF196" s="54">
        <v>4</v>
      </c>
      <c r="CG196" s="25">
        <f t="shared" si="149"/>
        <v>12</v>
      </c>
      <c r="CH196" s="26">
        <f t="shared" si="150"/>
        <v>1</v>
      </c>
      <c r="CI196" s="26">
        <f t="shared" si="153"/>
        <v>18.672985781990523</v>
      </c>
      <c r="CJ196" s="26">
        <f t="shared" si="154"/>
        <v>14.447051921384569</v>
      </c>
    </row>
    <row r="197" spans="1:88" ht="13.05" customHeight="1" x14ac:dyDescent="0.3">
      <c r="A197" s="27">
        <v>167</v>
      </c>
      <c r="B197" s="28" t="s">
        <v>79</v>
      </c>
      <c r="C197" s="25">
        <f t="shared" si="134"/>
        <v>2</v>
      </c>
      <c r="D197" s="28" t="s">
        <v>79</v>
      </c>
      <c r="E197" s="25">
        <f t="shared" si="135"/>
        <v>2</v>
      </c>
      <c r="F197" s="28" t="s">
        <v>88</v>
      </c>
      <c r="G197" s="25">
        <f t="shared" si="136"/>
        <v>1</v>
      </c>
      <c r="H197" s="28" t="str">
        <f t="shared" si="137"/>
        <v>low</v>
      </c>
      <c r="I197" s="28" t="s">
        <v>88</v>
      </c>
      <c r="J197" s="25">
        <f t="shared" si="138"/>
        <v>1</v>
      </c>
      <c r="K197" s="28" t="s">
        <v>88</v>
      </c>
      <c r="L197" s="25">
        <f t="shared" si="139"/>
        <v>1</v>
      </c>
      <c r="M197" s="28" t="s">
        <v>88</v>
      </c>
      <c r="N197" s="25">
        <f t="shared" si="140"/>
        <v>1</v>
      </c>
      <c r="O197" s="25" t="str">
        <f t="shared" si="151"/>
        <v>low</v>
      </c>
      <c r="P197" s="25" t="s">
        <v>95</v>
      </c>
      <c r="Q197" s="25" t="s">
        <v>68</v>
      </c>
      <c r="R197" s="25">
        <v>2</v>
      </c>
      <c r="S197" s="29" t="s">
        <v>595</v>
      </c>
      <c r="T197" s="195">
        <f>VLOOKUP($S197,'Snippet measures'!$A$4:$V$33,11,FALSE)</f>
        <v>985</v>
      </c>
      <c r="U197" s="195">
        <f>VLOOKUP($S197,'Snippet measures'!$A$4:$V$33,18,FALSE)</f>
        <v>-2.3416460087515301</v>
      </c>
      <c r="V197" s="195">
        <f>VLOOKUP($S197,'Snippet measures'!$A$4:$V$33,19,FALSE)</f>
        <v>641.70000000000005</v>
      </c>
      <c r="W197" s="195">
        <f>VLOOKUP($S197,'Snippet measures'!$A$4:$V$33,21,FALSE)</f>
        <v>8.6633663366336641E-3</v>
      </c>
      <c r="X197" s="195">
        <f>VLOOKUP($S197,'Snippet measures'!$A$4:$V$33,22,FALSE)</f>
        <v>0</v>
      </c>
      <c r="Y197" s="25">
        <v>2</v>
      </c>
      <c r="Z197" s="30" t="s">
        <v>633</v>
      </c>
      <c r="AA197" s="31" t="s">
        <v>634</v>
      </c>
      <c r="AB197" s="39" t="s">
        <v>187</v>
      </c>
      <c r="AC197" s="33" t="s">
        <v>635</v>
      </c>
      <c r="AD197" s="16"/>
      <c r="AE197" s="17">
        <v>2</v>
      </c>
      <c r="AF197" s="17">
        <v>2</v>
      </c>
      <c r="AG197" s="17">
        <f>IF(AE197=AF197,AE197,"")</f>
        <v>2</v>
      </c>
      <c r="AH197" s="35" t="s">
        <v>188</v>
      </c>
      <c r="AI197" s="33" t="s">
        <v>636</v>
      </c>
      <c r="AJ197" s="16"/>
      <c r="AK197" s="17">
        <v>0</v>
      </c>
      <c r="AL197" s="17">
        <v>0</v>
      </c>
      <c r="AM197" s="20">
        <f>IF(AK197=AL197,AK197,"")</f>
        <v>0</v>
      </c>
      <c r="AN197" s="35" t="s">
        <v>190</v>
      </c>
      <c r="AO197" s="33" t="s">
        <v>637</v>
      </c>
      <c r="AP197" s="16"/>
      <c r="AQ197" s="17">
        <v>1</v>
      </c>
      <c r="AR197" s="17">
        <v>1</v>
      </c>
      <c r="AS197" s="20">
        <f t="shared" si="133"/>
        <v>1</v>
      </c>
      <c r="AT197" s="35" t="s">
        <v>192</v>
      </c>
      <c r="AU197" s="33" t="s">
        <v>192</v>
      </c>
      <c r="AV197" s="16"/>
      <c r="AW197" s="17">
        <f>IF(ISBLANK($AT197),"",IF($AT197=TRIM($AU197),3,""))</f>
        <v>3</v>
      </c>
      <c r="AX197" s="17">
        <f>IF(ISBLANK($AT197),"",IF($AT197=TRIM($AU197),3,""))</f>
        <v>3</v>
      </c>
      <c r="AY197" s="20">
        <f t="shared" si="132"/>
        <v>3</v>
      </c>
      <c r="AZ197" s="35"/>
      <c r="BA197" s="33"/>
      <c r="BB197" s="17" t="str">
        <f t="shared" si="130"/>
        <v/>
      </c>
      <c r="BC197" s="17" t="str">
        <f t="shared" si="130"/>
        <v/>
      </c>
      <c r="BD197" s="20" t="str">
        <f t="shared" si="141"/>
        <v/>
      </c>
      <c r="BE197" s="35"/>
      <c r="BF197" s="36"/>
      <c r="BG197" s="17" t="str">
        <f t="shared" si="131"/>
        <v/>
      </c>
      <c r="BH197" s="17" t="str">
        <f t="shared" si="131"/>
        <v/>
      </c>
      <c r="BI197" s="20" t="str">
        <f t="shared" si="142"/>
        <v/>
      </c>
      <c r="BJ197" s="54">
        <v>2</v>
      </c>
      <c r="BK197" s="37">
        <f t="shared" si="143"/>
        <v>4</v>
      </c>
      <c r="BL197" s="54">
        <f t="shared" si="144"/>
        <v>0</v>
      </c>
      <c r="BM197" s="28" t="s">
        <v>638</v>
      </c>
      <c r="BN197" s="28"/>
      <c r="BO197" s="28" t="s">
        <v>516</v>
      </c>
      <c r="BP197" s="28" t="s">
        <v>517</v>
      </c>
      <c r="BQ197" s="28">
        <v>2</v>
      </c>
      <c r="BR197" s="25">
        <f t="shared" si="145"/>
        <v>2</v>
      </c>
      <c r="BS197" s="28" t="s">
        <v>87</v>
      </c>
      <c r="BT197" s="25">
        <f t="shared" si="146"/>
        <v>1</v>
      </c>
      <c r="BU197" s="28" t="s">
        <v>87</v>
      </c>
      <c r="BV197" s="25">
        <f t="shared" si="147"/>
        <v>1</v>
      </c>
      <c r="BW197" s="28">
        <v>2</v>
      </c>
      <c r="BX197" s="25">
        <f t="shared" si="148"/>
        <v>2</v>
      </c>
      <c r="BY197" s="25" t="str">
        <f t="shared" si="152"/>
        <v>low</v>
      </c>
      <c r="BZ197" s="28" t="s">
        <v>119</v>
      </c>
      <c r="CA197" s="25">
        <v>4</v>
      </c>
      <c r="CB197" s="28" t="s">
        <v>518</v>
      </c>
      <c r="CC197" s="28">
        <v>6345.33</v>
      </c>
      <c r="CD197" s="28">
        <v>292.61</v>
      </c>
      <c r="CE197" s="38">
        <v>170.34</v>
      </c>
      <c r="CF197" s="54">
        <v>4</v>
      </c>
      <c r="CG197" s="25">
        <f t="shared" si="149"/>
        <v>6</v>
      </c>
      <c r="CH197" s="26">
        <f t="shared" si="150"/>
        <v>0.5</v>
      </c>
      <c r="CI197" s="26">
        <f t="shared" si="153"/>
        <v>3.3662554253101398</v>
      </c>
      <c r="CJ197" s="26">
        <f t="shared" si="154"/>
        <v>5.7825525419748738</v>
      </c>
    </row>
    <row r="198" spans="1:88" ht="13.05" customHeight="1" x14ac:dyDescent="0.3">
      <c r="A198" s="27">
        <v>173</v>
      </c>
      <c r="B198" s="28" t="s">
        <v>88</v>
      </c>
      <c r="C198" s="25">
        <f t="shared" si="134"/>
        <v>1</v>
      </c>
      <c r="D198" s="28" t="s">
        <v>88</v>
      </c>
      <c r="E198" s="25">
        <f t="shared" si="135"/>
        <v>1</v>
      </c>
      <c r="F198" s="28" t="s">
        <v>88</v>
      </c>
      <c r="G198" s="25">
        <f t="shared" si="136"/>
        <v>1</v>
      </c>
      <c r="H198" s="28" t="str">
        <f t="shared" si="137"/>
        <v>low</v>
      </c>
      <c r="I198" s="28" t="s">
        <v>88</v>
      </c>
      <c r="J198" s="25">
        <f t="shared" si="138"/>
        <v>1</v>
      </c>
      <c r="K198" s="28" t="s">
        <v>88</v>
      </c>
      <c r="L198" s="25">
        <f t="shared" si="139"/>
        <v>1</v>
      </c>
      <c r="M198" s="28" t="s">
        <v>88</v>
      </c>
      <c r="N198" s="25">
        <f t="shared" si="140"/>
        <v>1</v>
      </c>
      <c r="O198" s="25" t="str">
        <f t="shared" si="151"/>
        <v>low</v>
      </c>
      <c r="P198" s="25" t="s">
        <v>67</v>
      </c>
      <c r="Q198" s="25" t="s">
        <v>68</v>
      </c>
      <c r="R198" s="25">
        <v>2</v>
      </c>
      <c r="S198" s="29" t="s">
        <v>595</v>
      </c>
      <c r="T198" s="195">
        <f>VLOOKUP($S198,'Snippet measures'!$A$4:$V$33,11,FALSE)</f>
        <v>985</v>
      </c>
      <c r="U198" s="195">
        <f>VLOOKUP($S198,'Snippet measures'!$A$4:$V$33,18,FALSE)</f>
        <v>-2.3416460087515301</v>
      </c>
      <c r="V198" s="195">
        <f>VLOOKUP($S198,'Snippet measures'!$A$4:$V$33,19,FALSE)</f>
        <v>641.70000000000005</v>
      </c>
      <c r="W198" s="195">
        <f>VLOOKUP($S198,'Snippet measures'!$A$4:$V$33,21,FALSE)</f>
        <v>8.6633663366336641E-3</v>
      </c>
      <c r="X198" s="195">
        <f>VLOOKUP($S198,'Snippet measures'!$A$4:$V$33,22,FALSE)</f>
        <v>0</v>
      </c>
      <c r="Y198" s="25">
        <v>1</v>
      </c>
      <c r="Z198" s="30" t="s">
        <v>639</v>
      </c>
      <c r="AA198" s="31" t="s">
        <v>640</v>
      </c>
      <c r="AB198" s="39" t="s">
        <v>187</v>
      </c>
      <c r="AC198" s="33" t="s">
        <v>641</v>
      </c>
      <c r="AD198" s="16"/>
      <c r="AE198" s="17">
        <f>IF($AB198=TRIM($AC198),3,"")</f>
        <v>3</v>
      </c>
      <c r="AF198" s="17">
        <f>IF($AB198=TRIM($AC198),3,"")</f>
        <v>3</v>
      </c>
      <c r="AG198" s="17">
        <f>IF(AE198=AF198,AE198,"")</f>
        <v>3</v>
      </c>
      <c r="AH198" s="35" t="s">
        <v>188</v>
      </c>
      <c r="AI198" s="33" t="s">
        <v>429</v>
      </c>
      <c r="AJ198" s="16"/>
      <c r="AK198" s="17">
        <v>0</v>
      </c>
      <c r="AL198" s="17">
        <v>0</v>
      </c>
      <c r="AM198" s="20">
        <f>IF(AK198=AL198,AK198,"")</f>
        <v>0</v>
      </c>
      <c r="AN198" s="35" t="s">
        <v>190</v>
      </c>
      <c r="AO198" s="33" t="s">
        <v>429</v>
      </c>
      <c r="AP198" s="16"/>
      <c r="AQ198" s="17">
        <v>0</v>
      </c>
      <c r="AR198" s="17">
        <v>0</v>
      </c>
      <c r="AS198" s="20">
        <f t="shared" si="133"/>
        <v>0</v>
      </c>
      <c r="AT198" s="35" t="s">
        <v>192</v>
      </c>
      <c r="AU198" s="33" t="s">
        <v>642</v>
      </c>
      <c r="AV198" s="16"/>
      <c r="AW198" s="17">
        <v>1</v>
      </c>
      <c r="AX198" s="17">
        <v>1</v>
      </c>
      <c r="AY198" s="20">
        <f t="shared" si="132"/>
        <v>1</v>
      </c>
      <c r="AZ198" s="35"/>
      <c r="BA198" s="33"/>
      <c r="BB198" s="17" t="str">
        <f t="shared" si="130"/>
        <v/>
      </c>
      <c r="BC198" s="17" t="str">
        <f t="shared" si="130"/>
        <v/>
      </c>
      <c r="BD198" s="20" t="str">
        <f t="shared" si="141"/>
        <v/>
      </c>
      <c r="BE198" s="35"/>
      <c r="BF198" s="36"/>
      <c r="BG198" s="17" t="str">
        <f t="shared" si="131"/>
        <v/>
      </c>
      <c r="BH198" s="17" t="str">
        <f t="shared" si="131"/>
        <v/>
      </c>
      <c r="BI198" s="20" t="str">
        <f t="shared" si="142"/>
        <v/>
      </c>
      <c r="BJ198" s="54">
        <v>1</v>
      </c>
      <c r="BK198" s="37">
        <f t="shared" si="143"/>
        <v>2</v>
      </c>
      <c r="BL198" s="54">
        <f t="shared" si="144"/>
        <v>0</v>
      </c>
      <c r="BM198" s="28" t="s">
        <v>643</v>
      </c>
      <c r="BN198" s="28" t="s">
        <v>644</v>
      </c>
      <c r="BO198" s="28" t="s">
        <v>523</v>
      </c>
      <c r="BP198" s="28" t="s">
        <v>524</v>
      </c>
      <c r="BQ198" s="28">
        <v>2</v>
      </c>
      <c r="BR198" s="25">
        <f t="shared" si="145"/>
        <v>2</v>
      </c>
      <c r="BS198" s="28" t="s">
        <v>87</v>
      </c>
      <c r="BT198" s="25">
        <f t="shared" si="146"/>
        <v>1</v>
      </c>
      <c r="BU198" s="28" t="s">
        <v>87</v>
      </c>
      <c r="BV198" s="25">
        <f t="shared" si="147"/>
        <v>1</v>
      </c>
      <c r="BW198" s="28" t="s">
        <v>87</v>
      </c>
      <c r="BX198" s="25">
        <f t="shared" si="148"/>
        <v>1</v>
      </c>
      <c r="BY198" s="25" t="str">
        <f t="shared" si="152"/>
        <v>low</v>
      </c>
      <c r="BZ198" s="28" t="s">
        <v>145</v>
      </c>
      <c r="CA198" s="25">
        <v>2</v>
      </c>
      <c r="CB198" s="28" t="s">
        <v>525</v>
      </c>
      <c r="CC198" s="28">
        <v>6242.5</v>
      </c>
      <c r="CD198" s="28">
        <v>307.94</v>
      </c>
      <c r="CE198" s="38">
        <v>110.29</v>
      </c>
      <c r="CF198" s="54">
        <v>4</v>
      </c>
      <c r="CG198" s="25">
        <f t="shared" si="149"/>
        <v>4</v>
      </c>
      <c r="CH198" s="26">
        <f t="shared" si="150"/>
        <v>0.33333333333333331</v>
      </c>
      <c r="CI198" s="26">
        <f t="shared" si="153"/>
        <v>3.1986750665714099</v>
      </c>
      <c r="CJ198" s="26">
        <f t="shared" si="154"/>
        <v>8.931000090670052</v>
      </c>
    </row>
    <row r="199" spans="1:88" ht="13.05" customHeight="1" x14ac:dyDescent="0.3">
      <c r="A199" s="27">
        <v>176</v>
      </c>
      <c r="B199" s="28" t="s">
        <v>88</v>
      </c>
      <c r="C199" s="25">
        <f t="shared" si="134"/>
        <v>1</v>
      </c>
      <c r="D199" s="28" t="s">
        <v>88</v>
      </c>
      <c r="E199" s="25">
        <f t="shared" si="135"/>
        <v>1</v>
      </c>
      <c r="F199" s="28" t="s">
        <v>80</v>
      </c>
      <c r="G199" s="25">
        <f t="shared" si="136"/>
        <v>4</v>
      </c>
      <c r="H199" s="28" t="str">
        <f t="shared" si="137"/>
        <v>medium</v>
      </c>
      <c r="I199" s="28" t="s">
        <v>88</v>
      </c>
      <c r="J199" s="25">
        <f t="shared" si="138"/>
        <v>1</v>
      </c>
      <c r="K199" s="28" t="s">
        <v>65</v>
      </c>
      <c r="L199" s="25">
        <f t="shared" si="139"/>
        <v>3</v>
      </c>
      <c r="M199" s="28" t="s">
        <v>88</v>
      </c>
      <c r="N199" s="25">
        <f t="shared" si="140"/>
        <v>1</v>
      </c>
      <c r="O199" s="25" t="str">
        <f t="shared" si="151"/>
        <v>high</v>
      </c>
      <c r="P199" s="25" t="s">
        <v>67</v>
      </c>
      <c r="Q199" s="25" t="s">
        <v>68</v>
      </c>
      <c r="R199" s="25">
        <v>2</v>
      </c>
      <c r="S199" s="29" t="s">
        <v>595</v>
      </c>
      <c r="T199" s="195">
        <f>VLOOKUP($S199,'Snippet measures'!$A$4:$V$33,11,FALSE)</f>
        <v>985</v>
      </c>
      <c r="U199" s="195">
        <f>VLOOKUP($S199,'Snippet measures'!$A$4:$V$33,18,FALSE)</f>
        <v>-2.3416460087515301</v>
      </c>
      <c r="V199" s="195">
        <f>VLOOKUP($S199,'Snippet measures'!$A$4:$V$33,19,FALSE)</f>
        <v>641.70000000000005</v>
      </c>
      <c r="W199" s="195">
        <f>VLOOKUP($S199,'Snippet measures'!$A$4:$V$33,21,FALSE)</f>
        <v>8.6633663366336641E-3</v>
      </c>
      <c r="X199" s="195">
        <f>VLOOKUP($S199,'Snippet measures'!$A$4:$V$33,22,FALSE)</f>
        <v>0</v>
      </c>
      <c r="Y199" s="25">
        <v>1</v>
      </c>
      <c r="Z199" s="30" t="s">
        <v>645</v>
      </c>
      <c r="AA199" s="31" t="s">
        <v>646</v>
      </c>
      <c r="AB199" s="39" t="s">
        <v>187</v>
      </c>
      <c r="AC199" s="33" t="s">
        <v>187</v>
      </c>
      <c r="AD199" s="16"/>
      <c r="AE199" s="17">
        <f>IF($AB199=TRIM($AC199),3,"")</f>
        <v>3</v>
      </c>
      <c r="AF199" s="17">
        <f>IF($AB199=TRIM($AC199),3,"")</f>
        <v>3</v>
      </c>
      <c r="AG199" s="17">
        <f>IF(AE199=AF199,AE199,"")</f>
        <v>3</v>
      </c>
      <c r="AH199" s="35" t="s">
        <v>188</v>
      </c>
      <c r="AI199" s="33" t="s">
        <v>647</v>
      </c>
      <c r="AJ199" s="16"/>
      <c r="AK199" s="17">
        <v>2</v>
      </c>
      <c r="AL199" s="17">
        <v>3</v>
      </c>
      <c r="AM199" s="41">
        <v>2</v>
      </c>
      <c r="AN199" s="35" t="s">
        <v>190</v>
      </c>
      <c r="AO199" s="33" t="s">
        <v>648</v>
      </c>
      <c r="AP199" s="16"/>
      <c r="AQ199" s="17">
        <v>3</v>
      </c>
      <c r="AR199" s="17">
        <v>3</v>
      </c>
      <c r="AS199" s="20">
        <f t="shared" si="133"/>
        <v>3</v>
      </c>
      <c r="AT199" s="35" t="s">
        <v>192</v>
      </c>
      <c r="AU199" s="33" t="s">
        <v>168</v>
      </c>
      <c r="AV199" s="16"/>
      <c r="AW199" s="17">
        <v>0</v>
      </c>
      <c r="AX199" s="17">
        <v>0</v>
      </c>
      <c r="AY199" s="20">
        <f t="shared" si="132"/>
        <v>0</v>
      </c>
      <c r="AZ199" s="35"/>
      <c r="BA199" s="33"/>
      <c r="BB199" s="17" t="str">
        <f t="shared" si="130"/>
        <v/>
      </c>
      <c r="BC199" s="17" t="str">
        <f t="shared" si="130"/>
        <v/>
      </c>
      <c r="BD199" s="20" t="str">
        <f t="shared" si="141"/>
        <v/>
      </c>
      <c r="BE199" s="35"/>
      <c r="BF199" s="36"/>
      <c r="BG199" s="17" t="str">
        <f t="shared" si="131"/>
        <v/>
      </c>
      <c r="BH199" s="17" t="str">
        <f t="shared" si="131"/>
        <v/>
      </c>
      <c r="BI199" s="20" t="str">
        <f t="shared" si="142"/>
        <v/>
      </c>
      <c r="BJ199" s="54">
        <v>2</v>
      </c>
      <c r="BK199" s="37">
        <f t="shared" si="143"/>
        <v>3</v>
      </c>
      <c r="BL199" s="54">
        <f t="shared" si="144"/>
        <v>1</v>
      </c>
      <c r="BM199" s="28" t="s">
        <v>649</v>
      </c>
      <c r="BN199" s="28" t="s">
        <v>650</v>
      </c>
      <c r="BO199" s="28" t="s">
        <v>530</v>
      </c>
      <c r="BP199" s="28" t="s">
        <v>531</v>
      </c>
      <c r="BQ199" s="28">
        <v>2</v>
      </c>
      <c r="BR199" s="25">
        <f t="shared" si="145"/>
        <v>2</v>
      </c>
      <c r="BS199" s="28" t="s">
        <v>87</v>
      </c>
      <c r="BT199" s="25">
        <f t="shared" si="146"/>
        <v>1</v>
      </c>
      <c r="BU199" s="28" t="s">
        <v>87</v>
      </c>
      <c r="BV199" s="25">
        <f t="shared" si="147"/>
        <v>1</v>
      </c>
      <c r="BW199" s="28" t="s">
        <v>87</v>
      </c>
      <c r="BX199" s="25">
        <f t="shared" si="148"/>
        <v>1</v>
      </c>
      <c r="BY199" s="25" t="str">
        <f t="shared" si="152"/>
        <v>low</v>
      </c>
      <c r="BZ199" s="28" t="s">
        <v>78</v>
      </c>
      <c r="CA199" s="25">
        <v>1</v>
      </c>
      <c r="CB199" s="28" t="s">
        <v>532</v>
      </c>
      <c r="CC199" s="28">
        <v>2859.12</v>
      </c>
      <c r="CD199" s="28">
        <v>150.36000000000001</v>
      </c>
      <c r="CE199" s="38">
        <v>62.94</v>
      </c>
      <c r="CF199" s="54">
        <v>4</v>
      </c>
      <c r="CG199" s="25">
        <f t="shared" si="149"/>
        <v>8</v>
      </c>
      <c r="CH199" s="26">
        <f t="shared" si="150"/>
        <v>0.66666666666666663</v>
      </c>
      <c r="CI199" s="26">
        <f t="shared" si="153"/>
        <v>6.5509444001064105</v>
      </c>
      <c r="CJ199" s="26">
        <f t="shared" si="154"/>
        <v>15.649825230378138</v>
      </c>
    </row>
    <row r="200" spans="1:88" ht="13.05" customHeight="1" x14ac:dyDescent="0.3">
      <c r="A200" s="27">
        <v>185</v>
      </c>
      <c r="B200" s="28" t="s">
        <v>79</v>
      </c>
      <c r="C200" s="25">
        <f t="shared" si="134"/>
        <v>2</v>
      </c>
      <c r="D200" s="28" t="s">
        <v>65</v>
      </c>
      <c r="E200" s="25">
        <f t="shared" si="135"/>
        <v>3</v>
      </c>
      <c r="F200" s="28" t="s">
        <v>80</v>
      </c>
      <c r="G200" s="25">
        <f t="shared" si="136"/>
        <v>4</v>
      </c>
      <c r="H200" s="28" t="str">
        <f t="shared" si="137"/>
        <v>medium</v>
      </c>
      <c r="I200" s="28" t="s">
        <v>88</v>
      </c>
      <c r="J200" s="25">
        <f t="shared" si="138"/>
        <v>1</v>
      </c>
      <c r="K200" s="28" t="s">
        <v>79</v>
      </c>
      <c r="L200" s="25">
        <f t="shared" si="139"/>
        <v>2</v>
      </c>
      <c r="M200" s="28" t="s">
        <v>88</v>
      </c>
      <c r="N200" s="25">
        <f t="shared" si="140"/>
        <v>1</v>
      </c>
      <c r="O200" s="25" t="str">
        <f t="shared" si="151"/>
        <v>high</v>
      </c>
      <c r="P200" s="25" t="s">
        <v>67</v>
      </c>
      <c r="Q200" s="25" t="s">
        <v>68</v>
      </c>
      <c r="R200" s="25">
        <v>2</v>
      </c>
      <c r="S200" s="29" t="s">
        <v>595</v>
      </c>
      <c r="T200" s="195">
        <f>VLOOKUP($S200,'Snippet measures'!$A$4:$V$33,11,FALSE)</f>
        <v>985</v>
      </c>
      <c r="U200" s="195">
        <f>VLOOKUP($S200,'Snippet measures'!$A$4:$V$33,18,FALSE)</f>
        <v>-2.3416460087515301</v>
      </c>
      <c r="V200" s="195">
        <f>VLOOKUP($S200,'Snippet measures'!$A$4:$V$33,19,FALSE)</f>
        <v>641.70000000000005</v>
      </c>
      <c r="W200" s="195">
        <f>VLOOKUP($S200,'Snippet measures'!$A$4:$V$33,21,FALSE)</f>
        <v>8.6633663366336641E-3</v>
      </c>
      <c r="X200" s="195">
        <f>VLOOKUP($S200,'Snippet measures'!$A$4:$V$33,22,FALSE)</f>
        <v>0</v>
      </c>
      <c r="Y200" s="25">
        <v>2</v>
      </c>
      <c r="Z200" s="30" t="s">
        <v>651</v>
      </c>
      <c r="AA200" s="31" t="s">
        <v>652</v>
      </c>
      <c r="AB200" s="39" t="s">
        <v>187</v>
      </c>
      <c r="AC200" s="33" t="s">
        <v>653</v>
      </c>
      <c r="AD200" s="16"/>
      <c r="AE200" s="17">
        <v>2</v>
      </c>
      <c r="AF200" s="17">
        <v>3</v>
      </c>
      <c r="AG200" s="40">
        <v>3</v>
      </c>
      <c r="AH200" s="35" t="s">
        <v>188</v>
      </c>
      <c r="AI200" s="33" t="s">
        <v>188</v>
      </c>
      <c r="AJ200" s="16"/>
      <c r="AK200" s="17">
        <f>IF($AH200=TRIM($AI200),3,"")</f>
        <v>3</v>
      </c>
      <c r="AL200" s="17">
        <v>3</v>
      </c>
      <c r="AM200" s="20">
        <f t="shared" ref="AM200:AM226" si="155">IF(AK200=AL200,AK200,"")</f>
        <v>3</v>
      </c>
      <c r="AN200" s="35" t="s">
        <v>190</v>
      </c>
      <c r="AO200" s="33" t="s">
        <v>654</v>
      </c>
      <c r="AP200" s="16"/>
      <c r="AQ200" s="17">
        <v>2</v>
      </c>
      <c r="AR200" s="17">
        <v>2</v>
      </c>
      <c r="AS200" s="20">
        <f t="shared" si="133"/>
        <v>2</v>
      </c>
      <c r="AT200" s="35" t="s">
        <v>192</v>
      </c>
      <c r="AU200" s="33" t="s">
        <v>655</v>
      </c>
      <c r="AV200" s="16"/>
      <c r="AW200" s="17">
        <v>1</v>
      </c>
      <c r="AX200" s="17">
        <v>1</v>
      </c>
      <c r="AY200" s="20">
        <f t="shared" si="132"/>
        <v>1</v>
      </c>
      <c r="AZ200" s="35"/>
      <c r="BA200" s="33"/>
      <c r="BB200" s="17" t="str">
        <f t="shared" si="130"/>
        <v/>
      </c>
      <c r="BC200" s="17" t="str">
        <f t="shared" si="130"/>
        <v/>
      </c>
      <c r="BD200" s="20" t="str">
        <f t="shared" si="141"/>
        <v/>
      </c>
      <c r="BE200" s="35"/>
      <c r="BF200" s="36"/>
      <c r="BG200" s="17" t="str">
        <f t="shared" si="131"/>
        <v/>
      </c>
      <c r="BH200" s="17" t="str">
        <f t="shared" si="131"/>
        <v/>
      </c>
      <c r="BI200" s="20" t="str">
        <f t="shared" si="142"/>
        <v/>
      </c>
      <c r="BJ200" s="54">
        <v>1</v>
      </c>
      <c r="BK200" s="37">
        <f t="shared" si="143"/>
        <v>3</v>
      </c>
      <c r="BL200" s="54">
        <f t="shared" si="144"/>
        <v>-1</v>
      </c>
      <c r="BM200" s="28"/>
      <c r="BN200" s="28"/>
      <c r="BO200" s="28"/>
      <c r="BP200" s="28" t="s">
        <v>538</v>
      </c>
      <c r="BQ200" s="28" t="s">
        <v>87</v>
      </c>
      <c r="BR200" s="25">
        <f t="shared" si="145"/>
        <v>1</v>
      </c>
      <c r="BS200" s="28" t="s">
        <v>87</v>
      </c>
      <c r="BT200" s="25">
        <f t="shared" si="146"/>
        <v>1</v>
      </c>
      <c r="BU200" s="28">
        <v>2</v>
      </c>
      <c r="BV200" s="25">
        <f t="shared" si="147"/>
        <v>2</v>
      </c>
      <c r="BW200" s="28" t="s">
        <v>87</v>
      </c>
      <c r="BX200" s="25">
        <f t="shared" si="148"/>
        <v>1</v>
      </c>
      <c r="BY200" s="25" t="str">
        <f t="shared" si="152"/>
        <v>low</v>
      </c>
      <c r="BZ200" s="28" t="s">
        <v>145</v>
      </c>
      <c r="CA200" s="25">
        <v>2</v>
      </c>
      <c r="CB200" s="28"/>
      <c r="CC200" s="28">
        <v>4329.6899999999996</v>
      </c>
      <c r="CD200" s="28">
        <v>175.03</v>
      </c>
      <c r="CE200" s="38">
        <v>112.66</v>
      </c>
      <c r="CF200" s="54">
        <v>4</v>
      </c>
      <c r="CG200" s="25">
        <f t="shared" si="149"/>
        <v>9</v>
      </c>
      <c r="CH200" s="26">
        <f t="shared" si="150"/>
        <v>0.75</v>
      </c>
      <c r="CI200" s="26">
        <f t="shared" si="153"/>
        <v>5.627606695994972</v>
      </c>
      <c r="CJ200" s="26">
        <f t="shared" si="154"/>
        <v>8.7431208947274985</v>
      </c>
    </row>
    <row r="201" spans="1:88" ht="13.05" customHeight="1" x14ac:dyDescent="0.3">
      <c r="A201" s="27">
        <v>198</v>
      </c>
      <c r="B201" s="28" t="s">
        <v>80</v>
      </c>
      <c r="C201" s="25">
        <f t="shared" si="134"/>
        <v>4</v>
      </c>
      <c r="D201" s="28" t="s">
        <v>65</v>
      </c>
      <c r="E201" s="25">
        <f t="shared" si="135"/>
        <v>3</v>
      </c>
      <c r="F201" s="28" t="s">
        <v>80</v>
      </c>
      <c r="G201" s="25">
        <f t="shared" si="136"/>
        <v>4</v>
      </c>
      <c r="H201" s="28" t="str">
        <f t="shared" si="137"/>
        <v>high</v>
      </c>
      <c r="I201" s="28" t="s">
        <v>88</v>
      </c>
      <c r="J201" s="25">
        <f t="shared" si="138"/>
        <v>1</v>
      </c>
      <c r="K201" s="28" t="s">
        <v>79</v>
      </c>
      <c r="L201" s="25">
        <f t="shared" si="139"/>
        <v>2</v>
      </c>
      <c r="M201" s="28" t="s">
        <v>65</v>
      </c>
      <c r="N201" s="25">
        <f t="shared" si="140"/>
        <v>3</v>
      </c>
      <c r="O201" s="25" t="str">
        <f t="shared" si="151"/>
        <v>high</v>
      </c>
      <c r="P201" s="25" t="s">
        <v>67</v>
      </c>
      <c r="Q201" s="25" t="s">
        <v>68</v>
      </c>
      <c r="R201" s="25">
        <v>2</v>
      </c>
      <c r="S201" s="29" t="s">
        <v>595</v>
      </c>
      <c r="T201" s="195">
        <f>VLOOKUP($S201,'Snippet measures'!$A$4:$V$33,11,FALSE)</f>
        <v>985</v>
      </c>
      <c r="U201" s="195">
        <f>VLOOKUP($S201,'Snippet measures'!$A$4:$V$33,18,FALSE)</f>
        <v>-2.3416460087515301</v>
      </c>
      <c r="V201" s="195">
        <f>VLOOKUP($S201,'Snippet measures'!$A$4:$V$33,19,FALSE)</f>
        <v>641.70000000000005</v>
      </c>
      <c r="W201" s="195">
        <f>VLOOKUP($S201,'Snippet measures'!$A$4:$V$33,21,FALSE)</f>
        <v>8.6633663366336641E-3</v>
      </c>
      <c r="X201" s="195">
        <f>VLOOKUP($S201,'Snippet measures'!$A$4:$V$33,22,FALSE)</f>
        <v>0</v>
      </c>
      <c r="Y201" s="25">
        <v>2</v>
      </c>
      <c r="Z201" s="30" t="s">
        <v>656</v>
      </c>
      <c r="AA201" s="31" t="s">
        <v>657</v>
      </c>
      <c r="AB201" s="39" t="s">
        <v>187</v>
      </c>
      <c r="AC201" s="33" t="s">
        <v>658</v>
      </c>
      <c r="AD201" s="16"/>
      <c r="AE201" s="17">
        <v>3</v>
      </c>
      <c r="AF201" s="17">
        <v>3</v>
      </c>
      <c r="AG201" s="17">
        <f t="shared" ref="AG201:AG206" si="156">IF(AE201=AF201,AE201,"")</f>
        <v>3</v>
      </c>
      <c r="AH201" s="35" t="s">
        <v>188</v>
      </c>
      <c r="AI201" s="33" t="s">
        <v>188</v>
      </c>
      <c r="AJ201" s="16"/>
      <c r="AK201" s="17">
        <f>IF($AH201=TRIM($AI201),3,"")</f>
        <v>3</v>
      </c>
      <c r="AL201" s="17">
        <f>IF($AH201=TRIM($AI201),3,"")</f>
        <v>3</v>
      </c>
      <c r="AM201" s="20">
        <f t="shared" si="155"/>
        <v>3</v>
      </c>
      <c r="AN201" s="35" t="s">
        <v>190</v>
      </c>
      <c r="AO201" s="33" t="s">
        <v>659</v>
      </c>
      <c r="AP201" s="16" t="s">
        <v>660</v>
      </c>
      <c r="AQ201" s="17">
        <v>3</v>
      </c>
      <c r="AR201" s="17">
        <v>3</v>
      </c>
      <c r="AS201" s="20">
        <f t="shared" si="133"/>
        <v>3</v>
      </c>
      <c r="AT201" s="35" t="s">
        <v>192</v>
      </c>
      <c r="AU201" s="33" t="s">
        <v>661</v>
      </c>
      <c r="AV201" s="16"/>
      <c r="AW201" s="17">
        <v>1</v>
      </c>
      <c r="AX201" s="17">
        <v>1</v>
      </c>
      <c r="AY201" s="20">
        <f t="shared" si="132"/>
        <v>1</v>
      </c>
      <c r="AZ201" s="35"/>
      <c r="BA201" s="33"/>
      <c r="BB201" s="17" t="str">
        <f t="shared" si="130"/>
        <v/>
      </c>
      <c r="BC201" s="17" t="str">
        <f t="shared" si="130"/>
        <v/>
      </c>
      <c r="BD201" s="20" t="str">
        <f t="shared" si="141"/>
        <v/>
      </c>
      <c r="BE201" s="35"/>
      <c r="BF201" s="36"/>
      <c r="BG201" s="17" t="str">
        <f t="shared" si="131"/>
        <v/>
      </c>
      <c r="BH201" s="17" t="str">
        <f t="shared" si="131"/>
        <v/>
      </c>
      <c r="BI201" s="20" t="str">
        <f t="shared" si="142"/>
        <v/>
      </c>
      <c r="BJ201" s="54">
        <v>2</v>
      </c>
      <c r="BK201" s="37">
        <f t="shared" si="143"/>
        <v>4</v>
      </c>
      <c r="BL201" s="54">
        <f t="shared" si="144"/>
        <v>0</v>
      </c>
      <c r="BM201" s="28"/>
      <c r="BN201" s="28"/>
      <c r="BO201" s="28" t="s">
        <v>543</v>
      </c>
      <c r="BP201" s="28" t="s">
        <v>544</v>
      </c>
      <c r="BQ201" s="28">
        <v>3</v>
      </c>
      <c r="BR201" s="25">
        <f t="shared" si="145"/>
        <v>3</v>
      </c>
      <c r="BS201" s="28">
        <v>3</v>
      </c>
      <c r="BT201" s="25">
        <f t="shared" si="146"/>
        <v>3</v>
      </c>
      <c r="BU201" s="28">
        <v>2</v>
      </c>
      <c r="BV201" s="25">
        <f t="shared" si="147"/>
        <v>2</v>
      </c>
      <c r="BW201" s="28" t="s">
        <v>87</v>
      </c>
      <c r="BX201" s="25">
        <f t="shared" si="148"/>
        <v>1</v>
      </c>
      <c r="BY201" s="25" t="str">
        <f t="shared" si="152"/>
        <v>med</v>
      </c>
      <c r="BZ201" s="28" t="s">
        <v>145</v>
      </c>
      <c r="CA201" s="25">
        <v>2</v>
      </c>
      <c r="CB201" s="28"/>
      <c r="CC201" s="28">
        <v>4709.1899999999996</v>
      </c>
      <c r="CD201" s="28">
        <v>453.46</v>
      </c>
      <c r="CE201" s="38">
        <v>239.6</v>
      </c>
      <c r="CF201" s="54">
        <v>4</v>
      </c>
      <c r="CG201" s="25">
        <f t="shared" si="149"/>
        <v>10</v>
      </c>
      <c r="CH201" s="26">
        <f t="shared" si="150"/>
        <v>0.83333333333333337</v>
      </c>
      <c r="CI201" s="26">
        <f t="shared" si="153"/>
        <v>2.1721871829929875</v>
      </c>
      <c r="CJ201" s="26">
        <f t="shared" si="154"/>
        <v>4.1110183639399001</v>
      </c>
    </row>
    <row r="202" spans="1:88" ht="13.05" customHeight="1" x14ac:dyDescent="0.3">
      <c r="A202" s="27">
        <v>215</v>
      </c>
      <c r="B202" s="28" t="s">
        <v>88</v>
      </c>
      <c r="C202" s="25">
        <f t="shared" si="134"/>
        <v>1</v>
      </c>
      <c r="D202" s="28" t="s">
        <v>65</v>
      </c>
      <c r="E202" s="25">
        <f t="shared" si="135"/>
        <v>3</v>
      </c>
      <c r="F202" s="28" t="s">
        <v>79</v>
      </c>
      <c r="G202" s="25">
        <f t="shared" si="136"/>
        <v>2</v>
      </c>
      <c r="H202" s="28" t="str">
        <f t="shared" si="137"/>
        <v>medium</v>
      </c>
      <c r="I202" s="28" t="s">
        <v>88</v>
      </c>
      <c r="J202" s="25">
        <f t="shared" si="138"/>
        <v>1</v>
      </c>
      <c r="K202" s="28" t="s">
        <v>88</v>
      </c>
      <c r="L202" s="25">
        <f t="shared" si="139"/>
        <v>1</v>
      </c>
      <c r="M202" s="28" t="s">
        <v>88</v>
      </c>
      <c r="N202" s="25">
        <f t="shared" si="140"/>
        <v>1</v>
      </c>
      <c r="O202" s="25" t="str">
        <f t="shared" si="151"/>
        <v>med</v>
      </c>
      <c r="P202" s="25" t="s">
        <v>95</v>
      </c>
      <c r="Q202" s="25" t="s">
        <v>68</v>
      </c>
      <c r="R202" s="25">
        <v>2</v>
      </c>
      <c r="S202" s="29" t="s">
        <v>595</v>
      </c>
      <c r="T202" s="195">
        <f>VLOOKUP($S202,'Snippet measures'!$A$4:$V$33,11,FALSE)</f>
        <v>985</v>
      </c>
      <c r="U202" s="195">
        <f>VLOOKUP($S202,'Snippet measures'!$A$4:$V$33,18,FALSE)</f>
        <v>-2.3416460087515301</v>
      </c>
      <c r="V202" s="195">
        <f>VLOOKUP($S202,'Snippet measures'!$A$4:$V$33,19,FALSE)</f>
        <v>641.70000000000005</v>
      </c>
      <c r="W202" s="195">
        <f>VLOOKUP($S202,'Snippet measures'!$A$4:$V$33,21,FALSE)</f>
        <v>8.6633663366336641E-3</v>
      </c>
      <c r="X202" s="195">
        <f>VLOOKUP($S202,'Snippet measures'!$A$4:$V$33,22,FALSE)</f>
        <v>0</v>
      </c>
      <c r="Y202" s="25">
        <v>1</v>
      </c>
      <c r="Z202" s="30" t="s">
        <v>662</v>
      </c>
      <c r="AA202" s="31" t="s">
        <v>663</v>
      </c>
      <c r="AB202" s="39" t="s">
        <v>187</v>
      </c>
      <c r="AC202" s="33" t="s">
        <v>664</v>
      </c>
      <c r="AD202" s="16"/>
      <c r="AE202" s="17">
        <v>1</v>
      </c>
      <c r="AF202" s="17">
        <v>1</v>
      </c>
      <c r="AG202" s="17">
        <f t="shared" si="156"/>
        <v>1</v>
      </c>
      <c r="AH202" s="35" t="s">
        <v>188</v>
      </c>
      <c r="AI202" s="33" t="s">
        <v>168</v>
      </c>
      <c r="AJ202" s="16"/>
      <c r="AK202" s="17">
        <v>0</v>
      </c>
      <c r="AL202" s="17">
        <v>0</v>
      </c>
      <c r="AM202" s="20">
        <f t="shared" si="155"/>
        <v>0</v>
      </c>
      <c r="AN202" s="35" t="s">
        <v>190</v>
      </c>
      <c r="AO202" s="33" t="s">
        <v>168</v>
      </c>
      <c r="AP202" s="16"/>
      <c r="AQ202" s="17">
        <v>0</v>
      </c>
      <c r="AR202" s="17">
        <v>0</v>
      </c>
      <c r="AS202" s="20">
        <f t="shared" si="133"/>
        <v>0</v>
      </c>
      <c r="AT202" s="35" t="s">
        <v>192</v>
      </c>
      <c r="AU202" s="33" t="s">
        <v>192</v>
      </c>
      <c r="AV202" s="16"/>
      <c r="AW202" s="17">
        <f>IF(ISBLANK($AT202),"",IF($AT202=TRIM($AU202),3,""))</f>
        <v>3</v>
      </c>
      <c r="AX202" s="17">
        <f>IF(ISBLANK($AT202),"",IF($AT202=TRIM($AU202),3,""))</f>
        <v>3</v>
      </c>
      <c r="AY202" s="20">
        <f t="shared" si="132"/>
        <v>3</v>
      </c>
      <c r="AZ202" s="35"/>
      <c r="BA202" s="33"/>
      <c r="BB202" s="17" t="str">
        <f t="shared" ref="BB202:BC221" si="157">IF(ISBLANK($AZ202),"",IF($AZ202=TRIM($BA202),3,""))</f>
        <v/>
      </c>
      <c r="BC202" s="17" t="str">
        <f t="shared" si="157"/>
        <v/>
      </c>
      <c r="BD202" s="20" t="str">
        <f t="shared" si="141"/>
        <v/>
      </c>
      <c r="BE202" s="35"/>
      <c r="BF202" s="36"/>
      <c r="BG202" s="17" t="str">
        <f t="shared" ref="BG202:BH221" si="158">IF(ISBLANK($BE202),"",IF($BE202=TRIM($BF202),3,""))</f>
        <v/>
      </c>
      <c r="BH202" s="17" t="str">
        <f t="shared" si="158"/>
        <v/>
      </c>
      <c r="BI202" s="20" t="str">
        <f t="shared" si="142"/>
        <v/>
      </c>
      <c r="BJ202" s="54">
        <v>1</v>
      </c>
      <c r="BK202" s="37">
        <f t="shared" si="143"/>
        <v>2</v>
      </c>
      <c r="BL202" s="54">
        <f t="shared" si="144"/>
        <v>0</v>
      </c>
      <c r="BM202" s="28"/>
      <c r="BN202" s="28"/>
      <c r="BO202" s="28" t="s">
        <v>550</v>
      </c>
      <c r="BP202" s="28" t="s">
        <v>551</v>
      </c>
      <c r="BQ202" s="28">
        <v>2</v>
      </c>
      <c r="BR202" s="25">
        <f t="shared" si="145"/>
        <v>2</v>
      </c>
      <c r="BS202" s="28" t="s">
        <v>87</v>
      </c>
      <c r="BT202" s="25">
        <f t="shared" si="146"/>
        <v>1</v>
      </c>
      <c r="BU202" s="28" t="s">
        <v>87</v>
      </c>
      <c r="BV202" s="25">
        <f t="shared" si="147"/>
        <v>1</v>
      </c>
      <c r="BW202" s="28" t="s">
        <v>87</v>
      </c>
      <c r="BX202" s="25">
        <f t="shared" si="148"/>
        <v>1</v>
      </c>
      <c r="BY202" s="25" t="str">
        <f t="shared" si="152"/>
        <v>low</v>
      </c>
      <c r="BZ202" s="28" t="s">
        <v>145</v>
      </c>
      <c r="CA202" s="25">
        <v>2</v>
      </c>
      <c r="CB202" s="28" t="s">
        <v>552</v>
      </c>
      <c r="CC202" s="28">
        <v>13241.7</v>
      </c>
      <c r="CD202" s="28">
        <v>153.01</v>
      </c>
      <c r="CE202" s="38">
        <v>205.27</v>
      </c>
      <c r="CF202" s="54">
        <v>4</v>
      </c>
      <c r="CG202" s="25">
        <f t="shared" si="149"/>
        <v>4</v>
      </c>
      <c r="CH202" s="26">
        <f t="shared" si="150"/>
        <v>0.33333333333333331</v>
      </c>
      <c r="CI202" s="26">
        <f t="shared" si="153"/>
        <v>6.4374877458989612</v>
      </c>
      <c r="CJ202" s="26">
        <f t="shared" si="154"/>
        <v>4.7985579967847221</v>
      </c>
    </row>
    <row r="203" spans="1:88" ht="13.05" customHeight="1" x14ac:dyDescent="0.3">
      <c r="A203" s="27">
        <v>220</v>
      </c>
      <c r="B203" s="28" t="s">
        <v>88</v>
      </c>
      <c r="C203" s="25">
        <f t="shared" si="134"/>
        <v>1</v>
      </c>
      <c r="D203" s="28" t="s">
        <v>65</v>
      </c>
      <c r="E203" s="25">
        <f t="shared" si="135"/>
        <v>3</v>
      </c>
      <c r="F203" s="28" t="s">
        <v>65</v>
      </c>
      <c r="G203" s="25">
        <f t="shared" si="136"/>
        <v>3</v>
      </c>
      <c r="H203" s="28" t="str">
        <f t="shared" si="137"/>
        <v>medium</v>
      </c>
      <c r="I203" s="28" t="s">
        <v>88</v>
      </c>
      <c r="J203" s="25">
        <f t="shared" si="138"/>
        <v>1</v>
      </c>
      <c r="K203" s="28" t="s">
        <v>79</v>
      </c>
      <c r="L203" s="25">
        <f t="shared" si="139"/>
        <v>2</v>
      </c>
      <c r="M203" s="28" t="s">
        <v>88</v>
      </c>
      <c r="N203" s="25">
        <f t="shared" si="140"/>
        <v>1</v>
      </c>
      <c r="O203" s="25" t="str">
        <f t="shared" si="151"/>
        <v>med</v>
      </c>
      <c r="P203" s="25" t="s">
        <v>67</v>
      </c>
      <c r="Q203" s="25" t="s">
        <v>68</v>
      </c>
      <c r="R203" s="25">
        <v>2</v>
      </c>
      <c r="S203" s="29" t="s">
        <v>595</v>
      </c>
      <c r="T203" s="195">
        <f>VLOOKUP($S203,'Snippet measures'!$A$4:$V$33,11,FALSE)</f>
        <v>985</v>
      </c>
      <c r="U203" s="195">
        <f>VLOOKUP($S203,'Snippet measures'!$A$4:$V$33,18,FALSE)</f>
        <v>-2.3416460087515301</v>
      </c>
      <c r="V203" s="195">
        <f>VLOOKUP($S203,'Snippet measures'!$A$4:$V$33,19,FALSE)</f>
        <v>641.70000000000005</v>
      </c>
      <c r="W203" s="195">
        <f>VLOOKUP($S203,'Snippet measures'!$A$4:$V$33,21,FALSE)</f>
        <v>8.6633663366336641E-3</v>
      </c>
      <c r="X203" s="195">
        <f>VLOOKUP($S203,'Snippet measures'!$A$4:$V$33,22,FALSE)</f>
        <v>0</v>
      </c>
      <c r="Y203" s="25">
        <v>2</v>
      </c>
      <c r="Z203" s="30" t="s">
        <v>665</v>
      </c>
      <c r="AA203" s="31" t="s">
        <v>666</v>
      </c>
      <c r="AB203" s="39" t="s">
        <v>187</v>
      </c>
      <c r="AC203" s="33" t="s">
        <v>187</v>
      </c>
      <c r="AD203" s="16"/>
      <c r="AE203" s="17">
        <f>IF($AB203=TRIM($AC203),3,"")</f>
        <v>3</v>
      </c>
      <c r="AF203" s="17">
        <f>IF($AB203=TRIM($AC203),3,"")</f>
        <v>3</v>
      </c>
      <c r="AG203" s="17">
        <f t="shared" si="156"/>
        <v>3</v>
      </c>
      <c r="AH203" s="35" t="s">
        <v>188</v>
      </c>
      <c r="AI203" s="33" t="s">
        <v>230</v>
      </c>
      <c r="AJ203" s="16"/>
      <c r="AK203" s="17">
        <v>0</v>
      </c>
      <c r="AL203" s="17">
        <v>0</v>
      </c>
      <c r="AM203" s="20">
        <f t="shared" si="155"/>
        <v>0</v>
      </c>
      <c r="AN203" s="35" t="s">
        <v>190</v>
      </c>
      <c r="AO203" s="33" t="s">
        <v>230</v>
      </c>
      <c r="AP203" s="16"/>
      <c r="AQ203" s="17">
        <v>0</v>
      </c>
      <c r="AR203" s="17">
        <v>0</v>
      </c>
      <c r="AS203" s="20">
        <f t="shared" si="133"/>
        <v>0</v>
      </c>
      <c r="AT203" s="35" t="s">
        <v>192</v>
      </c>
      <c r="AU203" s="33" t="s">
        <v>230</v>
      </c>
      <c r="AV203" s="16"/>
      <c r="AW203" s="17">
        <v>0</v>
      </c>
      <c r="AX203" s="17">
        <v>0</v>
      </c>
      <c r="AY203" s="20">
        <f t="shared" si="132"/>
        <v>0</v>
      </c>
      <c r="AZ203" s="35"/>
      <c r="BA203" s="33"/>
      <c r="BB203" s="17" t="str">
        <f t="shared" si="157"/>
        <v/>
      </c>
      <c r="BC203" s="17" t="str">
        <f t="shared" si="157"/>
        <v/>
      </c>
      <c r="BD203" s="20" t="str">
        <f t="shared" si="141"/>
        <v/>
      </c>
      <c r="BE203" s="35"/>
      <c r="BF203" s="36"/>
      <c r="BG203" s="17" t="str">
        <f t="shared" si="158"/>
        <v/>
      </c>
      <c r="BH203" s="17" t="str">
        <f t="shared" si="158"/>
        <v/>
      </c>
      <c r="BI203" s="20" t="str">
        <f t="shared" si="142"/>
        <v/>
      </c>
      <c r="BJ203" s="54">
        <v>1</v>
      </c>
      <c r="BK203" s="37">
        <f t="shared" si="143"/>
        <v>3</v>
      </c>
      <c r="BL203" s="54">
        <f t="shared" si="144"/>
        <v>-1</v>
      </c>
      <c r="BM203" s="28" t="s">
        <v>667</v>
      </c>
      <c r="BN203" s="28" t="s">
        <v>668</v>
      </c>
      <c r="BO203" s="28" t="s">
        <v>557</v>
      </c>
      <c r="BP203" s="28" t="s">
        <v>558</v>
      </c>
      <c r="BQ203" s="28">
        <v>3</v>
      </c>
      <c r="BR203" s="25">
        <f t="shared" si="145"/>
        <v>3</v>
      </c>
      <c r="BS203" s="28" t="s">
        <v>87</v>
      </c>
      <c r="BT203" s="25">
        <f t="shared" si="146"/>
        <v>1</v>
      </c>
      <c r="BU203" s="28" t="s">
        <v>87</v>
      </c>
      <c r="BV203" s="25">
        <f t="shared" si="147"/>
        <v>1</v>
      </c>
      <c r="BW203" s="28" t="s">
        <v>87</v>
      </c>
      <c r="BX203" s="25">
        <f t="shared" si="148"/>
        <v>1</v>
      </c>
      <c r="BY203" s="25" t="str">
        <f t="shared" si="152"/>
        <v>med</v>
      </c>
      <c r="BZ203" s="28" t="s">
        <v>78</v>
      </c>
      <c r="CA203" s="25">
        <v>1</v>
      </c>
      <c r="CB203" s="28" t="s">
        <v>559</v>
      </c>
      <c r="CC203" s="28">
        <v>5143.0600000000004</v>
      </c>
      <c r="CD203" s="28">
        <v>213.17</v>
      </c>
      <c r="CE203" s="38">
        <v>63.18</v>
      </c>
      <c r="CF203" s="54">
        <v>4</v>
      </c>
      <c r="CG203" s="25">
        <f t="shared" si="149"/>
        <v>3</v>
      </c>
      <c r="CH203" s="26">
        <f t="shared" si="150"/>
        <v>0.25</v>
      </c>
      <c r="CI203" s="26">
        <f t="shared" si="153"/>
        <v>4.6207252427639913</v>
      </c>
      <c r="CJ203" s="26">
        <f t="shared" si="154"/>
        <v>15.590376701487813</v>
      </c>
    </row>
    <row r="204" spans="1:88" ht="13.05" customHeight="1" x14ac:dyDescent="0.3">
      <c r="A204" s="27">
        <v>223</v>
      </c>
      <c r="B204" s="28" t="s">
        <v>88</v>
      </c>
      <c r="C204" s="25">
        <f t="shared" si="134"/>
        <v>1</v>
      </c>
      <c r="D204" s="28" t="s">
        <v>79</v>
      </c>
      <c r="E204" s="25">
        <f t="shared" si="135"/>
        <v>2</v>
      </c>
      <c r="F204" s="28" t="s">
        <v>80</v>
      </c>
      <c r="G204" s="25">
        <f t="shared" si="136"/>
        <v>4</v>
      </c>
      <c r="H204" s="28" t="str">
        <f t="shared" si="137"/>
        <v>medium</v>
      </c>
      <c r="I204" s="28" t="s">
        <v>88</v>
      </c>
      <c r="J204" s="25">
        <f t="shared" si="138"/>
        <v>1</v>
      </c>
      <c r="K204" s="28" t="s">
        <v>79</v>
      </c>
      <c r="L204" s="25">
        <f t="shared" si="139"/>
        <v>2</v>
      </c>
      <c r="M204" s="28" t="s">
        <v>88</v>
      </c>
      <c r="N204" s="25">
        <f t="shared" si="140"/>
        <v>1</v>
      </c>
      <c r="O204" s="25" t="str">
        <f t="shared" si="151"/>
        <v>high</v>
      </c>
      <c r="P204" s="25" t="s">
        <v>67</v>
      </c>
      <c r="Q204" s="25" t="s">
        <v>68</v>
      </c>
      <c r="R204" s="25">
        <v>2</v>
      </c>
      <c r="S204" s="29" t="s">
        <v>595</v>
      </c>
      <c r="T204" s="195">
        <f>VLOOKUP($S204,'Snippet measures'!$A$4:$V$33,11,FALSE)</f>
        <v>985</v>
      </c>
      <c r="U204" s="195">
        <f>VLOOKUP($S204,'Snippet measures'!$A$4:$V$33,18,FALSE)</f>
        <v>-2.3416460087515301</v>
      </c>
      <c r="V204" s="195">
        <f>VLOOKUP($S204,'Snippet measures'!$A$4:$V$33,19,FALSE)</f>
        <v>641.70000000000005</v>
      </c>
      <c r="W204" s="195">
        <f>VLOOKUP($S204,'Snippet measures'!$A$4:$V$33,21,FALSE)</f>
        <v>8.6633663366336641E-3</v>
      </c>
      <c r="X204" s="195">
        <f>VLOOKUP($S204,'Snippet measures'!$A$4:$V$33,22,FALSE)</f>
        <v>0</v>
      </c>
      <c r="Y204" s="25">
        <v>3</v>
      </c>
      <c r="Z204" s="30" t="s">
        <v>669</v>
      </c>
      <c r="AA204" s="31" t="s">
        <v>670</v>
      </c>
      <c r="AB204" s="39" t="s">
        <v>187</v>
      </c>
      <c r="AC204" s="33" t="s">
        <v>239</v>
      </c>
      <c r="AD204" s="16"/>
      <c r="AE204" s="17">
        <v>3</v>
      </c>
      <c r="AF204" s="17">
        <v>3</v>
      </c>
      <c r="AG204" s="17">
        <f t="shared" si="156"/>
        <v>3</v>
      </c>
      <c r="AH204" s="35" t="s">
        <v>188</v>
      </c>
      <c r="AI204" s="33" t="s">
        <v>188</v>
      </c>
      <c r="AJ204" s="16"/>
      <c r="AK204" s="17">
        <f>IF($AH204=TRIM($AI204),3,"")</f>
        <v>3</v>
      </c>
      <c r="AL204" s="17">
        <f>IF($AH204=TRIM($AI204),3,"")</f>
        <v>3</v>
      </c>
      <c r="AM204" s="20">
        <f t="shared" si="155"/>
        <v>3</v>
      </c>
      <c r="AN204" s="35" t="s">
        <v>190</v>
      </c>
      <c r="AO204" s="33" t="s">
        <v>671</v>
      </c>
      <c r="AP204" s="16" t="s">
        <v>672</v>
      </c>
      <c r="AQ204" s="17">
        <v>1</v>
      </c>
      <c r="AR204" s="17">
        <v>2</v>
      </c>
      <c r="AS204" s="41">
        <v>2</v>
      </c>
      <c r="AT204" s="35" t="s">
        <v>192</v>
      </c>
      <c r="AU204" s="33" t="s">
        <v>192</v>
      </c>
      <c r="AV204" s="16"/>
      <c r="AW204" s="17">
        <f>IF(ISBLANK($AT204),"",IF($AT204=TRIM($AU204),3,""))</f>
        <v>3</v>
      </c>
      <c r="AX204" s="17">
        <f>IF(ISBLANK($AT204),"",IF($AT204=TRIM($AU204),3,""))</f>
        <v>3</v>
      </c>
      <c r="AY204" s="20">
        <f t="shared" si="132"/>
        <v>3</v>
      </c>
      <c r="AZ204" s="35"/>
      <c r="BA204" s="33"/>
      <c r="BB204" s="17" t="str">
        <f t="shared" si="157"/>
        <v/>
      </c>
      <c r="BC204" s="17" t="str">
        <f t="shared" si="157"/>
        <v/>
      </c>
      <c r="BD204" s="20" t="str">
        <f t="shared" si="141"/>
        <v/>
      </c>
      <c r="BE204" s="35"/>
      <c r="BF204" s="36"/>
      <c r="BG204" s="17" t="str">
        <f t="shared" si="158"/>
        <v/>
      </c>
      <c r="BH204" s="17" t="str">
        <f t="shared" si="158"/>
        <v/>
      </c>
      <c r="BI204" s="20" t="str">
        <f t="shared" si="142"/>
        <v/>
      </c>
      <c r="BJ204" s="54">
        <v>3</v>
      </c>
      <c r="BK204" s="37">
        <f t="shared" si="143"/>
        <v>6</v>
      </c>
      <c r="BL204" s="54">
        <f t="shared" si="144"/>
        <v>0</v>
      </c>
      <c r="BM204" s="28" t="s">
        <v>669</v>
      </c>
      <c r="BN204" s="28" t="s">
        <v>673</v>
      </c>
      <c r="BO204" s="28" t="s">
        <v>564</v>
      </c>
      <c r="BP204" s="28" t="s">
        <v>565</v>
      </c>
      <c r="BQ204" s="28">
        <v>2</v>
      </c>
      <c r="BR204" s="25">
        <f t="shared" si="145"/>
        <v>2</v>
      </c>
      <c r="BS204" s="28" t="s">
        <v>87</v>
      </c>
      <c r="BT204" s="25">
        <f t="shared" si="146"/>
        <v>1</v>
      </c>
      <c r="BU204" s="28" t="s">
        <v>87</v>
      </c>
      <c r="BV204" s="25">
        <f t="shared" si="147"/>
        <v>1</v>
      </c>
      <c r="BW204" s="28" t="s">
        <v>87</v>
      </c>
      <c r="BX204" s="25">
        <f t="shared" si="148"/>
        <v>1</v>
      </c>
      <c r="BY204" s="25" t="str">
        <f t="shared" si="152"/>
        <v>low</v>
      </c>
      <c r="BZ204" s="28" t="s">
        <v>78</v>
      </c>
      <c r="CA204" s="25">
        <v>1</v>
      </c>
      <c r="CB204" s="28" t="s">
        <v>566</v>
      </c>
      <c r="CC204" s="28">
        <v>2647.55</v>
      </c>
      <c r="CD204" s="28">
        <v>103.52</v>
      </c>
      <c r="CE204" s="38">
        <v>86.67</v>
      </c>
      <c r="CF204" s="54">
        <v>4</v>
      </c>
      <c r="CG204" s="25">
        <f t="shared" si="149"/>
        <v>11</v>
      </c>
      <c r="CH204" s="26">
        <f t="shared" si="150"/>
        <v>0.91666666666666663</v>
      </c>
      <c r="CI204" s="26">
        <f t="shared" si="153"/>
        <v>9.5150695517774349</v>
      </c>
      <c r="CJ204" s="26">
        <f t="shared" si="154"/>
        <v>11.364947502019152</v>
      </c>
    </row>
    <row r="205" spans="1:88" ht="13.05" customHeight="1" x14ac:dyDescent="0.3">
      <c r="A205" s="27">
        <v>235</v>
      </c>
      <c r="B205" s="28" t="s">
        <v>88</v>
      </c>
      <c r="C205" s="25">
        <f t="shared" si="134"/>
        <v>1</v>
      </c>
      <c r="D205" s="28" t="s">
        <v>79</v>
      </c>
      <c r="E205" s="25">
        <f t="shared" si="135"/>
        <v>2</v>
      </c>
      <c r="F205" s="28" t="s">
        <v>88</v>
      </c>
      <c r="G205" s="25">
        <f t="shared" si="136"/>
        <v>1</v>
      </c>
      <c r="H205" s="28" t="str">
        <f t="shared" si="137"/>
        <v>low</v>
      </c>
      <c r="I205" s="28" t="s">
        <v>88</v>
      </c>
      <c r="J205" s="25">
        <f t="shared" si="138"/>
        <v>1</v>
      </c>
      <c r="K205" s="28" t="s">
        <v>88</v>
      </c>
      <c r="L205" s="25">
        <f t="shared" si="139"/>
        <v>1</v>
      </c>
      <c r="M205" s="28" t="s">
        <v>88</v>
      </c>
      <c r="N205" s="25">
        <f t="shared" si="140"/>
        <v>1</v>
      </c>
      <c r="O205" s="25" t="str">
        <f t="shared" si="151"/>
        <v>low</v>
      </c>
      <c r="P205" s="25" t="s">
        <v>67</v>
      </c>
      <c r="Q205" s="25" t="s">
        <v>68</v>
      </c>
      <c r="R205" s="25">
        <v>2</v>
      </c>
      <c r="S205" s="29" t="s">
        <v>595</v>
      </c>
      <c r="T205" s="195">
        <f>VLOOKUP($S205,'Snippet measures'!$A$4:$V$33,11,FALSE)</f>
        <v>985</v>
      </c>
      <c r="U205" s="195">
        <f>VLOOKUP($S205,'Snippet measures'!$A$4:$V$33,18,FALSE)</f>
        <v>-2.3416460087515301</v>
      </c>
      <c r="V205" s="195">
        <f>VLOOKUP($S205,'Snippet measures'!$A$4:$V$33,19,FALSE)</f>
        <v>641.70000000000005</v>
      </c>
      <c r="W205" s="195">
        <f>VLOOKUP($S205,'Snippet measures'!$A$4:$V$33,21,FALSE)</f>
        <v>8.6633663366336641E-3</v>
      </c>
      <c r="X205" s="195">
        <f>VLOOKUP($S205,'Snippet measures'!$A$4:$V$33,22,FALSE)</f>
        <v>0</v>
      </c>
      <c r="Y205" s="25">
        <v>3</v>
      </c>
      <c r="Z205" s="30" t="s">
        <v>674</v>
      </c>
      <c r="AA205" s="31" t="s">
        <v>675</v>
      </c>
      <c r="AB205" s="39" t="s">
        <v>187</v>
      </c>
      <c r="AC205" s="33" t="s">
        <v>620</v>
      </c>
      <c r="AD205" s="16"/>
      <c r="AE205" s="17">
        <v>3</v>
      </c>
      <c r="AF205" s="17">
        <v>3</v>
      </c>
      <c r="AG205" s="17">
        <f t="shared" si="156"/>
        <v>3</v>
      </c>
      <c r="AH205" s="35" t="s">
        <v>188</v>
      </c>
      <c r="AI205" s="33" t="s">
        <v>188</v>
      </c>
      <c r="AJ205" s="16"/>
      <c r="AK205" s="17">
        <f>IF($AH205=TRIM($AI205),3,"")</f>
        <v>3</v>
      </c>
      <c r="AL205" s="17">
        <f>IF($AH205=TRIM($AI205),3,"")</f>
        <v>3</v>
      </c>
      <c r="AM205" s="20">
        <f t="shared" si="155"/>
        <v>3</v>
      </c>
      <c r="AN205" s="35" t="s">
        <v>190</v>
      </c>
      <c r="AO205" s="33" t="s">
        <v>648</v>
      </c>
      <c r="AP205" s="16"/>
      <c r="AQ205" s="17">
        <v>3</v>
      </c>
      <c r="AR205" s="17">
        <v>3</v>
      </c>
      <c r="AS205" s="20">
        <f t="shared" ref="AS205:AS237" si="159">IF(AQ205=AR205,AQ205,"")</f>
        <v>3</v>
      </c>
      <c r="AT205" s="35" t="s">
        <v>192</v>
      </c>
      <c r="AU205" s="33" t="s">
        <v>676</v>
      </c>
      <c r="AV205" s="16"/>
      <c r="AW205" s="17">
        <v>1</v>
      </c>
      <c r="AX205" s="17">
        <v>1</v>
      </c>
      <c r="AY205" s="20">
        <f t="shared" si="132"/>
        <v>1</v>
      </c>
      <c r="AZ205" s="35"/>
      <c r="BA205" s="33"/>
      <c r="BB205" s="17" t="str">
        <f t="shared" si="157"/>
        <v/>
      </c>
      <c r="BC205" s="17" t="str">
        <f t="shared" si="157"/>
        <v/>
      </c>
      <c r="BD205" s="20" t="str">
        <f t="shared" si="141"/>
        <v/>
      </c>
      <c r="BE205" s="35"/>
      <c r="BF205" s="36"/>
      <c r="BG205" s="17" t="str">
        <f t="shared" si="158"/>
        <v/>
      </c>
      <c r="BH205" s="17" t="str">
        <f t="shared" si="158"/>
        <v/>
      </c>
      <c r="BI205" s="20" t="str">
        <f t="shared" si="142"/>
        <v/>
      </c>
      <c r="BJ205" s="54">
        <v>2</v>
      </c>
      <c r="BK205" s="37">
        <f t="shared" si="143"/>
        <v>5</v>
      </c>
      <c r="BL205" s="54">
        <f t="shared" si="144"/>
        <v>-1</v>
      </c>
      <c r="BM205" s="28"/>
      <c r="BN205" s="28"/>
      <c r="BO205" s="28"/>
      <c r="BP205" s="28" t="s">
        <v>571</v>
      </c>
      <c r="BQ205" s="28">
        <v>3</v>
      </c>
      <c r="BR205" s="25">
        <f t="shared" si="145"/>
        <v>3</v>
      </c>
      <c r="BS205" s="28">
        <v>2</v>
      </c>
      <c r="BT205" s="25">
        <f t="shared" si="146"/>
        <v>2</v>
      </c>
      <c r="BU205" s="28">
        <v>2</v>
      </c>
      <c r="BV205" s="25">
        <f t="shared" si="147"/>
        <v>2</v>
      </c>
      <c r="BW205" s="28" t="s">
        <v>87</v>
      </c>
      <c r="BX205" s="25">
        <f t="shared" si="148"/>
        <v>1</v>
      </c>
      <c r="BY205" s="25" t="str">
        <f t="shared" si="152"/>
        <v>med</v>
      </c>
      <c r="BZ205" s="28" t="s">
        <v>100</v>
      </c>
      <c r="CA205" s="25">
        <v>3</v>
      </c>
      <c r="CB205" s="28" t="s">
        <v>572</v>
      </c>
      <c r="CC205" s="28">
        <v>9583.69</v>
      </c>
      <c r="CD205" s="28">
        <v>1581.5</v>
      </c>
      <c r="CE205" s="38">
        <v>1091.96</v>
      </c>
      <c r="CF205" s="54">
        <v>4</v>
      </c>
      <c r="CG205" s="25">
        <f t="shared" si="149"/>
        <v>10</v>
      </c>
      <c r="CH205" s="26">
        <f t="shared" si="150"/>
        <v>0.83333333333333337</v>
      </c>
      <c r="CI205" s="26">
        <f t="shared" si="153"/>
        <v>0.62282643060385712</v>
      </c>
      <c r="CJ205" s="26">
        <f t="shared" si="154"/>
        <v>0.90204769405472729</v>
      </c>
    </row>
    <row r="206" spans="1:88" ht="13.05" customHeight="1" x14ac:dyDescent="0.3">
      <c r="A206" s="27">
        <v>239</v>
      </c>
      <c r="B206" s="28" t="s">
        <v>79</v>
      </c>
      <c r="C206" s="25">
        <f t="shared" si="134"/>
        <v>2</v>
      </c>
      <c r="D206" s="28" t="s">
        <v>80</v>
      </c>
      <c r="E206" s="25">
        <f t="shared" si="135"/>
        <v>4</v>
      </c>
      <c r="F206" s="28" t="s">
        <v>79</v>
      </c>
      <c r="G206" s="25">
        <f t="shared" si="136"/>
        <v>2</v>
      </c>
      <c r="H206" s="28" t="str">
        <f t="shared" si="137"/>
        <v>medium</v>
      </c>
      <c r="I206" s="28" t="s">
        <v>79</v>
      </c>
      <c r="J206" s="25">
        <f t="shared" si="138"/>
        <v>2</v>
      </c>
      <c r="K206" s="28" t="s">
        <v>80</v>
      </c>
      <c r="L206" s="25">
        <f t="shared" si="139"/>
        <v>4</v>
      </c>
      <c r="M206" s="28" t="s">
        <v>79</v>
      </c>
      <c r="N206" s="25">
        <f t="shared" si="140"/>
        <v>2</v>
      </c>
      <c r="O206" s="25" t="str">
        <f t="shared" si="151"/>
        <v>high</v>
      </c>
      <c r="P206" s="25" t="s">
        <v>95</v>
      </c>
      <c r="Q206" s="25" t="s">
        <v>68</v>
      </c>
      <c r="R206" s="25">
        <v>2</v>
      </c>
      <c r="S206" s="29" t="s">
        <v>595</v>
      </c>
      <c r="T206" s="195">
        <f>VLOOKUP($S206,'Snippet measures'!$A$4:$V$33,11,FALSE)</f>
        <v>985</v>
      </c>
      <c r="U206" s="195">
        <f>VLOOKUP($S206,'Snippet measures'!$A$4:$V$33,18,FALSE)</f>
        <v>-2.3416460087515301</v>
      </c>
      <c r="V206" s="195">
        <f>VLOOKUP($S206,'Snippet measures'!$A$4:$V$33,19,FALSE)</f>
        <v>641.70000000000005</v>
      </c>
      <c r="W206" s="195">
        <f>VLOOKUP($S206,'Snippet measures'!$A$4:$V$33,21,FALSE)</f>
        <v>8.6633663366336641E-3</v>
      </c>
      <c r="X206" s="195">
        <f>VLOOKUP($S206,'Snippet measures'!$A$4:$V$33,22,FALSE)</f>
        <v>0</v>
      </c>
      <c r="Y206" s="25">
        <v>2</v>
      </c>
      <c r="Z206" s="30" t="s">
        <v>677</v>
      </c>
      <c r="AA206" s="31" t="s">
        <v>678</v>
      </c>
      <c r="AB206" s="39" t="s">
        <v>187</v>
      </c>
      <c r="AC206" s="33" t="s">
        <v>641</v>
      </c>
      <c r="AD206" s="16"/>
      <c r="AE206" s="17">
        <f>IF($AB206=TRIM($AC206),3,"")</f>
        <v>3</v>
      </c>
      <c r="AF206" s="17">
        <v>3</v>
      </c>
      <c r="AG206" s="17">
        <f t="shared" si="156"/>
        <v>3</v>
      </c>
      <c r="AH206" s="35" t="s">
        <v>188</v>
      </c>
      <c r="AI206" s="33" t="s">
        <v>679</v>
      </c>
      <c r="AJ206" s="16"/>
      <c r="AK206" s="17">
        <v>0</v>
      </c>
      <c r="AL206" s="17">
        <v>0</v>
      </c>
      <c r="AM206" s="20">
        <f t="shared" si="155"/>
        <v>0</v>
      </c>
      <c r="AN206" s="35" t="s">
        <v>190</v>
      </c>
      <c r="AO206" s="33" t="s">
        <v>229</v>
      </c>
      <c r="AP206" s="16"/>
      <c r="AQ206" s="17">
        <v>0</v>
      </c>
      <c r="AR206" s="17">
        <v>0</v>
      </c>
      <c r="AS206" s="20">
        <f t="shared" si="159"/>
        <v>0</v>
      </c>
      <c r="AT206" s="35" t="s">
        <v>192</v>
      </c>
      <c r="AU206" s="33" t="s">
        <v>680</v>
      </c>
      <c r="AV206" s="16" t="s">
        <v>681</v>
      </c>
      <c r="AW206" s="17">
        <v>2</v>
      </c>
      <c r="AX206" s="17">
        <v>3</v>
      </c>
      <c r="AY206" s="41">
        <v>2</v>
      </c>
      <c r="AZ206" s="35"/>
      <c r="BA206" s="33"/>
      <c r="BB206" s="17" t="str">
        <f t="shared" si="157"/>
        <v/>
      </c>
      <c r="BC206" s="17" t="str">
        <f t="shared" si="157"/>
        <v/>
      </c>
      <c r="BD206" s="20" t="str">
        <f t="shared" si="141"/>
        <v/>
      </c>
      <c r="BE206" s="35"/>
      <c r="BF206" s="36"/>
      <c r="BG206" s="17" t="str">
        <f t="shared" si="158"/>
        <v/>
      </c>
      <c r="BH206" s="17" t="str">
        <f t="shared" si="158"/>
        <v/>
      </c>
      <c r="BI206" s="20" t="str">
        <f t="shared" si="142"/>
        <v/>
      </c>
      <c r="BJ206" s="54">
        <v>2</v>
      </c>
      <c r="BK206" s="37">
        <f t="shared" si="143"/>
        <v>4</v>
      </c>
      <c r="BL206" s="54">
        <f t="shared" si="144"/>
        <v>0</v>
      </c>
      <c r="BM206" s="28"/>
      <c r="BN206" s="28"/>
      <c r="BO206" s="28" t="s">
        <v>579</v>
      </c>
      <c r="BP206" s="28" t="s">
        <v>580</v>
      </c>
      <c r="BQ206" s="28">
        <v>3</v>
      </c>
      <c r="BR206" s="25">
        <f t="shared" si="145"/>
        <v>3</v>
      </c>
      <c r="BS206" s="28" t="s">
        <v>87</v>
      </c>
      <c r="BT206" s="25">
        <f t="shared" si="146"/>
        <v>1</v>
      </c>
      <c r="BU206" s="28" t="s">
        <v>87</v>
      </c>
      <c r="BV206" s="25">
        <f t="shared" si="147"/>
        <v>1</v>
      </c>
      <c r="BW206" s="28" t="s">
        <v>87</v>
      </c>
      <c r="BX206" s="25">
        <f t="shared" si="148"/>
        <v>1</v>
      </c>
      <c r="BY206" s="25" t="str">
        <f t="shared" si="152"/>
        <v>med</v>
      </c>
      <c r="BZ206" s="28" t="s">
        <v>78</v>
      </c>
      <c r="CA206" s="25">
        <v>1</v>
      </c>
      <c r="CB206" s="28"/>
      <c r="CC206" s="28">
        <v>3760.45</v>
      </c>
      <c r="CD206" s="28">
        <v>163.21</v>
      </c>
      <c r="CE206" s="38">
        <v>219.75</v>
      </c>
      <c r="CF206" s="54">
        <v>4</v>
      </c>
      <c r="CG206" s="25">
        <f t="shared" si="149"/>
        <v>5</v>
      </c>
      <c r="CH206" s="26">
        <f t="shared" si="150"/>
        <v>0.41666666666666669</v>
      </c>
      <c r="CI206" s="26">
        <f t="shared" si="153"/>
        <v>6.0351694136388696</v>
      </c>
      <c r="CJ206" s="26">
        <f t="shared" si="154"/>
        <v>4.4823663253697381</v>
      </c>
    </row>
    <row r="207" spans="1:88" ht="13.05" customHeight="1" x14ac:dyDescent="0.3">
      <c r="A207" s="27">
        <v>243</v>
      </c>
      <c r="B207" s="28" t="s">
        <v>88</v>
      </c>
      <c r="C207" s="25">
        <f t="shared" si="134"/>
        <v>1</v>
      </c>
      <c r="D207" s="28" t="s">
        <v>79</v>
      </c>
      <c r="E207" s="25">
        <f t="shared" si="135"/>
        <v>2</v>
      </c>
      <c r="F207" s="28" t="s">
        <v>65</v>
      </c>
      <c r="G207" s="25">
        <f t="shared" si="136"/>
        <v>3</v>
      </c>
      <c r="H207" s="28" t="str">
        <f t="shared" si="137"/>
        <v>medium</v>
      </c>
      <c r="I207" s="28" t="s">
        <v>88</v>
      </c>
      <c r="J207" s="25">
        <f t="shared" si="138"/>
        <v>1</v>
      </c>
      <c r="K207" s="28" t="s">
        <v>88</v>
      </c>
      <c r="L207" s="25">
        <f t="shared" si="139"/>
        <v>1</v>
      </c>
      <c r="M207" s="28" t="s">
        <v>88</v>
      </c>
      <c r="N207" s="25">
        <f t="shared" si="140"/>
        <v>1</v>
      </c>
      <c r="O207" s="25" t="str">
        <f t="shared" si="151"/>
        <v>med</v>
      </c>
      <c r="P207" s="25" t="s">
        <v>67</v>
      </c>
      <c r="Q207" s="25" t="s">
        <v>68</v>
      </c>
      <c r="R207" s="25">
        <v>2</v>
      </c>
      <c r="S207" s="29" t="s">
        <v>595</v>
      </c>
      <c r="T207" s="195">
        <f>VLOOKUP($S207,'Snippet measures'!$A$4:$V$33,11,FALSE)</f>
        <v>985</v>
      </c>
      <c r="U207" s="195">
        <f>VLOOKUP($S207,'Snippet measures'!$A$4:$V$33,18,FALSE)</f>
        <v>-2.3416460087515301</v>
      </c>
      <c r="V207" s="195">
        <f>VLOOKUP($S207,'Snippet measures'!$A$4:$V$33,19,FALSE)</f>
        <v>641.70000000000005</v>
      </c>
      <c r="W207" s="195">
        <f>VLOOKUP($S207,'Snippet measures'!$A$4:$V$33,21,FALSE)</f>
        <v>8.6633663366336641E-3</v>
      </c>
      <c r="X207" s="195">
        <f>VLOOKUP($S207,'Snippet measures'!$A$4:$V$33,22,FALSE)</f>
        <v>0</v>
      </c>
      <c r="Y207" s="25">
        <v>4</v>
      </c>
      <c r="Z207" s="30" t="s">
        <v>682</v>
      </c>
      <c r="AA207" s="31" t="s">
        <v>683</v>
      </c>
      <c r="AB207" s="39" t="s">
        <v>187</v>
      </c>
      <c r="AC207" s="33" t="s">
        <v>684</v>
      </c>
      <c r="AD207" s="16" t="s">
        <v>685</v>
      </c>
      <c r="AE207" s="17">
        <v>1</v>
      </c>
      <c r="AF207" s="17">
        <v>2</v>
      </c>
      <c r="AG207" s="40">
        <v>1</v>
      </c>
      <c r="AH207" s="35" t="s">
        <v>188</v>
      </c>
      <c r="AI207" s="33" t="s">
        <v>188</v>
      </c>
      <c r="AJ207" s="16"/>
      <c r="AK207" s="17">
        <f>IF($AH207=TRIM($AI207),3,"")</f>
        <v>3</v>
      </c>
      <c r="AL207" s="17">
        <f>IF($AH207=TRIM($AI207),3,"")</f>
        <v>3</v>
      </c>
      <c r="AM207" s="20">
        <f t="shared" si="155"/>
        <v>3</v>
      </c>
      <c r="AN207" s="35" t="s">
        <v>190</v>
      </c>
      <c r="AO207" s="33" t="s">
        <v>240</v>
      </c>
      <c r="AP207" s="16"/>
      <c r="AQ207" s="17">
        <v>3</v>
      </c>
      <c r="AR207" s="17">
        <v>3</v>
      </c>
      <c r="AS207" s="20">
        <f t="shared" si="159"/>
        <v>3</v>
      </c>
      <c r="AT207" s="35" t="s">
        <v>192</v>
      </c>
      <c r="AU207" s="33" t="s">
        <v>192</v>
      </c>
      <c r="AV207" s="16"/>
      <c r="AW207" s="17">
        <f>IF(ISBLANK($AT207),"",IF($AT207=TRIM($AU207),3,""))</f>
        <v>3</v>
      </c>
      <c r="AX207" s="17">
        <f>IF(ISBLANK($AT207),"",IF($AT207=TRIM($AU207),3,""))</f>
        <v>3</v>
      </c>
      <c r="AY207" s="20">
        <f t="shared" ref="AY207:AY238" si="160">IF(AW207=AX207,AW207,"")</f>
        <v>3</v>
      </c>
      <c r="AZ207" s="35"/>
      <c r="BA207" s="33"/>
      <c r="BB207" s="17" t="str">
        <f t="shared" si="157"/>
        <v/>
      </c>
      <c r="BC207" s="17" t="str">
        <f t="shared" si="157"/>
        <v/>
      </c>
      <c r="BD207" s="20" t="str">
        <f t="shared" si="141"/>
        <v/>
      </c>
      <c r="BE207" s="35"/>
      <c r="BF207" s="36"/>
      <c r="BG207" s="17" t="str">
        <f t="shared" si="158"/>
        <v/>
      </c>
      <c r="BH207" s="17" t="str">
        <f t="shared" si="158"/>
        <v/>
      </c>
      <c r="BI207" s="20" t="str">
        <f t="shared" si="142"/>
        <v/>
      </c>
      <c r="BJ207" s="54">
        <v>4</v>
      </c>
      <c r="BK207" s="37">
        <f t="shared" si="143"/>
        <v>8</v>
      </c>
      <c r="BL207" s="54">
        <f t="shared" si="144"/>
        <v>0</v>
      </c>
      <c r="BM207" s="28"/>
      <c r="BN207" s="28"/>
      <c r="BO207" s="28"/>
      <c r="BP207" s="28" t="s">
        <v>585</v>
      </c>
      <c r="BQ207" s="28" t="s">
        <v>87</v>
      </c>
      <c r="BR207" s="25">
        <f t="shared" si="145"/>
        <v>1</v>
      </c>
      <c r="BS207" s="28" t="s">
        <v>87</v>
      </c>
      <c r="BT207" s="25">
        <f t="shared" si="146"/>
        <v>1</v>
      </c>
      <c r="BU207" s="28" t="s">
        <v>87</v>
      </c>
      <c r="BV207" s="25">
        <f t="shared" si="147"/>
        <v>1</v>
      </c>
      <c r="BW207" s="28" t="s">
        <v>87</v>
      </c>
      <c r="BX207" s="25">
        <f t="shared" si="148"/>
        <v>1</v>
      </c>
      <c r="BY207" s="25" t="str">
        <f t="shared" si="152"/>
        <v>low</v>
      </c>
      <c r="BZ207" s="28" t="s">
        <v>145</v>
      </c>
      <c r="CA207" s="25">
        <v>2</v>
      </c>
      <c r="CB207" s="28"/>
      <c r="CC207" s="28">
        <v>2766.92</v>
      </c>
      <c r="CD207" s="28">
        <v>30.71</v>
      </c>
      <c r="CE207" s="38">
        <v>126.67</v>
      </c>
      <c r="CF207" s="54">
        <v>4</v>
      </c>
      <c r="CG207" s="25">
        <f t="shared" si="149"/>
        <v>10</v>
      </c>
      <c r="CH207" s="26">
        <f t="shared" si="150"/>
        <v>0.83333333333333337</v>
      </c>
      <c r="CI207" s="26">
        <f t="shared" si="153"/>
        <v>32.074242917616409</v>
      </c>
      <c r="CJ207" s="26">
        <f t="shared" si="154"/>
        <v>7.7761111549696063</v>
      </c>
    </row>
    <row r="208" spans="1:88" ht="13.05" customHeight="1" x14ac:dyDescent="0.3">
      <c r="A208" s="27">
        <v>244</v>
      </c>
      <c r="B208" s="28" t="s">
        <v>80</v>
      </c>
      <c r="C208" s="25">
        <f t="shared" si="134"/>
        <v>4</v>
      </c>
      <c r="D208" s="28" t="s">
        <v>79</v>
      </c>
      <c r="E208" s="25">
        <f t="shared" si="135"/>
        <v>2</v>
      </c>
      <c r="F208" s="28" t="s">
        <v>80</v>
      </c>
      <c r="G208" s="25">
        <f t="shared" si="136"/>
        <v>4</v>
      </c>
      <c r="H208" s="28" t="str">
        <f t="shared" si="137"/>
        <v>high</v>
      </c>
      <c r="I208" s="28" t="s">
        <v>79</v>
      </c>
      <c r="J208" s="25">
        <f t="shared" si="138"/>
        <v>2</v>
      </c>
      <c r="K208" s="28" t="s">
        <v>65</v>
      </c>
      <c r="L208" s="25">
        <f t="shared" si="139"/>
        <v>3</v>
      </c>
      <c r="M208" s="28" t="s">
        <v>88</v>
      </c>
      <c r="N208" s="25">
        <f t="shared" si="140"/>
        <v>1</v>
      </c>
      <c r="O208" s="25" t="str">
        <f t="shared" si="151"/>
        <v>high</v>
      </c>
      <c r="P208" s="25" t="s">
        <v>67</v>
      </c>
      <c r="Q208" s="25" t="s">
        <v>68</v>
      </c>
      <c r="R208" s="25">
        <v>2</v>
      </c>
      <c r="S208" s="29" t="s">
        <v>595</v>
      </c>
      <c r="T208" s="195">
        <f>VLOOKUP($S208,'Snippet measures'!$A$4:$V$33,11,FALSE)</f>
        <v>985</v>
      </c>
      <c r="U208" s="195">
        <f>VLOOKUP($S208,'Snippet measures'!$A$4:$V$33,18,FALSE)</f>
        <v>-2.3416460087515301</v>
      </c>
      <c r="V208" s="195">
        <f>VLOOKUP($S208,'Snippet measures'!$A$4:$V$33,19,FALSE)</f>
        <v>641.70000000000005</v>
      </c>
      <c r="W208" s="195">
        <f>VLOOKUP($S208,'Snippet measures'!$A$4:$V$33,21,FALSE)</f>
        <v>8.6633663366336641E-3</v>
      </c>
      <c r="X208" s="195">
        <f>VLOOKUP($S208,'Snippet measures'!$A$4:$V$33,22,FALSE)</f>
        <v>0</v>
      </c>
      <c r="Y208" s="25">
        <v>2</v>
      </c>
      <c r="Z208" s="30" t="s">
        <v>686</v>
      </c>
      <c r="AA208" s="31" t="s">
        <v>687</v>
      </c>
      <c r="AB208" s="39" t="s">
        <v>187</v>
      </c>
      <c r="AC208" s="33" t="s">
        <v>187</v>
      </c>
      <c r="AD208" s="16"/>
      <c r="AE208" s="17">
        <f>IF($AB208=TRIM($AC208),3,"")</f>
        <v>3</v>
      </c>
      <c r="AF208" s="17">
        <f>IF($AB208=TRIM($AC208),3,"")</f>
        <v>3</v>
      </c>
      <c r="AG208" s="17">
        <f t="shared" ref="AG208:AG215" si="161">IF(AE208=AF208,AE208,"")</f>
        <v>3</v>
      </c>
      <c r="AH208" s="35" t="s">
        <v>188</v>
      </c>
      <c r="AI208" s="33" t="s">
        <v>360</v>
      </c>
      <c r="AJ208" s="16"/>
      <c r="AK208" s="17">
        <v>0</v>
      </c>
      <c r="AL208" s="17">
        <v>0</v>
      </c>
      <c r="AM208" s="20">
        <f t="shared" si="155"/>
        <v>0</v>
      </c>
      <c r="AN208" s="35" t="s">
        <v>190</v>
      </c>
      <c r="AO208" s="33" t="s">
        <v>360</v>
      </c>
      <c r="AP208" s="16"/>
      <c r="AQ208" s="17">
        <v>0</v>
      </c>
      <c r="AR208" s="17">
        <v>0</v>
      </c>
      <c r="AS208" s="20">
        <f t="shared" si="159"/>
        <v>0</v>
      </c>
      <c r="AT208" s="35" t="s">
        <v>192</v>
      </c>
      <c r="AU208" s="33" t="s">
        <v>360</v>
      </c>
      <c r="AV208" s="16"/>
      <c r="AW208" s="17">
        <v>0</v>
      </c>
      <c r="AX208" s="17">
        <v>0</v>
      </c>
      <c r="AY208" s="20">
        <f t="shared" si="160"/>
        <v>0</v>
      </c>
      <c r="AZ208" s="35"/>
      <c r="BA208" s="33"/>
      <c r="BB208" s="17" t="str">
        <f t="shared" si="157"/>
        <v/>
      </c>
      <c r="BC208" s="17" t="str">
        <f t="shared" si="157"/>
        <v/>
      </c>
      <c r="BD208" s="20" t="str">
        <f t="shared" si="141"/>
        <v/>
      </c>
      <c r="BE208" s="35"/>
      <c r="BF208" s="36"/>
      <c r="BG208" s="17" t="str">
        <f t="shared" si="158"/>
        <v/>
      </c>
      <c r="BH208" s="17" t="str">
        <f t="shared" si="158"/>
        <v/>
      </c>
      <c r="BI208" s="20" t="str">
        <f t="shared" si="142"/>
        <v/>
      </c>
      <c r="BJ208" s="54">
        <v>2</v>
      </c>
      <c r="BK208" s="37">
        <f t="shared" si="143"/>
        <v>4</v>
      </c>
      <c r="BL208" s="54">
        <f t="shared" si="144"/>
        <v>0</v>
      </c>
      <c r="BM208" s="28"/>
      <c r="BN208" s="28"/>
      <c r="BO208" s="28" t="s">
        <v>590</v>
      </c>
      <c r="BP208" s="28" t="s">
        <v>591</v>
      </c>
      <c r="BQ208" s="28">
        <v>3</v>
      </c>
      <c r="BR208" s="25">
        <f t="shared" si="145"/>
        <v>3</v>
      </c>
      <c r="BS208" s="28" t="s">
        <v>87</v>
      </c>
      <c r="BT208" s="25">
        <f t="shared" si="146"/>
        <v>1</v>
      </c>
      <c r="BU208" s="28">
        <v>2</v>
      </c>
      <c r="BV208" s="25">
        <f t="shared" si="147"/>
        <v>2</v>
      </c>
      <c r="BW208" s="28" t="s">
        <v>87</v>
      </c>
      <c r="BX208" s="25">
        <f t="shared" si="148"/>
        <v>1</v>
      </c>
      <c r="BY208" s="25" t="str">
        <f t="shared" si="152"/>
        <v>med</v>
      </c>
      <c r="BZ208" s="28" t="s">
        <v>78</v>
      </c>
      <c r="CA208" s="25">
        <v>1</v>
      </c>
      <c r="CB208" s="28"/>
      <c r="CC208" s="28">
        <v>1960.48</v>
      </c>
      <c r="CD208" s="28">
        <v>95.3</v>
      </c>
      <c r="CE208" s="38">
        <v>96.53</v>
      </c>
      <c r="CF208" s="54">
        <v>4</v>
      </c>
      <c r="CG208" s="25">
        <f t="shared" si="149"/>
        <v>3</v>
      </c>
      <c r="CH208" s="26">
        <f t="shared" si="150"/>
        <v>0.25</v>
      </c>
      <c r="CI208" s="26">
        <f t="shared" si="153"/>
        <v>10.335781741867786</v>
      </c>
      <c r="CJ208" s="26">
        <f t="shared" si="154"/>
        <v>10.204081632653061</v>
      </c>
    </row>
    <row r="209" spans="1:88" ht="13.05" customHeight="1" x14ac:dyDescent="0.3">
      <c r="A209" s="27">
        <v>256</v>
      </c>
      <c r="B209" s="28" t="s">
        <v>66</v>
      </c>
      <c r="C209" s="25">
        <f t="shared" si="134"/>
        <v>5</v>
      </c>
      <c r="D209" s="28" t="s">
        <v>66</v>
      </c>
      <c r="E209" s="25">
        <f t="shared" si="135"/>
        <v>5</v>
      </c>
      <c r="F209" s="28" t="s">
        <v>66</v>
      </c>
      <c r="G209" s="25">
        <f t="shared" si="136"/>
        <v>5</v>
      </c>
      <c r="H209" s="28" t="str">
        <f t="shared" si="137"/>
        <v>high</v>
      </c>
      <c r="I209" s="28" t="s">
        <v>66</v>
      </c>
      <c r="J209" s="25">
        <f t="shared" si="138"/>
        <v>5</v>
      </c>
      <c r="K209" s="28" t="s">
        <v>88</v>
      </c>
      <c r="L209" s="25">
        <f t="shared" si="139"/>
        <v>1</v>
      </c>
      <c r="M209" s="28" t="s">
        <v>66</v>
      </c>
      <c r="N209" s="25">
        <f t="shared" si="140"/>
        <v>5</v>
      </c>
      <c r="O209" s="25" t="str">
        <f t="shared" si="151"/>
        <v>high</v>
      </c>
      <c r="P209" s="25" t="s">
        <v>67</v>
      </c>
      <c r="Q209" s="25" t="s">
        <v>68</v>
      </c>
      <c r="R209" s="25">
        <v>2</v>
      </c>
      <c r="S209" s="29" t="s">
        <v>595</v>
      </c>
      <c r="T209" s="195">
        <f>VLOOKUP($S209,'Snippet measures'!$A$4:$V$33,11,FALSE)</f>
        <v>985</v>
      </c>
      <c r="U209" s="195">
        <f>VLOOKUP($S209,'Snippet measures'!$A$4:$V$33,18,FALSE)</f>
        <v>-2.3416460087515301</v>
      </c>
      <c r="V209" s="195">
        <f>VLOOKUP($S209,'Snippet measures'!$A$4:$V$33,19,FALSE)</f>
        <v>641.70000000000005</v>
      </c>
      <c r="W209" s="195">
        <f>VLOOKUP($S209,'Snippet measures'!$A$4:$V$33,21,FALSE)</f>
        <v>8.6633663366336641E-3</v>
      </c>
      <c r="X209" s="195">
        <f>VLOOKUP($S209,'Snippet measures'!$A$4:$V$33,22,FALSE)</f>
        <v>0</v>
      </c>
      <c r="Y209" s="25">
        <v>3</v>
      </c>
      <c r="Z209" s="30" t="s">
        <v>688</v>
      </c>
      <c r="AA209" s="31" t="s">
        <v>689</v>
      </c>
      <c r="AB209" s="39" t="s">
        <v>187</v>
      </c>
      <c r="AC209" s="33" t="s">
        <v>187</v>
      </c>
      <c r="AD209" s="16"/>
      <c r="AE209" s="17">
        <f>IF($AB209=TRIM($AC209),3,"")</f>
        <v>3</v>
      </c>
      <c r="AF209" s="17">
        <f>IF($AB209=TRIM($AC209),3,"")</f>
        <v>3</v>
      </c>
      <c r="AG209" s="17">
        <f t="shared" si="161"/>
        <v>3</v>
      </c>
      <c r="AH209" s="35" t="s">
        <v>188</v>
      </c>
      <c r="AI209" s="33" t="s">
        <v>188</v>
      </c>
      <c r="AJ209" s="16"/>
      <c r="AK209" s="17">
        <f>IF($AH209=TRIM($AI209),3,"")</f>
        <v>3</v>
      </c>
      <c r="AL209" s="17">
        <f>IF($AH209=TRIM($AI209),3,"")</f>
        <v>3</v>
      </c>
      <c r="AM209" s="20">
        <f t="shared" si="155"/>
        <v>3</v>
      </c>
      <c r="AN209" s="35" t="s">
        <v>190</v>
      </c>
      <c r="AO209" s="33" t="s">
        <v>190</v>
      </c>
      <c r="AP209" s="16"/>
      <c r="AQ209" s="17">
        <f>IF(ISBLANK($AN209),"",IF($AN209=TRIM($AO209),3,""))</f>
        <v>3</v>
      </c>
      <c r="AR209" s="17">
        <f>IF(ISBLANK($AN209),"",IF($AN209=TRIM($AO209),3,""))</f>
        <v>3</v>
      </c>
      <c r="AS209" s="20">
        <f t="shared" si="159"/>
        <v>3</v>
      </c>
      <c r="AT209" s="35" t="s">
        <v>192</v>
      </c>
      <c r="AU209" s="33" t="s">
        <v>192</v>
      </c>
      <c r="AV209" s="16"/>
      <c r="AW209" s="17">
        <f t="shared" ref="AW209:AX228" si="162">IF(ISBLANK($AT209),"",IF($AT209=TRIM($AU209),3,""))</f>
        <v>3</v>
      </c>
      <c r="AX209" s="17">
        <f t="shared" si="162"/>
        <v>3</v>
      </c>
      <c r="AY209" s="20">
        <f t="shared" si="160"/>
        <v>3</v>
      </c>
      <c r="AZ209" s="35"/>
      <c r="BA209" s="33"/>
      <c r="BB209" s="17" t="str">
        <f t="shared" si="157"/>
        <v/>
      </c>
      <c r="BC209" s="17" t="str">
        <f t="shared" si="157"/>
        <v/>
      </c>
      <c r="BD209" s="20" t="str">
        <f t="shared" si="141"/>
        <v/>
      </c>
      <c r="BE209" s="35"/>
      <c r="BF209" s="36"/>
      <c r="BG209" s="17" t="str">
        <f t="shared" si="158"/>
        <v/>
      </c>
      <c r="BH209" s="17" t="str">
        <f t="shared" si="158"/>
        <v/>
      </c>
      <c r="BI209" s="20" t="str">
        <f t="shared" si="142"/>
        <v/>
      </c>
      <c r="BJ209" s="54">
        <v>3</v>
      </c>
      <c r="BK209" s="37">
        <f t="shared" si="143"/>
        <v>6</v>
      </c>
      <c r="BL209" s="54">
        <f t="shared" si="144"/>
        <v>0</v>
      </c>
      <c r="BM209" s="28"/>
      <c r="BN209" s="28"/>
      <c r="BO209" s="28"/>
      <c r="BP209" s="28" t="s">
        <v>594</v>
      </c>
      <c r="BQ209" s="28">
        <v>4</v>
      </c>
      <c r="BR209" s="25">
        <f t="shared" si="145"/>
        <v>4</v>
      </c>
      <c r="BS209" s="28">
        <v>4</v>
      </c>
      <c r="BT209" s="25">
        <f t="shared" si="146"/>
        <v>4</v>
      </c>
      <c r="BU209" s="28">
        <v>3</v>
      </c>
      <c r="BV209" s="25">
        <f t="shared" si="147"/>
        <v>3</v>
      </c>
      <c r="BW209" s="28" t="s">
        <v>87</v>
      </c>
      <c r="BX209" s="25">
        <f t="shared" si="148"/>
        <v>1</v>
      </c>
      <c r="BY209" s="25" t="str">
        <f t="shared" si="152"/>
        <v>high</v>
      </c>
      <c r="BZ209" s="28" t="s">
        <v>119</v>
      </c>
      <c r="CA209" s="25">
        <v>4</v>
      </c>
      <c r="CB209" s="28"/>
      <c r="CC209" s="28">
        <v>1857.48</v>
      </c>
      <c r="CD209" s="28">
        <v>75.62</v>
      </c>
      <c r="CE209" s="38">
        <v>42.51</v>
      </c>
      <c r="CF209" s="54">
        <v>4</v>
      </c>
      <c r="CG209" s="25">
        <f t="shared" si="149"/>
        <v>12</v>
      </c>
      <c r="CH209" s="26">
        <f t="shared" si="150"/>
        <v>1</v>
      </c>
      <c r="CI209" s="26">
        <f t="shared" si="153"/>
        <v>13.025654588733138</v>
      </c>
      <c r="CJ209" s="26">
        <f t="shared" si="154"/>
        <v>23.171018583862622</v>
      </c>
    </row>
    <row r="210" spans="1:88" ht="13.05" customHeight="1" x14ac:dyDescent="0.3">
      <c r="A210" s="42">
        <v>6</v>
      </c>
      <c r="B210" s="43" t="s">
        <v>80</v>
      </c>
      <c r="C210" s="76">
        <f t="shared" si="134"/>
        <v>4</v>
      </c>
      <c r="D210" s="43" t="s">
        <v>80</v>
      </c>
      <c r="E210" s="76">
        <f t="shared" si="135"/>
        <v>4</v>
      </c>
      <c r="F210" s="43" t="s">
        <v>66</v>
      </c>
      <c r="G210" s="76">
        <f t="shared" si="136"/>
        <v>5</v>
      </c>
      <c r="H210" s="43" t="str">
        <f t="shared" si="137"/>
        <v>high</v>
      </c>
      <c r="I210" s="43" t="s">
        <v>80</v>
      </c>
      <c r="J210" s="76">
        <f t="shared" si="138"/>
        <v>4</v>
      </c>
      <c r="K210" s="43" t="s">
        <v>80</v>
      </c>
      <c r="L210" s="76">
        <f t="shared" si="139"/>
        <v>4</v>
      </c>
      <c r="M210" s="43" t="s">
        <v>66</v>
      </c>
      <c r="N210" s="76">
        <f t="shared" si="140"/>
        <v>5</v>
      </c>
      <c r="O210" s="76" t="str">
        <f t="shared" si="151"/>
        <v>high</v>
      </c>
      <c r="P210" s="76" t="s">
        <v>67</v>
      </c>
      <c r="Q210" s="76" t="s">
        <v>68</v>
      </c>
      <c r="R210" s="76">
        <v>2</v>
      </c>
      <c r="S210" s="44" t="s">
        <v>690</v>
      </c>
      <c r="T210" s="196">
        <f>VLOOKUP($S210,'Snippet measures'!$A$4:$V$33,11,FALSE)</f>
        <v>1170</v>
      </c>
      <c r="U210" s="196">
        <f>VLOOKUP($S210,'Snippet measures'!$A$4:$V$33,18,FALSE)</f>
        <v>-8.4980659398089102</v>
      </c>
      <c r="V210" s="196">
        <f>VLOOKUP($S210,'Snippet measures'!$A$4:$V$33,19,FALSE)</f>
        <v>882.1</v>
      </c>
      <c r="W210" s="196">
        <f>VLOOKUP($S210,'Snippet measures'!$A$4:$V$33,21,FALSE)</f>
        <v>8.8050314465408803E-3</v>
      </c>
      <c r="X210" s="196">
        <f>VLOOKUP($S210,'Snippet measures'!$A$4:$V$33,22,FALSE)</f>
        <v>0.33836477987421382</v>
      </c>
      <c r="Y210" s="76">
        <v>5</v>
      </c>
      <c r="Z210" s="45" t="s">
        <v>691</v>
      </c>
      <c r="AA210" s="46" t="s">
        <v>692</v>
      </c>
      <c r="AB210" s="47" t="s">
        <v>269</v>
      </c>
      <c r="AC210" s="48" t="s">
        <v>693</v>
      </c>
      <c r="AD210" s="49"/>
      <c r="AE210" s="17">
        <v>1</v>
      </c>
      <c r="AF210" s="17">
        <v>1</v>
      </c>
      <c r="AG210" s="17">
        <f t="shared" si="161"/>
        <v>1</v>
      </c>
      <c r="AH210" s="50" t="s">
        <v>269</v>
      </c>
      <c r="AI210" s="48" t="s">
        <v>694</v>
      </c>
      <c r="AJ210" s="49"/>
      <c r="AK210" s="17">
        <v>1</v>
      </c>
      <c r="AL210" s="17">
        <v>1</v>
      </c>
      <c r="AM210" s="20">
        <f t="shared" si="155"/>
        <v>1</v>
      </c>
      <c r="AN210" s="50" t="s">
        <v>270</v>
      </c>
      <c r="AO210" s="48" t="s">
        <v>695</v>
      </c>
      <c r="AP210" s="49"/>
      <c r="AQ210" s="17">
        <v>1</v>
      </c>
      <c r="AR210" s="17">
        <v>1</v>
      </c>
      <c r="AS210" s="20">
        <f t="shared" si="159"/>
        <v>1</v>
      </c>
      <c r="AT210" s="50"/>
      <c r="AU210" s="48"/>
      <c r="AV210" s="49"/>
      <c r="AW210" s="17" t="str">
        <f t="shared" si="162"/>
        <v/>
      </c>
      <c r="AX210" s="17" t="str">
        <f t="shared" si="162"/>
        <v/>
      </c>
      <c r="AY210" s="20" t="str">
        <f t="shared" si="160"/>
        <v/>
      </c>
      <c r="AZ210" s="50"/>
      <c r="BA210" s="48"/>
      <c r="BB210" s="17" t="str">
        <f t="shared" si="157"/>
        <v/>
      </c>
      <c r="BC210" s="17" t="str">
        <f t="shared" si="157"/>
        <v/>
      </c>
      <c r="BD210" s="20" t="str">
        <f t="shared" si="141"/>
        <v/>
      </c>
      <c r="BE210" s="50"/>
      <c r="BF210" s="51"/>
      <c r="BG210" s="17" t="str">
        <f t="shared" si="158"/>
        <v/>
      </c>
      <c r="BH210" s="17" t="str">
        <f t="shared" si="158"/>
        <v/>
      </c>
      <c r="BI210" s="20" t="str">
        <f t="shared" si="142"/>
        <v/>
      </c>
      <c r="BJ210" s="270">
        <v>5</v>
      </c>
      <c r="BK210" s="52">
        <f t="shared" si="143"/>
        <v>10</v>
      </c>
      <c r="BL210" s="270">
        <f t="shared" si="144"/>
        <v>0</v>
      </c>
      <c r="BM210" s="43"/>
      <c r="BN210" s="43"/>
      <c r="BO210" s="43" t="s">
        <v>458</v>
      </c>
      <c r="BP210" s="43" t="s">
        <v>459</v>
      </c>
      <c r="BQ210" s="43" t="s">
        <v>77</v>
      </c>
      <c r="BR210" s="76">
        <f t="shared" si="145"/>
        <v>5</v>
      </c>
      <c r="BS210" s="43">
        <v>4</v>
      </c>
      <c r="BT210" s="76">
        <f t="shared" si="146"/>
        <v>4</v>
      </c>
      <c r="BU210" s="43">
        <v>4</v>
      </c>
      <c r="BV210" s="76">
        <f t="shared" si="147"/>
        <v>4</v>
      </c>
      <c r="BW210" s="43">
        <v>3</v>
      </c>
      <c r="BX210" s="76">
        <f t="shared" si="148"/>
        <v>3</v>
      </c>
      <c r="BY210" s="76" t="str">
        <f t="shared" si="152"/>
        <v>high</v>
      </c>
      <c r="BZ210" s="43" t="s">
        <v>78</v>
      </c>
      <c r="CA210" s="76">
        <v>1</v>
      </c>
      <c r="CB210" s="43"/>
      <c r="CC210" s="43">
        <v>1515.63</v>
      </c>
      <c r="CD210" s="43">
        <v>42.78</v>
      </c>
      <c r="CE210" s="53">
        <v>148.5</v>
      </c>
      <c r="CF210" s="54">
        <v>3</v>
      </c>
      <c r="CG210" s="25">
        <f t="shared" si="149"/>
        <v>3</v>
      </c>
      <c r="CH210" s="26">
        <f t="shared" si="150"/>
        <v>0.33333333333333331</v>
      </c>
      <c r="CI210" s="26">
        <f t="shared" si="153"/>
        <v>27.349228611500699</v>
      </c>
      <c r="CJ210" s="26">
        <f t="shared" si="154"/>
        <v>7.8787878787878789</v>
      </c>
    </row>
    <row r="211" spans="1:88" ht="13.05" customHeight="1" x14ac:dyDescent="0.3">
      <c r="A211" s="27">
        <v>28</v>
      </c>
      <c r="B211" s="28" t="s">
        <v>79</v>
      </c>
      <c r="C211" s="25">
        <f t="shared" si="134"/>
        <v>2</v>
      </c>
      <c r="D211" s="28" t="s">
        <v>79</v>
      </c>
      <c r="E211" s="25">
        <f t="shared" si="135"/>
        <v>2</v>
      </c>
      <c r="F211" s="28" t="s">
        <v>88</v>
      </c>
      <c r="G211" s="25">
        <f t="shared" si="136"/>
        <v>1</v>
      </c>
      <c r="H211" s="28" t="str">
        <f t="shared" si="137"/>
        <v>low</v>
      </c>
      <c r="I211" s="28" t="s">
        <v>88</v>
      </c>
      <c r="J211" s="25">
        <f t="shared" si="138"/>
        <v>1</v>
      </c>
      <c r="K211" s="28" t="s">
        <v>88</v>
      </c>
      <c r="L211" s="25">
        <f t="shared" si="139"/>
        <v>1</v>
      </c>
      <c r="M211" s="28" t="s">
        <v>88</v>
      </c>
      <c r="N211" s="25">
        <f t="shared" si="140"/>
        <v>1</v>
      </c>
      <c r="O211" s="25" t="str">
        <f t="shared" si="151"/>
        <v>low</v>
      </c>
      <c r="P211" s="25" t="s">
        <v>95</v>
      </c>
      <c r="Q211" s="25" t="s">
        <v>68</v>
      </c>
      <c r="R211" s="25">
        <v>2</v>
      </c>
      <c r="S211" s="29" t="s">
        <v>690</v>
      </c>
      <c r="T211" s="195">
        <f>VLOOKUP($S211,'Snippet measures'!$A$4:$V$33,11,FALSE)</f>
        <v>1170</v>
      </c>
      <c r="U211" s="195">
        <f>VLOOKUP($S211,'Snippet measures'!$A$4:$V$33,18,FALSE)</f>
        <v>-8.4980659398089102</v>
      </c>
      <c r="V211" s="195">
        <f>VLOOKUP($S211,'Snippet measures'!$A$4:$V$33,19,FALSE)</f>
        <v>882.1</v>
      </c>
      <c r="W211" s="195">
        <f>VLOOKUP($S211,'Snippet measures'!$A$4:$V$33,21,FALSE)</f>
        <v>8.8050314465408803E-3</v>
      </c>
      <c r="X211" s="195">
        <f>VLOOKUP($S211,'Snippet measures'!$A$4:$V$33,22,FALSE)</f>
        <v>0.33836477987421382</v>
      </c>
      <c r="Y211" s="25">
        <v>4</v>
      </c>
      <c r="Z211" s="30" t="s">
        <v>696</v>
      </c>
      <c r="AA211" s="31" t="s">
        <v>697</v>
      </c>
      <c r="AB211" s="39" t="s">
        <v>269</v>
      </c>
      <c r="AC211" s="33" t="s">
        <v>698</v>
      </c>
      <c r="AD211" s="16"/>
      <c r="AE211" s="17">
        <v>3</v>
      </c>
      <c r="AF211" s="17">
        <v>3</v>
      </c>
      <c r="AG211" s="17">
        <f t="shared" si="161"/>
        <v>3</v>
      </c>
      <c r="AH211" s="35" t="s">
        <v>269</v>
      </c>
      <c r="AI211" s="33" t="s">
        <v>698</v>
      </c>
      <c r="AJ211" s="16"/>
      <c r="AK211" s="17">
        <v>3</v>
      </c>
      <c r="AL211" s="17">
        <v>3</v>
      </c>
      <c r="AM211" s="20">
        <f t="shared" si="155"/>
        <v>3</v>
      </c>
      <c r="AN211" s="35" t="s">
        <v>270</v>
      </c>
      <c r="AO211" s="33" t="s">
        <v>270</v>
      </c>
      <c r="AP211" s="16"/>
      <c r="AQ211" s="17">
        <f>IF(ISBLANK($AN211),"",IF($AN211=TRIM($AO211),3,""))</f>
        <v>3</v>
      </c>
      <c r="AR211" s="17">
        <f>IF(ISBLANK($AN211),"",IF($AN211=TRIM($AO211),3,""))</f>
        <v>3</v>
      </c>
      <c r="AS211" s="20">
        <f t="shared" si="159"/>
        <v>3</v>
      </c>
      <c r="AT211" s="35"/>
      <c r="AU211" s="33"/>
      <c r="AV211" s="16"/>
      <c r="AW211" s="17" t="str">
        <f t="shared" si="162"/>
        <v/>
      </c>
      <c r="AX211" s="17" t="str">
        <f t="shared" si="162"/>
        <v/>
      </c>
      <c r="AY211" s="20" t="str">
        <f t="shared" si="160"/>
        <v/>
      </c>
      <c r="AZ211" s="35"/>
      <c r="BA211" s="33"/>
      <c r="BB211" s="17" t="str">
        <f t="shared" si="157"/>
        <v/>
      </c>
      <c r="BC211" s="17" t="str">
        <f t="shared" si="157"/>
        <v/>
      </c>
      <c r="BD211" s="20" t="str">
        <f t="shared" si="141"/>
        <v/>
      </c>
      <c r="BE211" s="35"/>
      <c r="BF211" s="36"/>
      <c r="BG211" s="17" t="str">
        <f t="shared" si="158"/>
        <v/>
      </c>
      <c r="BH211" s="17" t="str">
        <f t="shared" si="158"/>
        <v/>
      </c>
      <c r="BI211" s="20" t="str">
        <f t="shared" si="142"/>
        <v/>
      </c>
      <c r="BJ211" s="54">
        <v>4</v>
      </c>
      <c r="BK211" s="37">
        <f t="shared" si="143"/>
        <v>8</v>
      </c>
      <c r="BL211" s="54">
        <f t="shared" si="144"/>
        <v>0</v>
      </c>
      <c r="BM211" s="28" t="s">
        <v>603</v>
      </c>
      <c r="BN211" s="28" t="s">
        <v>699</v>
      </c>
      <c r="BO211" s="28" t="s">
        <v>465</v>
      </c>
      <c r="BP211" s="28" t="s">
        <v>466</v>
      </c>
      <c r="BQ211" s="28">
        <v>2</v>
      </c>
      <c r="BR211" s="25">
        <f t="shared" si="145"/>
        <v>2</v>
      </c>
      <c r="BS211" s="28" t="s">
        <v>87</v>
      </c>
      <c r="BT211" s="25">
        <f t="shared" si="146"/>
        <v>1</v>
      </c>
      <c r="BU211" s="28">
        <v>2</v>
      </c>
      <c r="BV211" s="25">
        <f t="shared" si="147"/>
        <v>2</v>
      </c>
      <c r="BW211" s="28" t="s">
        <v>87</v>
      </c>
      <c r="BX211" s="25">
        <f t="shared" si="148"/>
        <v>1</v>
      </c>
      <c r="BY211" s="25" t="str">
        <f t="shared" si="152"/>
        <v>low</v>
      </c>
      <c r="BZ211" s="28" t="s">
        <v>145</v>
      </c>
      <c r="CA211" s="25">
        <v>2</v>
      </c>
      <c r="CB211" s="28" t="s">
        <v>467</v>
      </c>
      <c r="CC211" s="28">
        <v>2770.82</v>
      </c>
      <c r="CD211" s="28">
        <v>220.88</v>
      </c>
      <c r="CE211" s="38">
        <v>86.61</v>
      </c>
      <c r="CF211" s="54">
        <v>3</v>
      </c>
      <c r="CG211" s="25">
        <f t="shared" si="149"/>
        <v>9</v>
      </c>
      <c r="CH211" s="26">
        <f t="shared" si="150"/>
        <v>1</v>
      </c>
      <c r="CI211" s="26">
        <f t="shared" si="153"/>
        <v>5.2969938428105756</v>
      </c>
      <c r="CJ211" s="26">
        <f t="shared" si="154"/>
        <v>13.508832698302736</v>
      </c>
    </row>
    <row r="212" spans="1:88" ht="13.05" customHeight="1" x14ac:dyDescent="0.3">
      <c r="A212" s="27">
        <v>55</v>
      </c>
      <c r="B212" s="28" t="s">
        <v>88</v>
      </c>
      <c r="C212" s="25">
        <f t="shared" si="134"/>
        <v>1</v>
      </c>
      <c r="D212" s="28" t="s">
        <v>65</v>
      </c>
      <c r="E212" s="25">
        <f t="shared" si="135"/>
        <v>3</v>
      </c>
      <c r="F212" s="28" t="s">
        <v>88</v>
      </c>
      <c r="G212" s="25">
        <f t="shared" si="136"/>
        <v>1</v>
      </c>
      <c r="H212" s="28" t="str">
        <f t="shared" si="137"/>
        <v>medium</v>
      </c>
      <c r="I212" s="28" t="s">
        <v>88</v>
      </c>
      <c r="J212" s="25">
        <f t="shared" si="138"/>
        <v>1</v>
      </c>
      <c r="K212" s="28" t="s">
        <v>79</v>
      </c>
      <c r="L212" s="25">
        <f t="shared" si="139"/>
        <v>2</v>
      </c>
      <c r="M212" s="28" t="s">
        <v>88</v>
      </c>
      <c r="N212" s="25">
        <f t="shared" si="140"/>
        <v>1</v>
      </c>
      <c r="O212" s="25" t="str">
        <f t="shared" si="151"/>
        <v>med</v>
      </c>
      <c r="P212" s="25" t="s">
        <v>67</v>
      </c>
      <c r="Q212" s="25" t="s">
        <v>68</v>
      </c>
      <c r="R212" s="25">
        <v>2</v>
      </c>
      <c r="S212" s="29" t="s">
        <v>690</v>
      </c>
      <c r="T212" s="195">
        <f>VLOOKUP($S212,'Snippet measures'!$A$4:$V$33,11,FALSE)</f>
        <v>1170</v>
      </c>
      <c r="U212" s="195">
        <f>VLOOKUP($S212,'Snippet measures'!$A$4:$V$33,18,FALSE)</f>
        <v>-8.4980659398089102</v>
      </c>
      <c r="V212" s="195">
        <f>VLOOKUP($S212,'Snippet measures'!$A$4:$V$33,19,FALSE)</f>
        <v>882.1</v>
      </c>
      <c r="W212" s="195">
        <f>VLOOKUP($S212,'Snippet measures'!$A$4:$V$33,21,FALSE)</f>
        <v>8.8050314465408803E-3</v>
      </c>
      <c r="X212" s="195">
        <f>VLOOKUP($S212,'Snippet measures'!$A$4:$V$33,22,FALSE)</f>
        <v>0.33836477987421382</v>
      </c>
      <c r="Y212" s="25">
        <v>4</v>
      </c>
      <c r="Z212" s="30" t="s">
        <v>700</v>
      </c>
      <c r="AA212" s="31" t="s">
        <v>701</v>
      </c>
      <c r="AB212" s="39" t="s">
        <v>269</v>
      </c>
      <c r="AC212" s="33" t="s">
        <v>142</v>
      </c>
      <c r="AD212" s="16"/>
      <c r="AE212" s="17">
        <v>0</v>
      </c>
      <c r="AF212" s="17">
        <v>0</v>
      </c>
      <c r="AG212" s="17">
        <f t="shared" si="161"/>
        <v>0</v>
      </c>
      <c r="AH212" s="35" t="s">
        <v>269</v>
      </c>
      <c r="AI212" s="33" t="s">
        <v>142</v>
      </c>
      <c r="AJ212" s="16"/>
      <c r="AK212" s="17">
        <v>0</v>
      </c>
      <c r="AL212" s="17">
        <v>0</v>
      </c>
      <c r="AM212" s="20">
        <f t="shared" si="155"/>
        <v>0</v>
      </c>
      <c r="AN212" s="35" t="s">
        <v>270</v>
      </c>
      <c r="AO212" s="33" t="s">
        <v>142</v>
      </c>
      <c r="AP212" s="16"/>
      <c r="AQ212" s="17">
        <v>0</v>
      </c>
      <c r="AR212" s="17">
        <v>0</v>
      </c>
      <c r="AS212" s="20">
        <f t="shared" si="159"/>
        <v>0</v>
      </c>
      <c r="AT212" s="35"/>
      <c r="AU212" s="33"/>
      <c r="AV212" s="16"/>
      <c r="AW212" s="17" t="str">
        <f t="shared" si="162"/>
        <v/>
      </c>
      <c r="AX212" s="17" t="str">
        <f t="shared" si="162"/>
        <v/>
      </c>
      <c r="AY212" s="20" t="str">
        <f t="shared" si="160"/>
        <v/>
      </c>
      <c r="AZ212" s="35"/>
      <c r="BA212" s="33"/>
      <c r="BB212" s="17" t="str">
        <f t="shared" si="157"/>
        <v/>
      </c>
      <c r="BC212" s="17" t="str">
        <f t="shared" si="157"/>
        <v/>
      </c>
      <c r="BD212" s="20" t="str">
        <f t="shared" si="141"/>
        <v/>
      </c>
      <c r="BE212" s="35"/>
      <c r="BF212" s="36"/>
      <c r="BG212" s="17" t="str">
        <f t="shared" si="158"/>
        <v/>
      </c>
      <c r="BH212" s="17" t="str">
        <f t="shared" si="158"/>
        <v/>
      </c>
      <c r="BI212" s="20" t="str">
        <f t="shared" si="142"/>
        <v/>
      </c>
      <c r="BJ212" s="54">
        <v>3</v>
      </c>
      <c r="BK212" s="37">
        <f t="shared" si="143"/>
        <v>7</v>
      </c>
      <c r="BL212" s="54">
        <f t="shared" si="144"/>
        <v>-1</v>
      </c>
      <c r="BM212" s="28" t="s">
        <v>702</v>
      </c>
      <c r="BN212" s="28"/>
      <c r="BO212" s="28"/>
      <c r="BP212" s="28" t="s">
        <v>472</v>
      </c>
      <c r="BQ212" s="28" t="s">
        <v>87</v>
      </c>
      <c r="BR212" s="25">
        <f t="shared" si="145"/>
        <v>1</v>
      </c>
      <c r="BS212" s="28" t="s">
        <v>87</v>
      </c>
      <c r="BT212" s="25">
        <f t="shared" si="146"/>
        <v>1</v>
      </c>
      <c r="BU212" s="28" t="s">
        <v>87</v>
      </c>
      <c r="BV212" s="25">
        <f t="shared" si="147"/>
        <v>1</v>
      </c>
      <c r="BW212" s="28" t="s">
        <v>87</v>
      </c>
      <c r="BX212" s="25">
        <f t="shared" si="148"/>
        <v>1</v>
      </c>
      <c r="BY212" s="25" t="str">
        <f t="shared" si="152"/>
        <v>low</v>
      </c>
      <c r="BZ212" s="28" t="s">
        <v>145</v>
      </c>
      <c r="CA212" s="25">
        <v>2</v>
      </c>
      <c r="CB212" s="28"/>
      <c r="CC212" s="28">
        <v>1331.34</v>
      </c>
      <c r="CD212" s="28">
        <v>69.52</v>
      </c>
      <c r="CE212" s="38">
        <v>37.58</v>
      </c>
      <c r="CF212" s="54">
        <v>3</v>
      </c>
      <c r="CG212" s="25">
        <f t="shared" si="149"/>
        <v>0</v>
      </c>
      <c r="CH212" s="26">
        <f t="shared" si="150"/>
        <v>0</v>
      </c>
      <c r="CI212" s="26">
        <f t="shared" si="153"/>
        <v>16.829689298043728</v>
      </c>
      <c r="CJ212" s="26">
        <f t="shared" si="154"/>
        <v>31.133581692389569</v>
      </c>
    </row>
    <row r="213" spans="1:88" ht="13.05" customHeight="1" x14ac:dyDescent="0.3">
      <c r="A213" s="27">
        <v>68</v>
      </c>
      <c r="B213" s="28" t="s">
        <v>88</v>
      </c>
      <c r="C213" s="25">
        <f t="shared" si="134"/>
        <v>1</v>
      </c>
      <c r="D213" s="28" t="s">
        <v>79</v>
      </c>
      <c r="E213" s="25">
        <f t="shared" si="135"/>
        <v>2</v>
      </c>
      <c r="F213" s="28" t="s">
        <v>88</v>
      </c>
      <c r="G213" s="25">
        <f t="shared" si="136"/>
        <v>1</v>
      </c>
      <c r="H213" s="28" t="str">
        <f t="shared" si="137"/>
        <v>low</v>
      </c>
      <c r="I213" s="28" t="s">
        <v>88</v>
      </c>
      <c r="J213" s="25">
        <f t="shared" si="138"/>
        <v>1</v>
      </c>
      <c r="K213" s="28" t="s">
        <v>88</v>
      </c>
      <c r="L213" s="25">
        <f t="shared" si="139"/>
        <v>1</v>
      </c>
      <c r="M213" s="28" t="s">
        <v>88</v>
      </c>
      <c r="N213" s="25">
        <f t="shared" si="140"/>
        <v>1</v>
      </c>
      <c r="O213" s="25" t="str">
        <f t="shared" si="151"/>
        <v>low</v>
      </c>
      <c r="P213" s="25" t="s">
        <v>67</v>
      </c>
      <c r="Q213" s="25" t="s">
        <v>68</v>
      </c>
      <c r="R213" s="25">
        <v>2</v>
      </c>
      <c r="S213" s="29" t="s">
        <v>690</v>
      </c>
      <c r="T213" s="195">
        <f>VLOOKUP($S213,'Snippet measures'!$A$4:$V$33,11,FALSE)</f>
        <v>1170</v>
      </c>
      <c r="U213" s="195">
        <f>VLOOKUP($S213,'Snippet measures'!$A$4:$V$33,18,FALSE)</f>
        <v>-8.4980659398089102</v>
      </c>
      <c r="V213" s="195">
        <f>VLOOKUP($S213,'Snippet measures'!$A$4:$V$33,19,FALSE)</f>
        <v>882.1</v>
      </c>
      <c r="W213" s="195">
        <f>VLOOKUP($S213,'Snippet measures'!$A$4:$V$33,21,FALSE)</f>
        <v>8.8050314465408803E-3</v>
      </c>
      <c r="X213" s="195">
        <f>VLOOKUP($S213,'Snippet measures'!$A$4:$V$33,22,FALSE)</f>
        <v>0.33836477987421382</v>
      </c>
      <c r="Y213" s="25">
        <v>4</v>
      </c>
      <c r="Z213" s="30" t="s">
        <v>703</v>
      </c>
      <c r="AA213" s="31" t="s">
        <v>704</v>
      </c>
      <c r="AB213" s="39" t="s">
        <v>269</v>
      </c>
      <c r="AC213" s="33" t="s">
        <v>705</v>
      </c>
      <c r="AD213" s="16"/>
      <c r="AE213" s="17">
        <v>0</v>
      </c>
      <c r="AF213" s="17">
        <v>0</v>
      </c>
      <c r="AG213" s="17">
        <f t="shared" si="161"/>
        <v>0</v>
      </c>
      <c r="AH213" s="35" t="s">
        <v>269</v>
      </c>
      <c r="AI213" s="33" t="s">
        <v>611</v>
      </c>
      <c r="AJ213" s="16"/>
      <c r="AK213" s="17">
        <v>0</v>
      </c>
      <c r="AL213" s="17">
        <v>0</v>
      </c>
      <c r="AM213" s="20">
        <f t="shared" si="155"/>
        <v>0</v>
      </c>
      <c r="AN213" s="35" t="s">
        <v>270</v>
      </c>
      <c r="AO213" s="33" t="s">
        <v>706</v>
      </c>
      <c r="AP213" s="16"/>
      <c r="AQ213" s="17">
        <v>0</v>
      </c>
      <c r="AR213" s="17">
        <v>0</v>
      </c>
      <c r="AS213" s="20">
        <f t="shared" si="159"/>
        <v>0</v>
      </c>
      <c r="AT213" s="35"/>
      <c r="AU213" s="33"/>
      <c r="AV213" s="16"/>
      <c r="AW213" s="17" t="str">
        <f t="shared" si="162"/>
        <v/>
      </c>
      <c r="AX213" s="17" t="str">
        <f t="shared" si="162"/>
        <v/>
      </c>
      <c r="AY213" s="20" t="str">
        <f t="shared" si="160"/>
        <v/>
      </c>
      <c r="AZ213" s="35"/>
      <c r="BA213" s="33"/>
      <c r="BB213" s="17" t="str">
        <f t="shared" si="157"/>
        <v/>
      </c>
      <c r="BC213" s="17" t="str">
        <f t="shared" si="157"/>
        <v/>
      </c>
      <c r="BD213" s="20" t="str">
        <f t="shared" si="141"/>
        <v/>
      </c>
      <c r="BE213" s="35"/>
      <c r="BF213" s="36"/>
      <c r="BG213" s="17" t="str">
        <f t="shared" si="158"/>
        <v/>
      </c>
      <c r="BH213" s="17" t="str">
        <f t="shared" si="158"/>
        <v/>
      </c>
      <c r="BI213" s="20" t="str">
        <f t="shared" si="142"/>
        <v/>
      </c>
      <c r="BJ213" s="54">
        <v>4</v>
      </c>
      <c r="BK213" s="37">
        <f t="shared" si="143"/>
        <v>8</v>
      </c>
      <c r="BL213" s="54">
        <f t="shared" si="144"/>
        <v>0</v>
      </c>
      <c r="BM213" s="28"/>
      <c r="BN213" s="28"/>
      <c r="BO213" s="28"/>
      <c r="BP213" s="28" t="s">
        <v>476</v>
      </c>
      <c r="BQ213" s="28" t="s">
        <v>87</v>
      </c>
      <c r="BR213" s="25">
        <f t="shared" si="145"/>
        <v>1</v>
      </c>
      <c r="BS213" s="28" t="s">
        <v>87</v>
      </c>
      <c r="BT213" s="25">
        <f t="shared" si="146"/>
        <v>1</v>
      </c>
      <c r="BU213" s="28" t="s">
        <v>87</v>
      </c>
      <c r="BV213" s="25">
        <f t="shared" si="147"/>
        <v>1</v>
      </c>
      <c r="BW213" s="28" t="s">
        <v>87</v>
      </c>
      <c r="BX213" s="25">
        <f t="shared" si="148"/>
        <v>1</v>
      </c>
      <c r="BY213" s="25" t="str">
        <f t="shared" si="152"/>
        <v>low</v>
      </c>
      <c r="BZ213" s="28" t="s">
        <v>100</v>
      </c>
      <c r="CA213" s="25">
        <v>3</v>
      </c>
      <c r="CB213" s="28"/>
      <c r="CC213" s="28">
        <v>2854.38</v>
      </c>
      <c r="CD213" s="28">
        <v>321.47000000000003</v>
      </c>
      <c r="CE213" s="38">
        <v>28.81</v>
      </c>
      <c r="CF213" s="54">
        <v>3</v>
      </c>
      <c r="CG213" s="25">
        <f t="shared" si="149"/>
        <v>0</v>
      </c>
      <c r="CH213" s="26">
        <f t="shared" si="150"/>
        <v>0</v>
      </c>
      <c r="CI213" s="26">
        <f t="shared" si="153"/>
        <v>3.6395309049055897</v>
      </c>
      <c r="CJ213" s="26">
        <f t="shared" si="154"/>
        <v>40.610898993405073</v>
      </c>
    </row>
    <row r="214" spans="1:88" ht="13.05" customHeight="1" x14ac:dyDescent="0.3">
      <c r="A214" s="27">
        <v>70</v>
      </c>
      <c r="B214" s="28" t="s">
        <v>65</v>
      </c>
      <c r="C214" s="25">
        <f t="shared" si="134"/>
        <v>3</v>
      </c>
      <c r="D214" s="28" t="s">
        <v>79</v>
      </c>
      <c r="E214" s="25">
        <f t="shared" si="135"/>
        <v>2</v>
      </c>
      <c r="F214" s="28" t="s">
        <v>80</v>
      </c>
      <c r="G214" s="25">
        <f t="shared" si="136"/>
        <v>4</v>
      </c>
      <c r="H214" s="28" t="str">
        <f t="shared" si="137"/>
        <v>medium</v>
      </c>
      <c r="I214" s="28" t="s">
        <v>79</v>
      </c>
      <c r="J214" s="25">
        <f t="shared" si="138"/>
        <v>2</v>
      </c>
      <c r="K214" s="28" t="s">
        <v>65</v>
      </c>
      <c r="L214" s="25">
        <f t="shared" si="139"/>
        <v>3</v>
      </c>
      <c r="M214" s="28" t="s">
        <v>79</v>
      </c>
      <c r="N214" s="25">
        <f t="shared" si="140"/>
        <v>2</v>
      </c>
      <c r="O214" s="25" t="str">
        <f t="shared" si="151"/>
        <v>high</v>
      </c>
      <c r="P214" s="25" t="s">
        <v>67</v>
      </c>
      <c r="Q214" s="25" t="s">
        <v>68</v>
      </c>
      <c r="R214" s="25">
        <v>2</v>
      </c>
      <c r="S214" s="29" t="s">
        <v>690</v>
      </c>
      <c r="T214" s="195">
        <f>VLOOKUP($S214,'Snippet measures'!$A$4:$V$33,11,FALSE)</f>
        <v>1170</v>
      </c>
      <c r="U214" s="195">
        <f>VLOOKUP($S214,'Snippet measures'!$A$4:$V$33,18,FALSE)</f>
        <v>-8.4980659398089102</v>
      </c>
      <c r="V214" s="195">
        <f>VLOOKUP($S214,'Snippet measures'!$A$4:$V$33,19,FALSE)</f>
        <v>882.1</v>
      </c>
      <c r="W214" s="195">
        <f>VLOOKUP($S214,'Snippet measures'!$A$4:$V$33,21,FALSE)</f>
        <v>8.8050314465408803E-3</v>
      </c>
      <c r="X214" s="195">
        <f>VLOOKUP($S214,'Snippet measures'!$A$4:$V$33,22,FALSE)</f>
        <v>0.33836477987421382</v>
      </c>
      <c r="Y214" s="25">
        <v>3</v>
      </c>
      <c r="Z214" s="30" t="s">
        <v>707</v>
      </c>
      <c r="AA214" s="31" t="s">
        <v>708</v>
      </c>
      <c r="AB214" s="39" t="s">
        <v>269</v>
      </c>
      <c r="AC214" s="33" t="s">
        <v>709</v>
      </c>
      <c r="AD214" s="16"/>
      <c r="AE214" s="17">
        <v>3</v>
      </c>
      <c r="AF214" s="17">
        <v>3</v>
      </c>
      <c r="AG214" s="17">
        <f t="shared" si="161"/>
        <v>3</v>
      </c>
      <c r="AH214" s="35" t="s">
        <v>269</v>
      </c>
      <c r="AI214" s="33" t="s">
        <v>709</v>
      </c>
      <c r="AJ214" s="16"/>
      <c r="AK214" s="17">
        <v>3</v>
      </c>
      <c r="AL214" s="17">
        <v>3</v>
      </c>
      <c r="AM214" s="20">
        <f t="shared" si="155"/>
        <v>3</v>
      </c>
      <c r="AN214" s="35" t="s">
        <v>270</v>
      </c>
      <c r="AO214" s="33" t="s">
        <v>270</v>
      </c>
      <c r="AP214" s="16"/>
      <c r="AQ214" s="17">
        <f>IF(ISBLANK($AN214),"",IF($AN214=TRIM($AO214),3,""))</f>
        <v>3</v>
      </c>
      <c r="AR214" s="17">
        <f>IF(ISBLANK($AN214),"",IF($AN214=TRIM($AO214),3,""))</f>
        <v>3</v>
      </c>
      <c r="AS214" s="20">
        <f t="shared" si="159"/>
        <v>3</v>
      </c>
      <c r="AT214" s="35"/>
      <c r="AU214" s="33"/>
      <c r="AV214" s="16"/>
      <c r="AW214" s="17" t="str">
        <f t="shared" si="162"/>
        <v/>
      </c>
      <c r="AX214" s="17" t="str">
        <f t="shared" si="162"/>
        <v/>
      </c>
      <c r="AY214" s="20" t="str">
        <f t="shared" si="160"/>
        <v/>
      </c>
      <c r="AZ214" s="35"/>
      <c r="BA214" s="33"/>
      <c r="BB214" s="17" t="str">
        <f t="shared" si="157"/>
        <v/>
      </c>
      <c r="BC214" s="17" t="str">
        <f t="shared" si="157"/>
        <v/>
      </c>
      <c r="BD214" s="20" t="str">
        <f t="shared" si="141"/>
        <v/>
      </c>
      <c r="BE214" s="35"/>
      <c r="BF214" s="36"/>
      <c r="BG214" s="17" t="str">
        <f t="shared" si="158"/>
        <v/>
      </c>
      <c r="BH214" s="17" t="str">
        <f t="shared" si="158"/>
        <v/>
      </c>
      <c r="BI214" s="20" t="str">
        <f t="shared" si="142"/>
        <v/>
      </c>
      <c r="BJ214" s="54">
        <v>3</v>
      </c>
      <c r="BK214" s="37">
        <f t="shared" si="143"/>
        <v>6</v>
      </c>
      <c r="BL214" s="54">
        <f t="shared" si="144"/>
        <v>0</v>
      </c>
      <c r="BM214" s="28"/>
      <c r="BN214" s="28"/>
      <c r="BO214" s="28" t="s">
        <v>183</v>
      </c>
      <c r="BP214" s="28" t="s">
        <v>481</v>
      </c>
      <c r="BQ214" s="28">
        <v>4</v>
      </c>
      <c r="BR214" s="25">
        <f t="shared" si="145"/>
        <v>4</v>
      </c>
      <c r="BS214" s="28">
        <v>3</v>
      </c>
      <c r="BT214" s="25">
        <f t="shared" si="146"/>
        <v>3</v>
      </c>
      <c r="BU214" s="28">
        <v>3</v>
      </c>
      <c r="BV214" s="25">
        <f t="shared" si="147"/>
        <v>3</v>
      </c>
      <c r="BW214" s="28">
        <v>2</v>
      </c>
      <c r="BX214" s="25">
        <f t="shared" si="148"/>
        <v>2</v>
      </c>
      <c r="BY214" s="25" t="str">
        <f t="shared" si="152"/>
        <v>high</v>
      </c>
      <c r="BZ214" s="28" t="s">
        <v>482</v>
      </c>
      <c r="CA214" s="25">
        <v>5</v>
      </c>
      <c r="CB214" s="28"/>
      <c r="CC214" s="28">
        <v>1129.51</v>
      </c>
      <c r="CD214" s="28">
        <v>103.76</v>
      </c>
      <c r="CE214" s="38">
        <v>82.32</v>
      </c>
      <c r="CF214" s="54">
        <v>3</v>
      </c>
      <c r="CG214" s="25">
        <f t="shared" si="149"/>
        <v>9</v>
      </c>
      <c r="CH214" s="26">
        <f t="shared" si="150"/>
        <v>1</v>
      </c>
      <c r="CI214" s="26">
        <f t="shared" si="153"/>
        <v>11.276021588280647</v>
      </c>
      <c r="CJ214" s="26">
        <f t="shared" si="154"/>
        <v>14.212827988338194</v>
      </c>
    </row>
    <row r="215" spans="1:88" ht="13.05" customHeight="1" x14ac:dyDescent="0.3">
      <c r="A215" s="27">
        <v>88</v>
      </c>
      <c r="B215" s="28" t="s">
        <v>79</v>
      </c>
      <c r="C215" s="25">
        <f t="shared" si="134"/>
        <v>2</v>
      </c>
      <c r="D215" s="28" t="s">
        <v>65</v>
      </c>
      <c r="E215" s="25">
        <f t="shared" si="135"/>
        <v>3</v>
      </c>
      <c r="F215" s="28" t="s">
        <v>79</v>
      </c>
      <c r="G215" s="25">
        <f t="shared" si="136"/>
        <v>2</v>
      </c>
      <c r="H215" s="28" t="str">
        <f t="shared" si="137"/>
        <v>medium</v>
      </c>
      <c r="I215" s="28" t="s">
        <v>88</v>
      </c>
      <c r="J215" s="25">
        <f t="shared" si="138"/>
        <v>1</v>
      </c>
      <c r="K215" s="28" t="s">
        <v>65</v>
      </c>
      <c r="L215" s="25">
        <f t="shared" si="139"/>
        <v>3</v>
      </c>
      <c r="M215" s="28" t="s">
        <v>88</v>
      </c>
      <c r="N215" s="25">
        <f t="shared" si="140"/>
        <v>1</v>
      </c>
      <c r="O215" s="25" t="str">
        <f t="shared" si="151"/>
        <v>med</v>
      </c>
      <c r="P215" s="25" t="s">
        <v>95</v>
      </c>
      <c r="Q215" s="25" t="s">
        <v>68</v>
      </c>
      <c r="R215" s="25">
        <v>2</v>
      </c>
      <c r="S215" s="29" t="s">
        <v>690</v>
      </c>
      <c r="T215" s="195">
        <f>VLOOKUP($S215,'Snippet measures'!$A$4:$V$33,11,FALSE)</f>
        <v>1170</v>
      </c>
      <c r="U215" s="195">
        <f>VLOOKUP($S215,'Snippet measures'!$A$4:$V$33,18,FALSE)</f>
        <v>-8.4980659398089102</v>
      </c>
      <c r="V215" s="195">
        <f>VLOOKUP($S215,'Snippet measures'!$A$4:$V$33,19,FALSE)</f>
        <v>882.1</v>
      </c>
      <c r="W215" s="195">
        <f>VLOOKUP($S215,'Snippet measures'!$A$4:$V$33,21,FALSE)</f>
        <v>8.8050314465408803E-3</v>
      </c>
      <c r="X215" s="195">
        <f>VLOOKUP($S215,'Snippet measures'!$A$4:$V$33,22,FALSE)</f>
        <v>0.33836477987421382</v>
      </c>
      <c r="Y215" s="25">
        <v>4</v>
      </c>
      <c r="Z215" s="30" t="s">
        <v>710</v>
      </c>
      <c r="AA215" s="31" t="s">
        <v>711</v>
      </c>
      <c r="AB215" s="39" t="s">
        <v>269</v>
      </c>
      <c r="AC215" s="33" t="s">
        <v>712</v>
      </c>
      <c r="AD215" s="16"/>
      <c r="AE215" s="17">
        <v>2</v>
      </c>
      <c r="AF215" s="17">
        <v>2</v>
      </c>
      <c r="AG215" s="17">
        <f t="shared" si="161"/>
        <v>2</v>
      </c>
      <c r="AH215" s="35" t="s">
        <v>269</v>
      </c>
      <c r="AI215" s="33" t="s">
        <v>712</v>
      </c>
      <c r="AJ215" s="16"/>
      <c r="AK215" s="17">
        <v>2</v>
      </c>
      <c r="AL215" s="17">
        <v>2</v>
      </c>
      <c r="AM215" s="20">
        <f t="shared" si="155"/>
        <v>2</v>
      </c>
      <c r="AN215" s="35" t="s">
        <v>270</v>
      </c>
      <c r="AO215" s="33" t="s">
        <v>713</v>
      </c>
      <c r="AP215" s="16"/>
      <c r="AQ215" s="17">
        <v>2</v>
      </c>
      <c r="AR215" s="17">
        <v>2</v>
      </c>
      <c r="AS215" s="20">
        <f t="shared" si="159"/>
        <v>2</v>
      </c>
      <c r="AT215" s="35"/>
      <c r="AU215" s="33"/>
      <c r="AV215" s="16"/>
      <c r="AW215" s="17" t="str">
        <f t="shared" si="162"/>
        <v/>
      </c>
      <c r="AX215" s="17" t="str">
        <f t="shared" si="162"/>
        <v/>
      </c>
      <c r="AY215" s="20" t="str">
        <f t="shared" si="160"/>
        <v/>
      </c>
      <c r="AZ215" s="35"/>
      <c r="BA215" s="33"/>
      <c r="BB215" s="17" t="str">
        <f t="shared" si="157"/>
        <v/>
      </c>
      <c r="BC215" s="17" t="str">
        <f t="shared" si="157"/>
        <v/>
      </c>
      <c r="BD215" s="20" t="str">
        <f t="shared" si="141"/>
        <v/>
      </c>
      <c r="BE215" s="35"/>
      <c r="BF215" s="36"/>
      <c r="BG215" s="17" t="str">
        <f t="shared" si="158"/>
        <v/>
      </c>
      <c r="BH215" s="17" t="str">
        <f t="shared" si="158"/>
        <v/>
      </c>
      <c r="BI215" s="20" t="str">
        <f t="shared" si="142"/>
        <v/>
      </c>
      <c r="BJ215" s="54">
        <v>4</v>
      </c>
      <c r="BK215" s="37">
        <f t="shared" si="143"/>
        <v>8</v>
      </c>
      <c r="BL215" s="54">
        <f t="shared" si="144"/>
        <v>0</v>
      </c>
      <c r="BM215" s="28"/>
      <c r="BN215" s="28"/>
      <c r="BO215" s="28"/>
      <c r="BP215" s="28" t="s">
        <v>486</v>
      </c>
      <c r="BQ215" s="28">
        <v>3</v>
      </c>
      <c r="BR215" s="25">
        <f t="shared" si="145"/>
        <v>3</v>
      </c>
      <c r="BS215" s="28" t="s">
        <v>87</v>
      </c>
      <c r="BT215" s="25">
        <f t="shared" si="146"/>
        <v>1</v>
      </c>
      <c r="BU215" s="28" t="s">
        <v>87</v>
      </c>
      <c r="BV215" s="25">
        <f t="shared" si="147"/>
        <v>1</v>
      </c>
      <c r="BW215" s="28" t="s">
        <v>87</v>
      </c>
      <c r="BX215" s="25">
        <f t="shared" si="148"/>
        <v>1</v>
      </c>
      <c r="BY215" s="25" t="str">
        <f t="shared" si="152"/>
        <v>med</v>
      </c>
      <c r="BZ215" s="28" t="s">
        <v>78</v>
      </c>
      <c r="CA215" s="25">
        <v>1</v>
      </c>
      <c r="CB215" s="28"/>
      <c r="CC215" s="28">
        <v>4748.3900000000003</v>
      </c>
      <c r="CD215" s="28">
        <v>379.74</v>
      </c>
      <c r="CE215" s="38">
        <v>219.85</v>
      </c>
      <c r="CF215" s="54">
        <v>3</v>
      </c>
      <c r="CG215" s="25">
        <f t="shared" si="149"/>
        <v>6</v>
      </c>
      <c r="CH215" s="26">
        <f t="shared" si="150"/>
        <v>0.66666666666666663</v>
      </c>
      <c r="CI215" s="26">
        <f t="shared" si="153"/>
        <v>3.0810554589982617</v>
      </c>
      <c r="CJ215" s="26">
        <f t="shared" si="154"/>
        <v>5.3218103252217421</v>
      </c>
    </row>
    <row r="216" spans="1:88" ht="13.05" customHeight="1" x14ac:dyDescent="0.3">
      <c r="A216" s="27">
        <v>94</v>
      </c>
      <c r="B216" s="28" t="s">
        <v>79</v>
      </c>
      <c r="C216" s="25">
        <f t="shared" si="134"/>
        <v>2</v>
      </c>
      <c r="D216" s="28" t="s">
        <v>65</v>
      </c>
      <c r="E216" s="25">
        <f t="shared" si="135"/>
        <v>3</v>
      </c>
      <c r="F216" s="28" t="s">
        <v>88</v>
      </c>
      <c r="G216" s="25">
        <f t="shared" si="136"/>
        <v>1</v>
      </c>
      <c r="H216" s="28" t="str">
        <f t="shared" si="137"/>
        <v>medium</v>
      </c>
      <c r="I216" s="28" t="s">
        <v>88</v>
      </c>
      <c r="J216" s="25">
        <f t="shared" si="138"/>
        <v>1</v>
      </c>
      <c r="K216" s="28" t="s">
        <v>79</v>
      </c>
      <c r="L216" s="25">
        <f t="shared" si="139"/>
        <v>2</v>
      </c>
      <c r="M216" s="28" t="s">
        <v>88</v>
      </c>
      <c r="N216" s="25">
        <f t="shared" si="140"/>
        <v>1</v>
      </c>
      <c r="O216" s="25" t="str">
        <f t="shared" si="151"/>
        <v>med</v>
      </c>
      <c r="P216" s="25" t="s">
        <v>67</v>
      </c>
      <c r="Q216" s="25" t="s">
        <v>68</v>
      </c>
      <c r="R216" s="25">
        <v>2</v>
      </c>
      <c r="S216" s="29" t="s">
        <v>690</v>
      </c>
      <c r="T216" s="195">
        <f>VLOOKUP($S216,'Snippet measures'!$A$4:$V$33,11,FALSE)</f>
        <v>1170</v>
      </c>
      <c r="U216" s="195">
        <f>VLOOKUP($S216,'Snippet measures'!$A$4:$V$33,18,FALSE)</f>
        <v>-8.4980659398089102</v>
      </c>
      <c r="V216" s="195">
        <f>VLOOKUP($S216,'Snippet measures'!$A$4:$V$33,19,FALSE)</f>
        <v>882.1</v>
      </c>
      <c r="W216" s="195">
        <f>VLOOKUP($S216,'Snippet measures'!$A$4:$V$33,21,FALSE)</f>
        <v>8.8050314465408803E-3</v>
      </c>
      <c r="X216" s="195">
        <f>VLOOKUP($S216,'Snippet measures'!$A$4:$V$33,22,FALSE)</f>
        <v>0.33836477987421382</v>
      </c>
      <c r="Y216" s="25">
        <v>3</v>
      </c>
      <c r="Z216" s="30" t="s">
        <v>714</v>
      </c>
      <c r="AA216" s="31" t="s">
        <v>715</v>
      </c>
      <c r="AB216" s="39" t="s">
        <v>269</v>
      </c>
      <c r="AC216" s="33" t="s">
        <v>716</v>
      </c>
      <c r="AD216" s="16" t="s">
        <v>717</v>
      </c>
      <c r="AE216" s="17">
        <v>2</v>
      </c>
      <c r="AF216" s="17">
        <v>3</v>
      </c>
      <c r="AG216" s="40">
        <v>2</v>
      </c>
      <c r="AH216" s="35" t="s">
        <v>269</v>
      </c>
      <c r="AI216" s="33" t="s">
        <v>716</v>
      </c>
      <c r="AJ216" s="16"/>
      <c r="AK216" s="17">
        <v>2</v>
      </c>
      <c r="AL216" s="17">
        <v>2</v>
      </c>
      <c r="AM216" s="20">
        <f t="shared" si="155"/>
        <v>2</v>
      </c>
      <c r="AN216" s="35" t="s">
        <v>270</v>
      </c>
      <c r="AO216" s="33" t="s">
        <v>718</v>
      </c>
      <c r="AP216" s="16"/>
      <c r="AQ216" s="17">
        <v>2</v>
      </c>
      <c r="AR216" s="17">
        <v>2</v>
      </c>
      <c r="AS216" s="20">
        <f t="shared" si="159"/>
        <v>2</v>
      </c>
      <c r="AT216" s="35"/>
      <c r="AU216" s="33"/>
      <c r="AV216" s="16"/>
      <c r="AW216" s="17" t="str">
        <f t="shared" si="162"/>
        <v/>
      </c>
      <c r="AX216" s="17" t="str">
        <f t="shared" si="162"/>
        <v/>
      </c>
      <c r="AY216" s="20" t="str">
        <f t="shared" si="160"/>
        <v/>
      </c>
      <c r="AZ216" s="35"/>
      <c r="BA216" s="33"/>
      <c r="BB216" s="17" t="str">
        <f t="shared" si="157"/>
        <v/>
      </c>
      <c r="BC216" s="17" t="str">
        <f t="shared" si="157"/>
        <v/>
      </c>
      <c r="BD216" s="20" t="str">
        <f t="shared" si="141"/>
        <v/>
      </c>
      <c r="BE216" s="35"/>
      <c r="BF216" s="36"/>
      <c r="BG216" s="17" t="str">
        <f t="shared" si="158"/>
        <v/>
      </c>
      <c r="BH216" s="17" t="str">
        <f t="shared" si="158"/>
        <v/>
      </c>
      <c r="BI216" s="20" t="str">
        <f t="shared" si="142"/>
        <v/>
      </c>
      <c r="BJ216" s="54">
        <v>3</v>
      </c>
      <c r="BK216" s="37">
        <f t="shared" si="143"/>
        <v>6</v>
      </c>
      <c r="BL216" s="54">
        <f t="shared" si="144"/>
        <v>0</v>
      </c>
      <c r="BM216" s="28" t="s">
        <v>719</v>
      </c>
      <c r="BN216" s="28"/>
      <c r="BO216" s="28" t="s">
        <v>492</v>
      </c>
      <c r="BP216" s="28" t="s">
        <v>493</v>
      </c>
      <c r="BQ216" s="28" t="s">
        <v>87</v>
      </c>
      <c r="BR216" s="25">
        <f t="shared" si="145"/>
        <v>1</v>
      </c>
      <c r="BS216" s="28" t="s">
        <v>87</v>
      </c>
      <c r="BT216" s="25">
        <f t="shared" si="146"/>
        <v>1</v>
      </c>
      <c r="BU216" s="28" t="s">
        <v>87</v>
      </c>
      <c r="BV216" s="25">
        <f t="shared" si="147"/>
        <v>1</v>
      </c>
      <c r="BW216" s="28" t="s">
        <v>87</v>
      </c>
      <c r="BX216" s="25">
        <f t="shared" si="148"/>
        <v>1</v>
      </c>
      <c r="BY216" s="25" t="str">
        <f t="shared" si="152"/>
        <v>low</v>
      </c>
      <c r="BZ216" s="28" t="s">
        <v>78</v>
      </c>
      <c r="CA216" s="25">
        <v>1</v>
      </c>
      <c r="CB216" s="28" t="s">
        <v>494</v>
      </c>
      <c r="CC216" s="28">
        <v>2354.38</v>
      </c>
      <c r="CD216" s="28">
        <v>48.26</v>
      </c>
      <c r="CE216" s="38">
        <v>138.80000000000001</v>
      </c>
      <c r="CF216" s="54">
        <v>3</v>
      </c>
      <c r="CG216" s="25">
        <f t="shared" si="149"/>
        <v>6</v>
      </c>
      <c r="CH216" s="26">
        <f t="shared" si="150"/>
        <v>0.66666666666666663</v>
      </c>
      <c r="CI216" s="26">
        <f t="shared" si="153"/>
        <v>24.243680066307501</v>
      </c>
      <c r="CJ216" s="26">
        <f t="shared" si="154"/>
        <v>8.4293948126801137</v>
      </c>
    </row>
    <row r="217" spans="1:88" ht="13.05" customHeight="1" x14ac:dyDescent="0.3">
      <c r="A217" s="27">
        <v>107</v>
      </c>
      <c r="B217" s="28" t="s">
        <v>88</v>
      </c>
      <c r="C217" s="25">
        <f t="shared" si="134"/>
        <v>1</v>
      </c>
      <c r="D217" s="28" t="s">
        <v>79</v>
      </c>
      <c r="E217" s="25">
        <f t="shared" si="135"/>
        <v>2</v>
      </c>
      <c r="F217" s="28" t="s">
        <v>88</v>
      </c>
      <c r="G217" s="25">
        <f t="shared" si="136"/>
        <v>1</v>
      </c>
      <c r="H217" s="28" t="str">
        <f t="shared" si="137"/>
        <v>low</v>
      </c>
      <c r="I217" s="28" t="s">
        <v>88</v>
      </c>
      <c r="J217" s="25">
        <f t="shared" si="138"/>
        <v>1</v>
      </c>
      <c r="K217" s="28" t="s">
        <v>88</v>
      </c>
      <c r="L217" s="25">
        <f t="shared" si="139"/>
        <v>1</v>
      </c>
      <c r="M217" s="28" t="s">
        <v>88</v>
      </c>
      <c r="N217" s="25">
        <f t="shared" si="140"/>
        <v>1</v>
      </c>
      <c r="O217" s="25" t="str">
        <f t="shared" si="151"/>
        <v>low</v>
      </c>
      <c r="P217" s="25" t="s">
        <v>67</v>
      </c>
      <c r="Q217" s="25" t="s">
        <v>68</v>
      </c>
      <c r="R217" s="25">
        <v>2</v>
      </c>
      <c r="S217" s="29" t="s">
        <v>690</v>
      </c>
      <c r="T217" s="195">
        <f>VLOOKUP($S217,'Snippet measures'!$A$4:$V$33,11,FALSE)</f>
        <v>1170</v>
      </c>
      <c r="U217" s="195">
        <f>VLOOKUP($S217,'Snippet measures'!$A$4:$V$33,18,FALSE)</f>
        <v>-8.4980659398089102</v>
      </c>
      <c r="V217" s="195">
        <f>VLOOKUP($S217,'Snippet measures'!$A$4:$V$33,19,FALSE)</f>
        <v>882.1</v>
      </c>
      <c r="W217" s="195">
        <f>VLOOKUP($S217,'Snippet measures'!$A$4:$V$33,21,FALSE)</f>
        <v>8.8050314465408803E-3</v>
      </c>
      <c r="X217" s="195">
        <f>VLOOKUP($S217,'Snippet measures'!$A$4:$V$33,22,FALSE)</f>
        <v>0.33836477987421382</v>
      </c>
      <c r="Y217" s="25">
        <v>3</v>
      </c>
      <c r="Z217" s="30" t="s">
        <v>720</v>
      </c>
      <c r="AA217" s="31" t="s">
        <v>721</v>
      </c>
      <c r="AB217" s="39" t="s">
        <v>269</v>
      </c>
      <c r="AC217" s="33" t="s">
        <v>722</v>
      </c>
      <c r="AD217" s="16"/>
      <c r="AE217" s="17">
        <v>1</v>
      </c>
      <c r="AF217" s="17">
        <v>1</v>
      </c>
      <c r="AG217" s="17">
        <f>IF(AE217=AF217,AE217,"")</f>
        <v>1</v>
      </c>
      <c r="AH217" s="35" t="s">
        <v>269</v>
      </c>
      <c r="AI217" s="33" t="s">
        <v>91</v>
      </c>
      <c r="AJ217" s="16"/>
      <c r="AK217" s="17">
        <v>0</v>
      </c>
      <c r="AL217" s="17">
        <v>0</v>
      </c>
      <c r="AM217" s="20">
        <f t="shared" si="155"/>
        <v>0</v>
      </c>
      <c r="AN217" s="35" t="s">
        <v>270</v>
      </c>
      <c r="AO217" s="33" t="s">
        <v>91</v>
      </c>
      <c r="AP217" s="16"/>
      <c r="AQ217" s="17">
        <v>0</v>
      </c>
      <c r="AR217" s="17">
        <v>0</v>
      </c>
      <c r="AS217" s="20">
        <f t="shared" si="159"/>
        <v>0</v>
      </c>
      <c r="AT217" s="35"/>
      <c r="AU217" s="33"/>
      <c r="AV217" s="16"/>
      <c r="AW217" s="17" t="str">
        <f t="shared" si="162"/>
        <v/>
      </c>
      <c r="AX217" s="17" t="str">
        <f t="shared" si="162"/>
        <v/>
      </c>
      <c r="AY217" s="20" t="str">
        <f t="shared" si="160"/>
        <v/>
      </c>
      <c r="AZ217" s="35"/>
      <c r="BA217" s="33"/>
      <c r="BB217" s="17" t="str">
        <f t="shared" si="157"/>
        <v/>
      </c>
      <c r="BC217" s="17" t="str">
        <f t="shared" si="157"/>
        <v/>
      </c>
      <c r="BD217" s="20" t="str">
        <f t="shared" si="141"/>
        <v/>
      </c>
      <c r="BE217" s="35"/>
      <c r="BF217" s="36"/>
      <c r="BG217" s="17" t="str">
        <f t="shared" si="158"/>
        <v/>
      </c>
      <c r="BH217" s="17" t="str">
        <f t="shared" si="158"/>
        <v/>
      </c>
      <c r="BI217" s="20" t="str">
        <f t="shared" si="142"/>
        <v/>
      </c>
      <c r="BJ217" s="54">
        <v>3</v>
      </c>
      <c r="BK217" s="37">
        <f t="shared" si="143"/>
        <v>6</v>
      </c>
      <c r="BL217" s="54">
        <f t="shared" si="144"/>
        <v>0</v>
      </c>
      <c r="BM217" s="28" t="s">
        <v>723</v>
      </c>
      <c r="BN217" s="28" t="s">
        <v>724</v>
      </c>
      <c r="BO217" s="28"/>
      <c r="BP217" s="28" t="s">
        <v>501</v>
      </c>
      <c r="BQ217" s="28">
        <v>2</v>
      </c>
      <c r="BR217" s="25">
        <f t="shared" si="145"/>
        <v>2</v>
      </c>
      <c r="BS217" s="28" t="s">
        <v>87</v>
      </c>
      <c r="BT217" s="25">
        <f t="shared" si="146"/>
        <v>1</v>
      </c>
      <c r="BU217" s="28" t="s">
        <v>87</v>
      </c>
      <c r="BV217" s="25">
        <f t="shared" si="147"/>
        <v>1</v>
      </c>
      <c r="BW217" s="28" t="s">
        <v>87</v>
      </c>
      <c r="BX217" s="25">
        <f t="shared" si="148"/>
        <v>1</v>
      </c>
      <c r="BY217" s="25" t="str">
        <f t="shared" si="152"/>
        <v>low</v>
      </c>
      <c r="BZ217" s="28" t="s">
        <v>145</v>
      </c>
      <c r="CA217" s="25">
        <v>2</v>
      </c>
      <c r="CB217" s="28" t="s">
        <v>502</v>
      </c>
      <c r="CC217" s="28">
        <v>4869.88</v>
      </c>
      <c r="CD217" s="28">
        <v>145.88999999999999</v>
      </c>
      <c r="CE217" s="38">
        <v>176.32</v>
      </c>
      <c r="CF217" s="54">
        <v>3</v>
      </c>
      <c r="CG217" s="25">
        <f t="shared" si="149"/>
        <v>1</v>
      </c>
      <c r="CH217" s="26">
        <f t="shared" si="150"/>
        <v>0.1111111111111111</v>
      </c>
      <c r="CI217" s="26">
        <f t="shared" si="153"/>
        <v>8.0197409006785936</v>
      </c>
      <c r="CJ217" s="26">
        <f t="shared" si="154"/>
        <v>6.635662431941924</v>
      </c>
    </row>
    <row r="218" spans="1:88" ht="13.05" customHeight="1" x14ac:dyDescent="0.3">
      <c r="A218" s="27">
        <v>153</v>
      </c>
      <c r="B218" s="28" t="s">
        <v>79</v>
      </c>
      <c r="C218" s="25">
        <f t="shared" si="134"/>
        <v>2</v>
      </c>
      <c r="D218" s="28" t="s">
        <v>65</v>
      </c>
      <c r="E218" s="25">
        <f t="shared" si="135"/>
        <v>3</v>
      </c>
      <c r="F218" s="28" t="s">
        <v>79</v>
      </c>
      <c r="G218" s="25">
        <f t="shared" si="136"/>
        <v>2</v>
      </c>
      <c r="H218" s="28" t="str">
        <f t="shared" si="137"/>
        <v>medium</v>
      </c>
      <c r="I218" s="28" t="s">
        <v>79</v>
      </c>
      <c r="J218" s="25">
        <f t="shared" si="138"/>
        <v>2</v>
      </c>
      <c r="K218" s="28" t="s">
        <v>79</v>
      </c>
      <c r="L218" s="25">
        <f t="shared" si="139"/>
        <v>2</v>
      </c>
      <c r="M218" s="28" t="s">
        <v>88</v>
      </c>
      <c r="N218" s="25">
        <f t="shared" si="140"/>
        <v>1</v>
      </c>
      <c r="O218" s="25" t="str">
        <f t="shared" si="151"/>
        <v>med</v>
      </c>
      <c r="P218" s="25" t="s">
        <v>67</v>
      </c>
      <c r="Q218" s="25" t="s">
        <v>68</v>
      </c>
      <c r="R218" s="25">
        <v>2</v>
      </c>
      <c r="S218" s="29" t="s">
        <v>690</v>
      </c>
      <c r="T218" s="195">
        <f>VLOOKUP($S218,'Snippet measures'!$A$4:$V$33,11,FALSE)</f>
        <v>1170</v>
      </c>
      <c r="U218" s="195">
        <f>VLOOKUP($S218,'Snippet measures'!$A$4:$V$33,18,FALSE)</f>
        <v>-8.4980659398089102</v>
      </c>
      <c r="V218" s="195">
        <f>VLOOKUP($S218,'Snippet measures'!$A$4:$V$33,19,FALSE)</f>
        <v>882.1</v>
      </c>
      <c r="W218" s="195">
        <f>VLOOKUP($S218,'Snippet measures'!$A$4:$V$33,21,FALSE)</f>
        <v>8.8050314465408803E-3</v>
      </c>
      <c r="X218" s="195">
        <f>VLOOKUP($S218,'Snippet measures'!$A$4:$V$33,22,FALSE)</f>
        <v>0.33836477987421382</v>
      </c>
      <c r="Y218" s="25">
        <v>2</v>
      </c>
      <c r="Z218" s="30" t="s">
        <v>91</v>
      </c>
      <c r="AA218" s="31" t="s">
        <v>91</v>
      </c>
      <c r="AB218" s="39" t="s">
        <v>269</v>
      </c>
      <c r="AC218" s="33" t="s">
        <v>91</v>
      </c>
      <c r="AD218" s="16"/>
      <c r="AE218" s="17">
        <v>0</v>
      </c>
      <c r="AF218" s="17">
        <v>0</v>
      </c>
      <c r="AG218" s="17">
        <f>IF(AE218=AF218,AE218,"")</f>
        <v>0</v>
      </c>
      <c r="AH218" s="35" t="s">
        <v>269</v>
      </c>
      <c r="AI218" s="33" t="s">
        <v>91</v>
      </c>
      <c r="AJ218" s="16"/>
      <c r="AK218" s="17">
        <v>0</v>
      </c>
      <c r="AL218" s="17">
        <v>0</v>
      </c>
      <c r="AM218" s="20">
        <f t="shared" si="155"/>
        <v>0</v>
      </c>
      <c r="AN218" s="35" t="s">
        <v>270</v>
      </c>
      <c r="AO218" s="33" t="s">
        <v>91</v>
      </c>
      <c r="AP218" s="16"/>
      <c r="AQ218" s="17">
        <v>0</v>
      </c>
      <c r="AR218" s="17">
        <v>0</v>
      </c>
      <c r="AS218" s="20">
        <f t="shared" si="159"/>
        <v>0</v>
      </c>
      <c r="AT218" s="35"/>
      <c r="AU218" s="33"/>
      <c r="AV218" s="16"/>
      <c r="AW218" s="17" t="str">
        <f t="shared" si="162"/>
        <v/>
      </c>
      <c r="AX218" s="17" t="str">
        <f t="shared" si="162"/>
        <v/>
      </c>
      <c r="AY218" s="20" t="str">
        <f t="shared" si="160"/>
        <v/>
      </c>
      <c r="AZ218" s="35"/>
      <c r="BA218" s="33"/>
      <c r="BB218" s="17" t="str">
        <f t="shared" si="157"/>
        <v/>
      </c>
      <c r="BC218" s="17" t="str">
        <f t="shared" si="157"/>
        <v/>
      </c>
      <c r="BD218" s="20" t="str">
        <f t="shared" si="141"/>
        <v/>
      </c>
      <c r="BE218" s="35"/>
      <c r="BF218" s="36"/>
      <c r="BG218" s="17" t="str">
        <f t="shared" si="158"/>
        <v/>
      </c>
      <c r="BH218" s="17" t="str">
        <f t="shared" si="158"/>
        <v/>
      </c>
      <c r="BI218" s="20" t="str">
        <f t="shared" si="142"/>
        <v/>
      </c>
      <c r="BJ218" s="54">
        <v>2</v>
      </c>
      <c r="BK218" s="37">
        <f t="shared" si="143"/>
        <v>4</v>
      </c>
      <c r="BL218" s="54">
        <f t="shared" si="144"/>
        <v>0</v>
      </c>
      <c r="BM218" s="28" t="s">
        <v>91</v>
      </c>
      <c r="BN218" s="28" t="s">
        <v>91</v>
      </c>
      <c r="BO218" s="28" t="s">
        <v>505</v>
      </c>
      <c r="BP218" s="28" t="s">
        <v>506</v>
      </c>
      <c r="BQ218" s="28">
        <v>4</v>
      </c>
      <c r="BR218" s="25">
        <f t="shared" si="145"/>
        <v>4</v>
      </c>
      <c r="BS218" s="28">
        <v>4</v>
      </c>
      <c r="BT218" s="25">
        <f t="shared" si="146"/>
        <v>4</v>
      </c>
      <c r="BU218" s="28">
        <v>3</v>
      </c>
      <c r="BV218" s="25">
        <f t="shared" si="147"/>
        <v>3</v>
      </c>
      <c r="BW218" s="28">
        <v>4</v>
      </c>
      <c r="BX218" s="25">
        <f t="shared" si="148"/>
        <v>4</v>
      </c>
      <c r="BY218" s="25" t="str">
        <f t="shared" si="152"/>
        <v>high</v>
      </c>
      <c r="BZ218" s="28" t="s">
        <v>145</v>
      </c>
      <c r="CA218" s="25">
        <v>2</v>
      </c>
      <c r="CB218" s="28"/>
      <c r="CC218" s="28">
        <v>1034.22</v>
      </c>
      <c r="CD218" s="28">
        <v>73.81</v>
      </c>
      <c r="CE218" s="38">
        <v>9.42</v>
      </c>
      <c r="CF218" s="54">
        <v>3</v>
      </c>
      <c r="CG218" s="25">
        <f t="shared" si="149"/>
        <v>0</v>
      </c>
      <c r="CH218" s="26">
        <f t="shared" si="150"/>
        <v>0</v>
      </c>
      <c r="CI218" s="26">
        <f t="shared" si="153"/>
        <v>15.851510635415256</v>
      </c>
      <c r="CJ218" s="26">
        <f t="shared" si="154"/>
        <v>124.20382165605096</v>
      </c>
    </row>
    <row r="219" spans="1:88" ht="13.05" customHeight="1" x14ac:dyDescent="0.3">
      <c r="A219" s="27">
        <v>163</v>
      </c>
      <c r="B219" s="28" t="s">
        <v>88</v>
      </c>
      <c r="C219" s="25">
        <f t="shared" si="134"/>
        <v>1</v>
      </c>
      <c r="D219" s="28" t="s">
        <v>79</v>
      </c>
      <c r="E219" s="25">
        <f t="shared" si="135"/>
        <v>2</v>
      </c>
      <c r="F219" s="28" t="s">
        <v>80</v>
      </c>
      <c r="G219" s="25">
        <f t="shared" si="136"/>
        <v>4</v>
      </c>
      <c r="H219" s="28" t="str">
        <f t="shared" si="137"/>
        <v>medium</v>
      </c>
      <c r="I219" s="28" t="s">
        <v>88</v>
      </c>
      <c r="J219" s="25">
        <f t="shared" si="138"/>
        <v>1</v>
      </c>
      <c r="K219" s="28" t="s">
        <v>79</v>
      </c>
      <c r="L219" s="25">
        <f t="shared" si="139"/>
        <v>2</v>
      </c>
      <c r="M219" s="28" t="s">
        <v>88</v>
      </c>
      <c r="N219" s="25">
        <f t="shared" si="140"/>
        <v>1</v>
      </c>
      <c r="O219" s="25" t="str">
        <f t="shared" si="151"/>
        <v>high</v>
      </c>
      <c r="P219" s="25" t="s">
        <v>67</v>
      </c>
      <c r="Q219" s="25" t="s">
        <v>68</v>
      </c>
      <c r="R219" s="25">
        <v>2</v>
      </c>
      <c r="S219" s="29" t="s">
        <v>690</v>
      </c>
      <c r="T219" s="195">
        <f>VLOOKUP($S219,'Snippet measures'!$A$4:$V$33,11,FALSE)</f>
        <v>1170</v>
      </c>
      <c r="U219" s="195">
        <f>VLOOKUP($S219,'Snippet measures'!$A$4:$V$33,18,FALSE)</f>
        <v>-8.4980659398089102</v>
      </c>
      <c r="V219" s="195">
        <f>VLOOKUP($S219,'Snippet measures'!$A$4:$V$33,19,FALSE)</f>
        <v>882.1</v>
      </c>
      <c r="W219" s="195">
        <f>VLOOKUP($S219,'Snippet measures'!$A$4:$V$33,21,FALSE)</f>
        <v>8.8050314465408803E-3</v>
      </c>
      <c r="X219" s="195">
        <f>VLOOKUP($S219,'Snippet measures'!$A$4:$V$33,22,FALSE)</f>
        <v>0.33836477987421382</v>
      </c>
      <c r="Y219" s="25">
        <v>3</v>
      </c>
      <c r="Z219" s="30" t="s">
        <v>725</v>
      </c>
      <c r="AA219" s="31" t="s">
        <v>726</v>
      </c>
      <c r="AB219" s="39" t="s">
        <v>269</v>
      </c>
      <c r="AC219" s="33" t="s">
        <v>269</v>
      </c>
      <c r="AD219" s="16"/>
      <c r="AE219" s="17">
        <f>IF($AB219=TRIM($AC219),3,"")</f>
        <v>3</v>
      </c>
      <c r="AF219" s="17">
        <f>IF($AB219=TRIM($AC219),3,"")</f>
        <v>3</v>
      </c>
      <c r="AG219" s="17">
        <f>IF(AE219=AF219,AE219,"")</f>
        <v>3</v>
      </c>
      <c r="AH219" s="35" t="s">
        <v>269</v>
      </c>
      <c r="AI219" s="33" t="s">
        <v>269</v>
      </c>
      <c r="AJ219" s="16"/>
      <c r="AK219" s="17">
        <f>IF($AH219=TRIM($AI219),3,"")</f>
        <v>3</v>
      </c>
      <c r="AL219" s="17">
        <f>IF($AH219=TRIM($AI219),3,"")</f>
        <v>3</v>
      </c>
      <c r="AM219" s="20">
        <f t="shared" si="155"/>
        <v>3</v>
      </c>
      <c r="AN219" s="35" t="s">
        <v>270</v>
      </c>
      <c r="AO219" s="33" t="s">
        <v>304</v>
      </c>
      <c r="AP219" s="16"/>
      <c r="AQ219" s="17">
        <v>3</v>
      </c>
      <c r="AR219" s="17">
        <v>3</v>
      </c>
      <c r="AS219" s="20">
        <f t="shared" si="159"/>
        <v>3</v>
      </c>
      <c r="AT219" s="35"/>
      <c r="AU219" s="33"/>
      <c r="AV219" s="16"/>
      <c r="AW219" s="17" t="str">
        <f t="shared" si="162"/>
        <v/>
      </c>
      <c r="AX219" s="17" t="str">
        <f t="shared" si="162"/>
        <v/>
      </c>
      <c r="AY219" s="20" t="str">
        <f t="shared" si="160"/>
        <v/>
      </c>
      <c r="AZ219" s="35"/>
      <c r="BA219" s="33"/>
      <c r="BB219" s="17" t="str">
        <f t="shared" si="157"/>
        <v/>
      </c>
      <c r="BC219" s="17" t="str">
        <f t="shared" si="157"/>
        <v/>
      </c>
      <c r="BD219" s="20" t="str">
        <f t="shared" si="141"/>
        <v/>
      </c>
      <c r="BE219" s="35"/>
      <c r="BF219" s="36"/>
      <c r="BG219" s="17" t="str">
        <f t="shared" si="158"/>
        <v/>
      </c>
      <c r="BH219" s="17" t="str">
        <f t="shared" si="158"/>
        <v/>
      </c>
      <c r="BI219" s="20" t="str">
        <f t="shared" si="142"/>
        <v/>
      </c>
      <c r="BJ219" s="54">
        <v>2</v>
      </c>
      <c r="BK219" s="37">
        <f t="shared" si="143"/>
        <v>5</v>
      </c>
      <c r="BL219" s="54">
        <f t="shared" si="144"/>
        <v>-1</v>
      </c>
      <c r="BM219" s="28"/>
      <c r="BN219" s="28"/>
      <c r="BO219" s="28"/>
      <c r="BP219" s="28" t="s">
        <v>511</v>
      </c>
      <c r="BQ219" s="28" t="s">
        <v>87</v>
      </c>
      <c r="BR219" s="25">
        <f t="shared" si="145"/>
        <v>1</v>
      </c>
      <c r="BS219" s="28" t="s">
        <v>87</v>
      </c>
      <c r="BT219" s="25">
        <f t="shared" si="146"/>
        <v>1</v>
      </c>
      <c r="BU219" s="28" t="s">
        <v>87</v>
      </c>
      <c r="BV219" s="25">
        <f t="shared" si="147"/>
        <v>1</v>
      </c>
      <c r="BW219" s="28" t="s">
        <v>87</v>
      </c>
      <c r="BX219" s="25">
        <f t="shared" si="148"/>
        <v>1</v>
      </c>
      <c r="BY219" s="25" t="str">
        <f t="shared" si="152"/>
        <v>low</v>
      </c>
      <c r="BZ219" s="28" t="s">
        <v>482</v>
      </c>
      <c r="CA219" s="25">
        <v>5</v>
      </c>
      <c r="CB219" s="28"/>
      <c r="CC219" s="28">
        <v>1193.52</v>
      </c>
      <c r="CD219" s="28">
        <v>33.770000000000003</v>
      </c>
      <c r="CE219" s="38">
        <v>33.25</v>
      </c>
      <c r="CF219" s="54">
        <v>3</v>
      </c>
      <c r="CG219" s="25">
        <f t="shared" si="149"/>
        <v>9</v>
      </c>
      <c r="CH219" s="26">
        <f t="shared" si="150"/>
        <v>1</v>
      </c>
      <c r="CI219" s="26">
        <f t="shared" si="153"/>
        <v>34.646135623334317</v>
      </c>
      <c r="CJ219" s="26">
        <f t="shared" si="154"/>
        <v>35.18796992481203</v>
      </c>
    </row>
    <row r="220" spans="1:88" ht="13.05" customHeight="1" x14ac:dyDescent="0.3">
      <c r="A220" s="27">
        <v>167</v>
      </c>
      <c r="B220" s="28" t="s">
        <v>79</v>
      </c>
      <c r="C220" s="25">
        <f t="shared" si="134"/>
        <v>2</v>
      </c>
      <c r="D220" s="28" t="s">
        <v>79</v>
      </c>
      <c r="E220" s="25">
        <f t="shared" si="135"/>
        <v>2</v>
      </c>
      <c r="F220" s="28" t="s">
        <v>88</v>
      </c>
      <c r="G220" s="25">
        <f t="shared" si="136"/>
        <v>1</v>
      </c>
      <c r="H220" s="28" t="str">
        <f t="shared" si="137"/>
        <v>low</v>
      </c>
      <c r="I220" s="28" t="s">
        <v>88</v>
      </c>
      <c r="J220" s="25">
        <f t="shared" si="138"/>
        <v>1</v>
      </c>
      <c r="K220" s="28" t="s">
        <v>88</v>
      </c>
      <c r="L220" s="25">
        <f t="shared" si="139"/>
        <v>1</v>
      </c>
      <c r="M220" s="28" t="s">
        <v>88</v>
      </c>
      <c r="N220" s="25">
        <f t="shared" si="140"/>
        <v>1</v>
      </c>
      <c r="O220" s="25" t="str">
        <f t="shared" si="151"/>
        <v>low</v>
      </c>
      <c r="P220" s="25" t="s">
        <v>95</v>
      </c>
      <c r="Q220" s="25" t="s">
        <v>68</v>
      </c>
      <c r="R220" s="25">
        <v>2</v>
      </c>
      <c r="S220" s="29" t="s">
        <v>690</v>
      </c>
      <c r="T220" s="195">
        <f>VLOOKUP($S220,'Snippet measures'!$A$4:$V$33,11,FALSE)</f>
        <v>1170</v>
      </c>
      <c r="U220" s="195">
        <f>VLOOKUP($S220,'Snippet measures'!$A$4:$V$33,18,FALSE)</f>
        <v>-8.4980659398089102</v>
      </c>
      <c r="V220" s="195">
        <f>VLOOKUP($S220,'Snippet measures'!$A$4:$V$33,19,FALSE)</f>
        <v>882.1</v>
      </c>
      <c r="W220" s="195">
        <f>VLOOKUP($S220,'Snippet measures'!$A$4:$V$33,21,FALSE)</f>
        <v>8.8050314465408803E-3</v>
      </c>
      <c r="X220" s="195">
        <f>VLOOKUP($S220,'Snippet measures'!$A$4:$V$33,22,FALSE)</f>
        <v>0.33836477987421382</v>
      </c>
      <c r="Y220" s="25">
        <v>3</v>
      </c>
      <c r="Z220" s="30" t="s">
        <v>727</v>
      </c>
      <c r="AA220" s="31" t="s">
        <v>728</v>
      </c>
      <c r="AB220" s="39" t="s">
        <v>269</v>
      </c>
      <c r="AC220" s="33" t="s">
        <v>729</v>
      </c>
      <c r="AD220" s="16"/>
      <c r="AE220" s="17">
        <v>1</v>
      </c>
      <c r="AF220" s="17">
        <v>1</v>
      </c>
      <c r="AG220" s="17">
        <f>IF(AE220=AF220,AE220,"")</f>
        <v>1</v>
      </c>
      <c r="AH220" s="35" t="s">
        <v>269</v>
      </c>
      <c r="AI220" s="33" t="s">
        <v>730</v>
      </c>
      <c r="AJ220" s="16"/>
      <c r="AK220" s="17">
        <v>1</v>
      </c>
      <c r="AL220" s="17">
        <v>1</v>
      </c>
      <c r="AM220" s="20">
        <f t="shared" si="155"/>
        <v>1</v>
      </c>
      <c r="AN220" s="35" t="s">
        <v>270</v>
      </c>
      <c r="AO220" s="33" t="s">
        <v>230</v>
      </c>
      <c r="AP220" s="16"/>
      <c r="AQ220" s="17">
        <v>0</v>
      </c>
      <c r="AR220" s="17">
        <v>0</v>
      </c>
      <c r="AS220" s="20">
        <f t="shared" si="159"/>
        <v>0</v>
      </c>
      <c r="AT220" s="35"/>
      <c r="AU220" s="33"/>
      <c r="AV220" s="16"/>
      <c r="AW220" s="17" t="str">
        <f t="shared" si="162"/>
        <v/>
      </c>
      <c r="AX220" s="17" t="str">
        <f t="shared" si="162"/>
        <v/>
      </c>
      <c r="AY220" s="20" t="str">
        <f t="shared" si="160"/>
        <v/>
      </c>
      <c r="AZ220" s="35"/>
      <c r="BA220" s="33"/>
      <c r="BB220" s="17" t="str">
        <f t="shared" si="157"/>
        <v/>
      </c>
      <c r="BC220" s="17" t="str">
        <f t="shared" si="157"/>
        <v/>
      </c>
      <c r="BD220" s="20" t="str">
        <f t="shared" si="141"/>
        <v/>
      </c>
      <c r="BE220" s="35"/>
      <c r="BF220" s="36"/>
      <c r="BG220" s="17" t="str">
        <f t="shared" si="158"/>
        <v/>
      </c>
      <c r="BH220" s="17" t="str">
        <f t="shared" si="158"/>
        <v/>
      </c>
      <c r="BI220" s="20" t="str">
        <f t="shared" si="142"/>
        <v/>
      </c>
      <c r="BJ220" s="54">
        <v>3</v>
      </c>
      <c r="BK220" s="37">
        <f t="shared" si="143"/>
        <v>6</v>
      </c>
      <c r="BL220" s="54">
        <f t="shared" si="144"/>
        <v>0</v>
      </c>
      <c r="BM220" s="28"/>
      <c r="BN220" s="28"/>
      <c r="BO220" s="28" t="s">
        <v>516</v>
      </c>
      <c r="BP220" s="28" t="s">
        <v>517</v>
      </c>
      <c r="BQ220" s="28">
        <v>2</v>
      </c>
      <c r="BR220" s="25">
        <f t="shared" si="145"/>
        <v>2</v>
      </c>
      <c r="BS220" s="28" t="s">
        <v>87</v>
      </c>
      <c r="BT220" s="25">
        <f t="shared" si="146"/>
        <v>1</v>
      </c>
      <c r="BU220" s="28" t="s">
        <v>87</v>
      </c>
      <c r="BV220" s="25">
        <f t="shared" si="147"/>
        <v>1</v>
      </c>
      <c r="BW220" s="28">
        <v>2</v>
      </c>
      <c r="BX220" s="25">
        <f t="shared" si="148"/>
        <v>2</v>
      </c>
      <c r="BY220" s="25" t="str">
        <f t="shared" si="152"/>
        <v>low</v>
      </c>
      <c r="BZ220" s="28" t="s">
        <v>119</v>
      </c>
      <c r="CA220" s="25">
        <v>4</v>
      </c>
      <c r="CB220" s="28" t="s">
        <v>518</v>
      </c>
      <c r="CC220" s="28">
        <v>6345.33</v>
      </c>
      <c r="CD220" s="28">
        <v>344.91</v>
      </c>
      <c r="CE220" s="38">
        <v>424.05</v>
      </c>
      <c r="CF220" s="54">
        <v>3</v>
      </c>
      <c r="CG220" s="25">
        <f t="shared" si="149"/>
        <v>2</v>
      </c>
      <c r="CH220" s="26">
        <f t="shared" si="150"/>
        <v>0.22222222222222221</v>
      </c>
      <c r="CI220" s="26">
        <f t="shared" si="153"/>
        <v>3.3921892667652429</v>
      </c>
      <c r="CJ220" s="26">
        <f t="shared" si="154"/>
        <v>2.759108595684471</v>
      </c>
    </row>
    <row r="221" spans="1:88" ht="13.05" customHeight="1" x14ac:dyDescent="0.3">
      <c r="A221" s="27">
        <v>173</v>
      </c>
      <c r="B221" s="28" t="s">
        <v>88</v>
      </c>
      <c r="C221" s="25">
        <f t="shared" si="134"/>
        <v>1</v>
      </c>
      <c r="D221" s="28" t="s">
        <v>88</v>
      </c>
      <c r="E221" s="25">
        <f t="shared" si="135"/>
        <v>1</v>
      </c>
      <c r="F221" s="28" t="s">
        <v>88</v>
      </c>
      <c r="G221" s="25">
        <f t="shared" si="136"/>
        <v>1</v>
      </c>
      <c r="H221" s="28" t="str">
        <f t="shared" si="137"/>
        <v>low</v>
      </c>
      <c r="I221" s="28" t="s">
        <v>88</v>
      </c>
      <c r="J221" s="25">
        <f t="shared" si="138"/>
        <v>1</v>
      </c>
      <c r="K221" s="28" t="s">
        <v>88</v>
      </c>
      <c r="L221" s="25">
        <f t="shared" si="139"/>
        <v>1</v>
      </c>
      <c r="M221" s="28" t="s">
        <v>88</v>
      </c>
      <c r="N221" s="25">
        <f t="shared" si="140"/>
        <v>1</v>
      </c>
      <c r="O221" s="25" t="str">
        <f t="shared" si="151"/>
        <v>low</v>
      </c>
      <c r="P221" s="25" t="s">
        <v>67</v>
      </c>
      <c r="Q221" s="25" t="s">
        <v>68</v>
      </c>
      <c r="R221" s="25">
        <v>2</v>
      </c>
      <c r="S221" s="29" t="s">
        <v>690</v>
      </c>
      <c r="T221" s="195">
        <f>VLOOKUP($S221,'Snippet measures'!$A$4:$V$33,11,FALSE)</f>
        <v>1170</v>
      </c>
      <c r="U221" s="195">
        <f>VLOOKUP($S221,'Snippet measures'!$A$4:$V$33,18,FALSE)</f>
        <v>-8.4980659398089102</v>
      </c>
      <c r="V221" s="195">
        <f>VLOOKUP($S221,'Snippet measures'!$A$4:$V$33,19,FALSE)</f>
        <v>882.1</v>
      </c>
      <c r="W221" s="195">
        <f>VLOOKUP($S221,'Snippet measures'!$A$4:$V$33,21,FALSE)</f>
        <v>8.8050314465408803E-3</v>
      </c>
      <c r="X221" s="195">
        <f>VLOOKUP($S221,'Snippet measures'!$A$4:$V$33,22,FALSE)</f>
        <v>0.33836477987421382</v>
      </c>
      <c r="Y221" s="25">
        <v>4</v>
      </c>
      <c r="Z221" s="30" t="s">
        <v>731</v>
      </c>
      <c r="AA221" s="31" t="s">
        <v>732</v>
      </c>
      <c r="AB221" s="39" t="s">
        <v>269</v>
      </c>
      <c r="AC221" s="33" t="s">
        <v>142</v>
      </c>
      <c r="AD221" s="16"/>
      <c r="AE221" s="17">
        <v>0</v>
      </c>
      <c r="AF221" s="17">
        <v>0</v>
      </c>
      <c r="AG221" s="17">
        <f>IF(AE221=AF221,AE221,"")</f>
        <v>0</v>
      </c>
      <c r="AH221" s="35" t="s">
        <v>269</v>
      </c>
      <c r="AI221" s="33" t="s">
        <v>142</v>
      </c>
      <c r="AJ221" s="16"/>
      <c r="AK221" s="17">
        <v>0</v>
      </c>
      <c r="AL221" s="17">
        <v>0</v>
      </c>
      <c r="AM221" s="20">
        <f t="shared" si="155"/>
        <v>0</v>
      </c>
      <c r="AN221" s="35" t="s">
        <v>270</v>
      </c>
      <c r="AO221" s="33" t="s">
        <v>142</v>
      </c>
      <c r="AP221" s="16"/>
      <c r="AQ221" s="17">
        <v>0</v>
      </c>
      <c r="AR221" s="17">
        <v>0</v>
      </c>
      <c r="AS221" s="20">
        <f t="shared" si="159"/>
        <v>0</v>
      </c>
      <c r="AT221" s="35"/>
      <c r="AU221" s="33"/>
      <c r="AV221" s="16"/>
      <c r="AW221" s="17" t="str">
        <f t="shared" si="162"/>
        <v/>
      </c>
      <c r="AX221" s="17" t="str">
        <f t="shared" si="162"/>
        <v/>
      </c>
      <c r="AY221" s="20" t="str">
        <f t="shared" si="160"/>
        <v/>
      </c>
      <c r="AZ221" s="35"/>
      <c r="BA221" s="33"/>
      <c r="BB221" s="17" t="str">
        <f t="shared" si="157"/>
        <v/>
      </c>
      <c r="BC221" s="17" t="str">
        <f t="shared" si="157"/>
        <v/>
      </c>
      <c r="BD221" s="20" t="str">
        <f t="shared" si="141"/>
        <v/>
      </c>
      <c r="BE221" s="35"/>
      <c r="BF221" s="36"/>
      <c r="BG221" s="17" t="str">
        <f t="shared" si="158"/>
        <v/>
      </c>
      <c r="BH221" s="17" t="str">
        <f t="shared" si="158"/>
        <v/>
      </c>
      <c r="BI221" s="20" t="str">
        <f t="shared" si="142"/>
        <v/>
      </c>
      <c r="BJ221" s="54">
        <v>2</v>
      </c>
      <c r="BK221" s="37">
        <f t="shared" si="143"/>
        <v>6</v>
      </c>
      <c r="BL221" s="54">
        <f t="shared" si="144"/>
        <v>-2</v>
      </c>
      <c r="BM221" s="28" t="s">
        <v>733</v>
      </c>
      <c r="BN221" s="28"/>
      <c r="BO221" s="28" t="s">
        <v>523</v>
      </c>
      <c r="BP221" s="28" t="s">
        <v>524</v>
      </c>
      <c r="BQ221" s="28">
        <v>2</v>
      </c>
      <c r="BR221" s="25">
        <f t="shared" si="145"/>
        <v>2</v>
      </c>
      <c r="BS221" s="28" t="s">
        <v>87</v>
      </c>
      <c r="BT221" s="25">
        <f t="shared" si="146"/>
        <v>1</v>
      </c>
      <c r="BU221" s="28" t="s">
        <v>87</v>
      </c>
      <c r="BV221" s="25">
        <f t="shared" si="147"/>
        <v>1</v>
      </c>
      <c r="BW221" s="28" t="s">
        <v>87</v>
      </c>
      <c r="BX221" s="25">
        <f t="shared" si="148"/>
        <v>1</v>
      </c>
      <c r="BY221" s="25" t="str">
        <f t="shared" si="152"/>
        <v>low</v>
      </c>
      <c r="BZ221" s="28" t="s">
        <v>145</v>
      </c>
      <c r="CA221" s="25">
        <v>2</v>
      </c>
      <c r="CB221" s="28" t="s">
        <v>525</v>
      </c>
      <c r="CC221" s="28">
        <v>6242.5</v>
      </c>
      <c r="CD221" s="28">
        <v>147.16</v>
      </c>
      <c r="CE221" s="38">
        <v>60.8</v>
      </c>
      <c r="CF221" s="54">
        <v>3</v>
      </c>
      <c r="CG221" s="25">
        <f t="shared" si="149"/>
        <v>0</v>
      </c>
      <c r="CH221" s="26">
        <f t="shared" si="150"/>
        <v>0</v>
      </c>
      <c r="CI221" s="26">
        <f t="shared" si="153"/>
        <v>7.9505300353356896</v>
      </c>
      <c r="CJ221" s="26">
        <f t="shared" si="154"/>
        <v>19.243421052631579</v>
      </c>
    </row>
    <row r="222" spans="1:88" ht="13.05" customHeight="1" x14ac:dyDescent="0.3">
      <c r="A222" s="27">
        <v>176</v>
      </c>
      <c r="B222" s="28" t="s">
        <v>88</v>
      </c>
      <c r="C222" s="25">
        <f t="shared" si="134"/>
        <v>1</v>
      </c>
      <c r="D222" s="28" t="s">
        <v>88</v>
      </c>
      <c r="E222" s="25">
        <f t="shared" si="135"/>
        <v>1</v>
      </c>
      <c r="F222" s="28" t="s">
        <v>80</v>
      </c>
      <c r="G222" s="25">
        <f t="shared" si="136"/>
        <v>4</v>
      </c>
      <c r="H222" s="28" t="str">
        <f t="shared" si="137"/>
        <v>medium</v>
      </c>
      <c r="I222" s="28" t="s">
        <v>88</v>
      </c>
      <c r="J222" s="25">
        <f t="shared" si="138"/>
        <v>1</v>
      </c>
      <c r="K222" s="28" t="s">
        <v>65</v>
      </c>
      <c r="L222" s="25">
        <f t="shared" si="139"/>
        <v>3</v>
      </c>
      <c r="M222" s="28" t="s">
        <v>88</v>
      </c>
      <c r="N222" s="25">
        <f t="shared" si="140"/>
        <v>1</v>
      </c>
      <c r="O222" s="25" t="str">
        <f t="shared" si="151"/>
        <v>high</v>
      </c>
      <c r="P222" s="25" t="s">
        <v>67</v>
      </c>
      <c r="Q222" s="25" t="s">
        <v>68</v>
      </c>
      <c r="R222" s="25">
        <v>2</v>
      </c>
      <c r="S222" s="29" t="s">
        <v>690</v>
      </c>
      <c r="T222" s="195">
        <f>VLOOKUP($S222,'Snippet measures'!$A$4:$V$33,11,FALSE)</f>
        <v>1170</v>
      </c>
      <c r="U222" s="195">
        <f>VLOOKUP($S222,'Snippet measures'!$A$4:$V$33,18,FALSE)</f>
        <v>-8.4980659398089102</v>
      </c>
      <c r="V222" s="195">
        <f>VLOOKUP($S222,'Snippet measures'!$A$4:$V$33,19,FALSE)</f>
        <v>882.1</v>
      </c>
      <c r="W222" s="195">
        <f>VLOOKUP($S222,'Snippet measures'!$A$4:$V$33,21,FALSE)</f>
        <v>8.8050314465408803E-3</v>
      </c>
      <c r="X222" s="195">
        <f>VLOOKUP($S222,'Snippet measures'!$A$4:$V$33,22,FALSE)</f>
        <v>0.33836477987421382</v>
      </c>
      <c r="Y222" s="25">
        <v>3</v>
      </c>
      <c r="Z222" s="30" t="s">
        <v>734</v>
      </c>
      <c r="AA222" s="31" t="s">
        <v>735</v>
      </c>
      <c r="AB222" s="39" t="s">
        <v>269</v>
      </c>
      <c r="AC222" s="33" t="s">
        <v>736</v>
      </c>
      <c r="AD222" s="16" t="s">
        <v>737</v>
      </c>
      <c r="AE222" s="17">
        <v>1</v>
      </c>
      <c r="AF222" s="17">
        <v>2</v>
      </c>
      <c r="AG222" s="40">
        <v>2</v>
      </c>
      <c r="AH222" s="35" t="s">
        <v>269</v>
      </c>
      <c r="AI222" s="33" t="s">
        <v>738</v>
      </c>
      <c r="AJ222" s="16"/>
      <c r="AK222" s="17">
        <v>2</v>
      </c>
      <c r="AL222" s="17">
        <v>2</v>
      </c>
      <c r="AM222" s="20">
        <f t="shared" si="155"/>
        <v>2</v>
      </c>
      <c r="AN222" s="35" t="s">
        <v>270</v>
      </c>
      <c r="AO222" s="33" t="s">
        <v>739</v>
      </c>
      <c r="AP222" s="16"/>
      <c r="AQ222" s="17">
        <v>2</v>
      </c>
      <c r="AR222" s="17">
        <v>2</v>
      </c>
      <c r="AS222" s="20">
        <f t="shared" si="159"/>
        <v>2</v>
      </c>
      <c r="AT222" s="35"/>
      <c r="AU222" s="33"/>
      <c r="AV222" s="16"/>
      <c r="AW222" s="17" t="str">
        <f t="shared" si="162"/>
        <v/>
      </c>
      <c r="AX222" s="17" t="str">
        <f t="shared" si="162"/>
        <v/>
      </c>
      <c r="AY222" s="20" t="str">
        <f t="shared" si="160"/>
        <v/>
      </c>
      <c r="AZ222" s="35"/>
      <c r="BA222" s="33"/>
      <c r="BB222" s="17" t="str">
        <f t="shared" ref="BB222:BC241" si="163">IF(ISBLANK($AZ222),"",IF($AZ222=TRIM($BA222),3,""))</f>
        <v/>
      </c>
      <c r="BC222" s="17" t="str">
        <f t="shared" si="163"/>
        <v/>
      </c>
      <c r="BD222" s="20" t="str">
        <f t="shared" si="141"/>
        <v/>
      </c>
      <c r="BE222" s="35"/>
      <c r="BF222" s="36"/>
      <c r="BG222" s="17" t="str">
        <f t="shared" ref="BG222:BH241" si="164">IF(ISBLANK($BE222),"",IF($BE222=TRIM($BF222),3,""))</f>
        <v/>
      </c>
      <c r="BH222" s="17" t="str">
        <f t="shared" si="164"/>
        <v/>
      </c>
      <c r="BI222" s="20" t="str">
        <f t="shared" si="142"/>
        <v/>
      </c>
      <c r="BJ222" s="54">
        <v>3</v>
      </c>
      <c r="BK222" s="37">
        <f t="shared" si="143"/>
        <v>6</v>
      </c>
      <c r="BL222" s="54">
        <f t="shared" si="144"/>
        <v>0</v>
      </c>
      <c r="BM222" s="28"/>
      <c r="BN222" s="28"/>
      <c r="BO222" s="28" t="s">
        <v>530</v>
      </c>
      <c r="BP222" s="28" t="s">
        <v>531</v>
      </c>
      <c r="BQ222" s="28">
        <v>2</v>
      </c>
      <c r="BR222" s="25">
        <f t="shared" si="145"/>
        <v>2</v>
      </c>
      <c r="BS222" s="28" t="s">
        <v>87</v>
      </c>
      <c r="BT222" s="25">
        <f t="shared" si="146"/>
        <v>1</v>
      </c>
      <c r="BU222" s="28" t="s">
        <v>87</v>
      </c>
      <c r="BV222" s="25">
        <f t="shared" si="147"/>
        <v>1</v>
      </c>
      <c r="BW222" s="28" t="s">
        <v>87</v>
      </c>
      <c r="BX222" s="25">
        <f t="shared" si="148"/>
        <v>1</v>
      </c>
      <c r="BY222" s="25" t="str">
        <f t="shared" si="152"/>
        <v>low</v>
      </c>
      <c r="BZ222" s="28" t="s">
        <v>78</v>
      </c>
      <c r="CA222" s="25">
        <v>1</v>
      </c>
      <c r="CB222" s="28" t="s">
        <v>532</v>
      </c>
      <c r="CC222" s="28">
        <v>2859.12</v>
      </c>
      <c r="CD222" s="28">
        <v>112.93</v>
      </c>
      <c r="CE222" s="38">
        <v>140.65</v>
      </c>
      <c r="CF222" s="54">
        <v>3</v>
      </c>
      <c r="CG222" s="25">
        <f t="shared" si="149"/>
        <v>6</v>
      </c>
      <c r="CH222" s="26">
        <f t="shared" si="150"/>
        <v>0.66666666666666663</v>
      </c>
      <c r="CI222" s="26">
        <f t="shared" si="153"/>
        <v>10.360400247941202</v>
      </c>
      <c r="CJ222" s="26">
        <f t="shared" si="154"/>
        <v>8.3185211517952364</v>
      </c>
    </row>
    <row r="223" spans="1:88" ht="13.05" customHeight="1" x14ac:dyDescent="0.3">
      <c r="A223" s="27">
        <v>185</v>
      </c>
      <c r="B223" s="28" t="s">
        <v>79</v>
      </c>
      <c r="C223" s="25">
        <f t="shared" si="134"/>
        <v>2</v>
      </c>
      <c r="D223" s="28" t="s">
        <v>65</v>
      </c>
      <c r="E223" s="25">
        <f t="shared" si="135"/>
        <v>3</v>
      </c>
      <c r="F223" s="28" t="s">
        <v>80</v>
      </c>
      <c r="G223" s="25">
        <f t="shared" si="136"/>
        <v>4</v>
      </c>
      <c r="H223" s="28" t="str">
        <f t="shared" si="137"/>
        <v>medium</v>
      </c>
      <c r="I223" s="28" t="s">
        <v>88</v>
      </c>
      <c r="J223" s="25">
        <f t="shared" si="138"/>
        <v>1</v>
      </c>
      <c r="K223" s="28" t="s">
        <v>79</v>
      </c>
      <c r="L223" s="25">
        <f t="shared" si="139"/>
        <v>2</v>
      </c>
      <c r="M223" s="28" t="s">
        <v>88</v>
      </c>
      <c r="N223" s="25">
        <f t="shared" si="140"/>
        <v>1</v>
      </c>
      <c r="O223" s="25" t="str">
        <f t="shared" si="151"/>
        <v>high</v>
      </c>
      <c r="P223" s="25" t="s">
        <v>67</v>
      </c>
      <c r="Q223" s="25" t="s">
        <v>68</v>
      </c>
      <c r="R223" s="25">
        <v>2</v>
      </c>
      <c r="S223" s="29" t="s">
        <v>690</v>
      </c>
      <c r="T223" s="195">
        <f>VLOOKUP($S223,'Snippet measures'!$A$4:$V$33,11,FALSE)</f>
        <v>1170</v>
      </c>
      <c r="U223" s="195">
        <f>VLOOKUP($S223,'Snippet measures'!$A$4:$V$33,18,FALSE)</f>
        <v>-8.4980659398089102</v>
      </c>
      <c r="V223" s="195">
        <f>VLOOKUP($S223,'Snippet measures'!$A$4:$V$33,19,FALSE)</f>
        <v>882.1</v>
      </c>
      <c r="W223" s="195">
        <f>VLOOKUP($S223,'Snippet measures'!$A$4:$V$33,21,FALSE)</f>
        <v>8.8050314465408803E-3</v>
      </c>
      <c r="X223" s="195">
        <f>VLOOKUP($S223,'Snippet measures'!$A$4:$V$33,22,FALSE)</f>
        <v>0.33836477987421382</v>
      </c>
      <c r="Y223" s="25">
        <v>2</v>
      </c>
      <c r="Z223" s="30" t="s">
        <v>740</v>
      </c>
      <c r="AA223" s="31" t="s">
        <v>741</v>
      </c>
      <c r="AB223" s="39" t="s">
        <v>269</v>
      </c>
      <c r="AC223" s="33" t="s">
        <v>742</v>
      </c>
      <c r="AD223" s="16"/>
      <c r="AE223" s="17">
        <v>2</v>
      </c>
      <c r="AF223" s="17">
        <v>2</v>
      </c>
      <c r="AG223" s="17">
        <f>IF(AE223=AF223,AE223,"")</f>
        <v>2</v>
      </c>
      <c r="AH223" s="35" t="s">
        <v>269</v>
      </c>
      <c r="AI223" s="33" t="s">
        <v>743</v>
      </c>
      <c r="AJ223" s="16"/>
      <c r="AK223" s="17">
        <v>2</v>
      </c>
      <c r="AL223" s="17">
        <v>2</v>
      </c>
      <c r="AM223" s="20">
        <f t="shared" si="155"/>
        <v>2</v>
      </c>
      <c r="AN223" s="35" t="s">
        <v>270</v>
      </c>
      <c r="AO223" s="33" t="s">
        <v>718</v>
      </c>
      <c r="AP223" s="16"/>
      <c r="AQ223" s="17">
        <v>2</v>
      </c>
      <c r="AR223" s="17">
        <v>2</v>
      </c>
      <c r="AS223" s="20">
        <f t="shared" si="159"/>
        <v>2</v>
      </c>
      <c r="AT223" s="35"/>
      <c r="AU223" s="33"/>
      <c r="AV223" s="16"/>
      <c r="AW223" s="17" t="str">
        <f t="shared" si="162"/>
        <v/>
      </c>
      <c r="AX223" s="17" t="str">
        <f t="shared" si="162"/>
        <v/>
      </c>
      <c r="AY223" s="20" t="str">
        <f t="shared" si="160"/>
        <v/>
      </c>
      <c r="AZ223" s="35"/>
      <c r="BA223" s="33"/>
      <c r="BB223" s="17" t="str">
        <f t="shared" si="163"/>
        <v/>
      </c>
      <c r="BC223" s="17" t="str">
        <f t="shared" si="163"/>
        <v/>
      </c>
      <c r="BD223" s="20" t="str">
        <f t="shared" si="141"/>
        <v/>
      </c>
      <c r="BE223" s="35"/>
      <c r="BF223" s="36"/>
      <c r="BG223" s="17" t="str">
        <f t="shared" si="164"/>
        <v/>
      </c>
      <c r="BH223" s="17" t="str">
        <f t="shared" si="164"/>
        <v/>
      </c>
      <c r="BI223" s="20" t="str">
        <f t="shared" si="142"/>
        <v/>
      </c>
      <c r="BJ223" s="54">
        <v>2</v>
      </c>
      <c r="BK223" s="37">
        <f t="shared" si="143"/>
        <v>4</v>
      </c>
      <c r="BL223" s="54">
        <f t="shared" si="144"/>
        <v>0</v>
      </c>
      <c r="BM223" s="28"/>
      <c r="BN223" s="28"/>
      <c r="BO223" s="28"/>
      <c r="BP223" s="28" t="s">
        <v>538</v>
      </c>
      <c r="BQ223" s="28" t="s">
        <v>87</v>
      </c>
      <c r="BR223" s="25">
        <f t="shared" si="145"/>
        <v>1</v>
      </c>
      <c r="BS223" s="28" t="s">
        <v>87</v>
      </c>
      <c r="BT223" s="25">
        <f t="shared" si="146"/>
        <v>1</v>
      </c>
      <c r="BU223" s="28">
        <v>2</v>
      </c>
      <c r="BV223" s="25">
        <f t="shared" si="147"/>
        <v>2</v>
      </c>
      <c r="BW223" s="28" t="s">
        <v>87</v>
      </c>
      <c r="BX223" s="25">
        <f t="shared" si="148"/>
        <v>1</v>
      </c>
      <c r="BY223" s="25" t="str">
        <f t="shared" si="152"/>
        <v>low</v>
      </c>
      <c r="BZ223" s="28" t="s">
        <v>145</v>
      </c>
      <c r="CA223" s="25">
        <v>2</v>
      </c>
      <c r="CB223" s="28"/>
      <c r="CC223" s="28">
        <v>4329.6899999999996</v>
      </c>
      <c r="CD223" s="28">
        <v>267.37</v>
      </c>
      <c r="CE223" s="38">
        <v>87.09</v>
      </c>
      <c r="CF223" s="54">
        <v>3</v>
      </c>
      <c r="CG223" s="25">
        <f t="shared" si="149"/>
        <v>6</v>
      </c>
      <c r="CH223" s="26">
        <f t="shared" si="150"/>
        <v>0.66666666666666663</v>
      </c>
      <c r="CI223" s="26">
        <f t="shared" si="153"/>
        <v>4.3759584096944311</v>
      </c>
      <c r="CJ223" s="26">
        <f t="shared" si="154"/>
        <v>13.434378229417844</v>
      </c>
    </row>
    <row r="224" spans="1:88" ht="13.05" customHeight="1" x14ac:dyDescent="0.3">
      <c r="A224" s="27">
        <v>198</v>
      </c>
      <c r="B224" s="28" t="s">
        <v>80</v>
      </c>
      <c r="C224" s="25">
        <f t="shared" si="134"/>
        <v>4</v>
      </c>
      <c r="D224" s="28" t="s">
        <v>65</v>
      </c>
      <c r="E224" s="25">
        <f t="shared" si="135"/>
        <v>3</v>
      </c>
      <c r="F224" s="28" t="s">
        <v>80</v>
      </c>
      <c r="G224" s="25">
        <f t="shared" si="136"/>
        <v>4</v>
      </c>
      <c r="H224" s="28" t="str">
        <f t="shared" si="137"/>
        <v>high</v>
      </c>
      <c r="I224" s="28" t="s">
        <v>88</v>
      </c>
      <c r="J224" s="25">
        <f t="shared" si="138"/>
        <v>1</v>
      </c>
      <c r="K224" s="28" t="s">
        <v>79</v>
      </c>
      <c r="L224" s="25">
        <f t="shared" si="139"/>
        <v>2</v>
      </c>
      <c r="M224" s="28" t="s">
        <v>65</v>
      </c>
      <c r="N224" s="25">
        <f t="shared" si="140"/>
        <v>3</v>
      </c>
      <c r="O224" s="25" t="str">
        <f t="shared" si="151"/>
        <v>high</v>
      </c>
      <c r="P224" s="25" t="s">
        <v>67</v>
      </c>
      <c r="Q224" s="25" t="s">
        <v>68</v>
      </c>
      <c r="R224" s="25">
        <v>2</v>
      </c>
      <c r="S224" s="29" t="s">
        <v>690</v>
      </c>
      <c r="T224" s="195">
        <f>VLOOKUP($S224,'Snippet measures'!$A$4:$V$33,11,FALSE)</f>
        <v>1170</v>
      </c>
      <c r="U224" s="195">
        <f>VLOOKUP($S224,'Snippet measures'!$A$4:$V$33,18,FALSE)</f>
        <v>-8.4980659398089102</v>
      </c>
      <c r="V224" s="195">
        <f>VLOOKUP($S224,'Snippet measures'!$A$4:$V$33,19,FALSE)</f>
        <v>882.1</v>
      </c>
      <c r="W224" s="195">
        <f>VLOOKUP($S224,'Snippet measures'!$A$4:$V$33,21,FALSE)</f>
        <v>8.8050314465408803E-3</v>
      </c>
      <c r="X224" s="195">
        <f>VLOOKUP($S224,'Snippet measures'!$A$4:$V$33,22,FALSE)</f>
        <v>0.33836477987421382</v>
      </c>
      <c r="Y224" s="25">
        <v>3</v>
      </c>
      <c r="Z224" s="30" t="s">
        <v>744</v>
      </c>
      <c r="AA224" s="31" t="s">
        <v>745</v>
      </c>
      <c r="AB224" s="39" t="s">
        <v>269</v>
      </c>
      <c r="AC224" s="33" t="s">
        <v>230</v>
      </c>
      <c r="AD224" s="16"/>
      <c r="AE224" s="17">
        <v>0</v>
      </c>
      <c r="AF224" s="17">
        <v>0</v>
      </c>
      <c r="AG224" s="17">
        <f>IF(AE224=AF224,AE224,"")</f>
        <v>0</v>
      </c>
      <c r="AH224" s="35" t="s">
        <v>269</v>
      </c>
      <c r="AI224" s="33" t="s">
        <v>269</v>
      </c>
      <c r="AJ224" s="16"/>
      <c r="AK224" s="17">
        <f>IF($AH224=TRIM($AI224),3,"")</f>
        <v>3</v>
      </c>
      <c r="AL224" s="17">
        <f>IF($AH224=TRIM($AI224),3,"")</f>
        <v>3</v>
      </c>
      <c r="AM224" s="20">
        <f t="shared" si="155"/>
        <v>3</v>
      </c>
      <c r="AN224" s="35" t="s">
        <v>270</v>
      </c>
      <c r="AO224" s="33" t="s">
        <v>230</v>
      </c>
      <c r="AP224" s="16"/>
      <c r="AQ224" s="17">
        <v>0</v>
      </c>
      <c r="AR224" s="17">
        <v>0</v>
      </c>
      <c r="AS224" s="20">
        <f t="shared" si="159"/>
        <v>0</v>
      </c>
      <c r="AT224" s="35"/>
      <c r="AU224" s="33"/>
      <c r="AV224" s="16"/>
      <c r="AW224" s="17" t="str">
        <f t="shared" si="162"/>
        <v/>
      </c>
      <c r="AX224" s="17" t="str">
        <f t="shared" si="162"/>
        <v/>
      </c>
      <c r="AY224" s="20" t="str">
        <f t="shared" si="160"/>
        <v/>
      </c>
      <c r="AZ224" s="35"/>
      <c r="BA224" s="33"/>
      <c r="BB224" s="17" t="str">
        <f t="shared" si="163"/>
        <v/>
      </c>
      <c r="BC224" s="17" t="str">
        <f t="shared" si="163"/>
        <v/>
      </c>
      <c r="BD224" s="20" t="str">
        <f t="shared" si="141"/>
        <v/>
      </c>
      <c r="BE224" s="35"/>
      <c r="BF224" s="36"/>
      <c r="BG224" s="17" t="str">
        <f t="shared" si="164"/>
        <v/>
      </c>
      <c r="BH224" s="17" t="str">
        <f t="shared" si="164"/>
        <v/>
      </c>
      <c r="BI224" s="20" t="str">
        <f t="shared" si="142"/>
        <v/>
      </c>
      <c r="BJ224" s="54">
        <v>3</v>
      </c>
      <c r="BK224" s="37">
        <f t="shared" si="143"/>
        <v>6</v>
      </c>
      <c r="BL224" s="54">
        <f t="shared" si="144"/>
        <v>0</v>
      </c>
      <c r="BM224" s="28"/>
      <c r="BN224" s="28"/>
      <c r="BO224" s="28" t="s">
        <v>543</v>
      </c>
      <c r="BP224" s="28" t="s">
        <v>544</v>
      </c>
      <c r="BQ224" s="28">
        <v>3</v>
      </c>
      <c r="BR224" s="25">
        <f t="shared" si="145"/>
        <v>3</v>
      </c>
      <c r="BS224" s="28">
        <v>3</v>
      </c>
      <c r="BT224" s="25">
        <f t="shared" si="146"/>
        <v>3</v>
      </c>
      <c r="BU224" s="28">
        <v>2</v>
      </c>
      <c r="BV224" s="25">
        <f t="shared" si="147"/>
        <v>2</v>
      </c>
      <c r="BW224" s="28" t="s">
        <v>87</v>
      </c>
      <c r="BX224" s="25">
        <f t="shared" si="148"/>
        <v>1</v>
      </c>
      <c r="BY224" s="25" t="str">
        <f t="shared" si="152"/>
        <v>med</v>
      </c>
      <c r="BZ224" s="28" t="s">
        <v>145</v>
      </c>
      <c r="CA224" s="25">
        <v>2</v>
      </c>
      <c r="CB224" s="28"/>
      <c r="CC224" s="28">
        <v>4709.1899999999996</v>
      </c>
      <c r="CD224" s="28">
        <v>257.36</v>
      </c>
      <c r="CE224" s="38">
        <v>43.29</v>
      </c>
      <c r="CF224" s="54">
        <v>3</v>
      </c>
      <c r="CG224" s="25">
        <f t="shared" si="149"/>
        <v>3</v>
      </c>
      <c r="CH224" s="26">
        <f t="shared" si="150"/>
        <v>0.33333333333333331</v>
      </c>
      <c r="CI224" s="26">
        <f t="shared" si="153"/>
        <v>4.5461610195834625</v>
      </c>
      <c r="CJ224" s="26">
        <f t="shared" si="154"/>
        <v>27.027027027027028</v>
      </c>
    </row>
    <row r="225" spans="1:88" ht="13.05" customHeight="1" x14ac:dyDescent="0.3">
      <c r="A225" s="27">
        <v>215</v>
      </c>
      <c r="B225" s="28" t="s">
        <v>88</v>
      </c>
      <c r="C225" s="25">
        <f t="shared" si="134"/>
        <v>1</v>
      </c>
      <c r="D225" s="28" t="s">
        <v>65</v>
      </c>
      <c r="E225" s="25">
        <f t="shared" si="135"/>
        <v>3</v>
      </c>
      <c r="F225" s="28" t="s">
        <v>79</v>
      </c>
      <c r="G225" s="25">
        <f t="shared" si="136"/>
        <v>2</v>
      </c>
      <c r="H225" s="28" t="str">
        <f t="shared" si="137"/>
        <v>medium</v>
      </c>
      <c r="I225" s="28" t="s">
        <v>88</v>
      </c>
      <c r="J225" s="25">
        <f t="shared" si="138"/>
        <v>1</v>
      </c>
      <c r="K225" s="28" t="s">
        <v>88</v>
      </c>
      <c r="L225" s="25">
        <f t="shared" si="139"/>
        <v>1</v>
      </c>
      <c r="M225" s="28" t="s">
        <v>88</v>
      </c>
      <c r="N225" s="25">
        <f t="shared" si="140"/>
        <v>1</v>
      </c>
      <c r="O225" s="25" t="str">
        <f t="shared" si="151"/>
        <v>med</v>
      </c>
      <c r="P225" s="25" t="s">
        <v>95</v>
      </c>
      <c r="Q225" s="25" t="s">
        <v>68</v>
      </c>
      <c r="R225" s="25">
        <v>2</v>
      </c>
      <c r="S225" s="29" t="s">
        <v>690</v>
      </c>
      <c r="T225" s="195">
        <f>VLOOKUP($S225,'Snippet measures'!$A$4:$V$33,11,FALSE)</f>
        <v>1170</v>
      </c>
      <c r="U225" s="195">
        <f>VLOOKUP($S225,'Snippet measures'!$A$4:$V$33,18,FALSE)</f>
        <v>-8.4980659398089102</v>
      </c>
      <c r="V225" s="195">
        <f>VLOOKUP($S225,'Snippet measures'!$A$4:$V$33,19,FALSE)</f>
        <v>882.1</v>
      </c>
      <c r="W225" s="195">
        <f>VLOOKUP($S225,'Snippet measures'!$A$4:$V$33,21,FALSE)</f>
        <v>8.8050314465408803E-3</v>
      </c>
      <c r="X225" s="195">
        <f>VLOOKUP($S225,'Snippet measures'!$A$4:$V$33,22,FALSE)</f>
        <v>0.33836477987421382</v>
      </c>
      <c r="Y225" s="25">
        <v>4</v>
      </c>
      <c r="Z225" s="30" t="s">
        <v>746</v>
      </c>
      <c r="AA225" s="31" t="s">
        <v>747</v>
      </c>
      <c r="AB225" s="39" t="s">
        <v>269</v>
      </c>
      <c r="AC225" s="33" t="s">
        <v>748</v>
      </c>
      <c r="AD225" s="16" t="s">
        <v>749</v>
      </c>
      <c r="AE225" s="17">
        <v>1</v>
      </c>
      <c r="AF225" s="17">
        <v>2</v>
      </c>
      <c r="AG225" s="40">
        <v>2</v>
      </c>
      <c r="AH225" s="35" t="s">
        <v>269</v>
      </c>
      <c r="AI225" s="33" t="s">
        <v>750</v>
      </c>
      <c r="AJ225" s="16"/>
      <c r="AK225" s="17">
        <v>2</v>
      </c>
      <c r="AL225" s="17">
        <v>2</v>
      </c>
      <c r="AM225" s="20">
        <f t="shared" si="155"/>
        <v>2</v>
      </c>
      <c r="AN225" s="35" t="s">
        <v>270</v>
      </c>
      <c r="AO225" s="33" t="s">
        <v>168</v>
      </c>
      <c r="AP225" s="16"/>
      <c r="AQ225" s="17">
        <v>0</v>
      </c>
      <c r="AR225" s="17">
        <v>0</v>
      </c>
      <c r="AS225" s="20">
        <f t="shared" si="159"/>
        <v>0</v>
      </c>
      <c r="AT225" s="35"/>
      <c r="AU225" s="33"/>
      <c r="AV225" s="16"/>
      <c r="AW225" s="17" t="str">
        <f t="shared" si="162"/>
        <v/>
      </c>
      <c r="AX225" s="17" t="str">
        <f t="shared" si="162"/>
        <v/>
      </c>
      <c r="AY225" s="20" t="str">
        <f t="shared" si="160"/>
        <v/>
      </c>
      <c r="AZ225" s="35"/>
      <c r="BA225" s="33"/>
      <c r="BB225" s="17" t="str">
        <f t="shared" si="163"/>
        <v/>
      </c>
      <c r="BC225" s="17" t="str">
        <f t="shared" si="163"/>
        <v/>
      </c>
      <c r="BD225" s="20" t="str">
        <f t="shared" si="141"/>
        <v/>
      </c>
      <c r="BE225" s="35"/>
      <c r="BF225" s="36"/>
      <c r="BG225" s="17" t="str">
        <f t="shared" si="164"/>
        <v/>
      </c>
      <c r="BH225" s="17" t="str">
        <f t="shared" si="164"/>
        <v/>
      </c>
      <c r="BI225" s="20" t="str">
        <f t="shared" si="142"/>
        <v/>
      </c>
      <c r="BJ225" s="54">
        <v>4</v>
      </c>
      <c r="BK225" s="37">
        <f t="shared" si="143"/>
        <v>8</v>
      </c>
      <c r="BL225" s="54">
        <f t="shared" si="144"/>
        <v>0</v>
      </c>
      <c r="BM225" s="28" t="s">
        <v>751</v>
      </c>
      <c r="BN225" s="28"/>
      <c r="BO225" s="28" t="s">
        <v>550</v>
      </c>
      <c r="BP225" s="28" t="s">
        <v>551</v>
      </c>
      <c r="BQ225" s="28">
        <v>2</v>
      </c>
      <c r="BR225" s="25">
        <f t="shared" si="145"/>
        <v>2</v>
      </c>
      <c r="BS225" s="28" t="s">
        <v>87</v>
      </c>
      <c r="BT225" s="25">
        <f t="shared" si="146"/>
        <v>1</v>
      </c>
      <c r="BU225" s="28" t="s">
        <v>87</v>
      </c>
      <c r="BV225" s="25">
        <f t="shared" si="147"/>
        <v>1</v>
      </c>
      <c r="BW225" s="28" t="s">
        <v>87</v>
      </c>
      <c r="BX225" s="25">
        <f t="shared" si="148"/>
        <v>1</v>
      </c>
      <c r="BY225" s="25" t="str">
        <f t="shared" si="152"/>
        <v>low</v>
      </c>
      <c r="BZ225" s="28" t="s">
        <v>145</v>
      </c>
      <c r="CA225" s="25">
        <v>2</v>
      </c>
      <c r="CB225" s="28" t="s">
        <v>552</v>
      </c>
      <c r="CC225" s="28">
        <v>13241.7</v>
      </c>
      <c r="CD225" s="28">
        <v>222.12</v>
      </c>
      <c r="CE225" s="38">
        <v>89.89</v>
      </c>
      <c r="CF225" s="54">
        <v>3</v>
      </c>
      <c r="CG225" s="25">
        <f t="shared" si="149"/>
        <v>4</v>
      </c>
      <c r="CH225" s="26">
        <f t="shared" si="150"/>
        <v>0.44444444444444442</v>
      </c>
      <c r="CI225" s="26">
        <f t="shared" si="153"/>
        <v>5.2674230145867096</v>
      </c>
      <c r="CJ225" s="26">
        <f t="shared" si="154"/>
        <v>13.015908332406275</v>
      </c>
    </row>
    <row r="226" spans="1:88" ht="13.05" customHeight="1" x14ac:dyDescent="0.3">
      <c r="A226" s="27">
        <v>220</v>
      </c>
      <c r="B226" s="28" t="s">
        <v>88</v>
      </c>
      <c r="C226" s="25">
        <f t="shared" si="134"/>
        <v>1</v>
      </c>
      <c r="D226" s="28" t="s">
        <v>65</v>
      </c>
      <c r="E226" s="25">
        <f t="shared" si="135"/>
        <v>3</v>
      </c>
      <c r="F226" s="28" t="s">
        <v>65</v>
      </c>
      <c r="G226" s="25">
        <f t="shared" si="136"/>
        <v>3</v>
      </c>
      <c r="H226" s="28" t="str">
        <f t="shared" si="137"/>
        <v>medium</v>
      </c>
      <c r="I226" s="28" t="s">
        <v>88</v>
      </c>
      <c r="J226" s="25">
        <f t="shared" si="138"/>
        <v>1</v>
      </c>
      <c r="K226" s="28" t="s">
        <v>79</v>
      </c>
      <c r="L226" s="25">
        <f t="shared" si="139"/>
        <v>2</v>
      </c>
      <c r="M226" s="28" t="s">
        <v>88</v>
      </c>
      <c r="N226" s="25">
        <f t="shared" si="140"/>
        <v>1</v>
      </c>
      <c r="O226" s="25" t="str">
        <f t="shared" si="151"/>
        <v>med</v>
      </c>
      <c r="P226" s="25" t="s">
        <v>67</v>
      </c>
      <c r="Q226" s="25" t="s">
        <v>68</v>
      </c>
      <c r="R226" s="25">
        <v>2</v>
      </c>
      <c r="S226" s="29" t="s">
        <v>690</v>
      </c>
      <c r="T226" s="195">
        <f>VLOOKUP($S226,'Snippet measures'!$A$4:$V$33,11,FALSE)</f>
        <v>1170</v>
      </c>
      <c r="U226" s="195">
        <f>VLOOKUP($S226,'Snippet measures'!$A$4:$V$33,18,FALSE)</f>
        <v>-8.4980659398089102</v>
      </c>
      <c r="V226" s="195">
        <f>VLOOKUP($S226,'Snippet measures'!$A$4:$V$33,19,FALSE)</f>
        <v>882.1</v>
      </c>
      <c r="W226" s="195">
        <f>VLOOKUP($S226,'Snippet measures'!$A$4:$V$33,21,FALSE)</f>
        <v>8.8050314465408803E-3</v>
      </c>
      <c r="X226" s="195">
        <f>VLOOKUP($S226,'Snippet measures'!$A$4:$V$33,22,FALSE)</f>
        <v>0.33836477987421382</v>
      </c>
      <c r="Y226" s="25">
        <v>2</v>
      </c>
      <c r="Z226" s="30" t="s">
        <v>752</v>
      </c>
      <c r="AA226" s="31" t="s">
        <v>753</v>
      </c>
      <c r="AB226" s="39" t="s">
        <v>269</v>
      </c>
      <c r="AC226" s="33" t="s">
        <v>317</v>
      </c>
      <c r="AD226" s="16"/>
      <c r="AE226" s="17">
        <v>2</v>
      </c>
      <c r="AF226" s="17">
        <v>2</v>
      </c>
      <c r="AG226" s="17">
        <f>IF(AE226=AF226,AE226,"")</f>
        <v>2</v>
      </c>
      <c r="AH226" s="35" t="s">
        <v>269</v>
      </c>
      <c r="AI226" s="33" t="s">
        <v>230</v>
      </c>
      <c r="AJ226" s="16"/>
      <c r="AK226" s="17">
        <v>0</v>
      </c>
      <c r="AL226" s="17">
        <v>0</v>
      </c>
      <c r="AM226" s="20">
        <f t="shared" si="155"/>
        <v>0</v>
      </c>
      <c r="AN226" s="35" t="s">
        <v>270</v>
      </c>
      <c r="AO226" s="33" t="s">
        <v>230</v>
      </c>
      <c r="AP226" s="16"/>
      <c r="AQ226" s="17">
        <v>0</v>
      </c>
      <c r="AR226" s="17">
        <v>0</v>
      </c>
      <c r="AS226" s="20">
        <f t="shared" si="159"/>
        <v>0</v>
      </c>
      <c r="AT226" s="35"/>
      <c r="AU226" s="33"/>
      <c r="AV226" s="16"/>
      <c r="AW226" s="17" t="str">
        <f t="shared" si="162"/>
        <v/>
      </c>
      <c r="AX226" s="17" t="str">
        <f t="shared" si="162"/>
        <v/>
      </c>
      <c r="AY226" s="20" t="str">
        <f t="shared" si="160"/>
        <v/>
      </c>
      <c r="AZ226" s="35"/>
      <c r="BA226" s="33"/>
      <c r="BB226" s="17" t="str">
        <f t="shared" si="163"/>
        <v/>
      </c>
      <c r="BC226" s="17" t="str">
        <f t="shared" si="163"/>
        <v/>
      </c>
      <c r="BD226" s="20" t="str">
        <f t="shared" si="141"/>
        <v/>
      </c>
      <c r="BE226" s="35"/>
      <c r="BF226" s="36"/>
      <c r="BG226" s="17" t="str">
        <f t="shared" si="164"/>
        <v/>
      </c>
      <c r="BH226" s="17" t="str">
        <f t="shared" si="164"/>
        <v/>
      </c>
      <c r="BI226" s="20" t="str">
        <f t="shared" si="142"/>
        <v/>
      </c>
      <c r="BJ226" s="54">
        <v>1</v>
      </c>
      <c r="BK226" s="37">
        <f t="shared" si="143"/>
        <v>3</v>
      </c>
      <c r="BL226" s="54">
        <f t="shared" si="144"/>
        <v>-1</v>
      </c>
      <c r="BM226" s="28" t="s">
        <v>754</v>
      </c>
      <c r="BN226" s="28"/>
      <c r="BO226" s="28" t="s">
        <v>557</v>
      </c>
      <c r="BP226" s="28" t="s">
        <v>558</v>
      </c>
      <c r="BQ226" s="28">
        <v>3</v>
      </c>
      <c r="BR226" s="25">
        <f t="shared" si="145"/>
        <v>3</v>
      </c>
      <c r="BS226" s="28" t="s">
        <v>87</v>
      </c>
      <c r="BT226" s="25">
        <f t="shared" si="146"/>
        <v>1</v>
      </c>
      <c r="BU226" s="28" t="s">
        <v>87</v>
      </c>
      <c r="BV226" s="25">
        <f t="shared" si="147"/>
        <v>1</v>
      </c>
      <c r="BW226" s="28" t="s">
        <v>87</v>
      </c>
      <c r="BX226" s="25">
        <f t="shared" si="148"/>
        <v>1</v>
      </c>
      <c r="BY226" s="25" t="str">
        <f t="shared" si="152"/>
        <v>med</v>
      </c>
      <c r="BZ226" s="28" t="s">
        <v>78</v>
      </c>
      <c r="CA226" s="25">
        <v>1</v>
      </c>
      <c r="CB226" s="28" t="s">
        <v>559</v>
      </c>
      <c r="CC226" s="28">
        <v>5143.0600000000004</v>
      </c>
      <c r="CD226" s="28">
        <v>289.07</v>
      </c>
      <c r="CE226" s="38">
        <v>173.58</v>
      </c>
      <c r="CF226" s="54">
        <v>3</v>
      </c>
      <c r="CG226" s="25">
        <f t="shared" si="149"/>
        <v>2</v>
      </c>
      <c r="CH226" s="26">
        <f t="shared" si="150"/>
        <v>0.22222222222222221</v>
      </c>
      <c r="CI226" s="26">
        <f t="shared" si="153"/>
        <v>4.0474625523229673</v>
      </c>
      <c r="CJ226" s="26">
        <f t="shared" si="154"/>
        <v>6.7404078810922909</v>
      </c>
    </row>
    <row r="227" spans="1:88" ht="13.05" customHeight="1" x14ac:dyDescent="0.3">
      <c r="A227" s="27">
        <v>223</v>
      </c>
      <c r="B227" s="28" t="s">
        <v>88</v>
      </c>
      <c r="C227" s="25">
        <f t="shared" si="134"/>
        <v>1</v>
      </c>
      <c r="D227" s="28" t="s">
        <v>79</v>
      </c>
      <c r="E227" s="25">
        <f t="shared" si="135"/>
        <v>2</v>
      </c>
      <c r="F227" s="28" t="s">
        <v>80</v>
      </c>
      <c r="G227" s="25">
        <f t="shared" si="136"/>
        <v>4</v>
      </c>
      <c r="H227" s="28" t="str">
        <f t="shared" si="137"/>
        <v>medium</v>
      </c>
      <c r="I227" s="28" t="s">
        <v>88</v>
      </c>
      <c r="J227" s="25">
        <f t="shared" si="138"/>
        <v>1</v>
      </c>
      <c r="K227" s="28" t="s">
        <v>79</v>
      </c>
      <c r="L227" s="25">
        <f t="shared" si="139"/>
        <v>2</v>
      </c>
      <c r="M227" s="28" t="s">
        <v>88</v>
      </c>
      <c r="N227" s="25">
        <f t="shared" si="140"/>
        <v>1</v>
      </c>
      <c r="O227" s="25" t="str">
        <f t="shared" si="151"/>
        <v>high</v>
      </c>
      <c r="P227" s="25" t="s">
        <v>67</v>
      </c>
      <c r="Q227" s="25" t="s">
        <v>68</v>
      </c>
      <c r="R227" s="25">
        <v>2</v>
      </c>
      <c r="S227" s="29" t="s">
        <v>690</v>
      </c>
      <c r="T227" s="195">
        <f>VLOOKUP($S227,'Snippet measures'!$A$4:$V$33,11,FALSE)</f>
        <v>1170</v>
      </c>
      <c r="U227" s="195">
        <f>VLOOKUP($S227,'Snippet measures'!$A$4:$V$33,18,FALSE)</f>
        <v>-8.4980659398089102</v>
      </c>
      <c r="V227" s="195">
        <f>VLOOKUP($S227,'Snippet measures'!$A$4:$V$33,19,FALSE)</f>
        <v>882.1</v>
      </c>
      <c r="W227" s="195">
        <f>VLOOKUP($S227,'Snippet measures'!$A$4:$V$33,21,FALSE)</f>
        <v>8.8050314465408803E-3</v>
      </c>
      <c r="X227" s="195">
        <f>VLOOKUP($S227,'Snippet measures'!$A$4:$V$33,22,FALSE)</f>
        <v>0.33836477987421382</v>
      </c>
      <c r="Y227" s="25">
        <v>5</v>
      </c>
      <c r="Z227" s="30" t="s">
        <v>755</v>
      </c>
      <c r="AA227" s="31" t="s">
        <v>756</v>
      </c>
      <c r="AB227" s="39" t="s">
        <v>269</v>
      </c>
      <c r="AC227" s="33" t="s">
        <v>757</v>
      </c>
      <c r="AD227" s="16"/>
      <c r="AE227" s="17">
        <v>2</v>
      </c>
      <c r="AF227" s="17">
        <v>2</v>
      </c>
      <c r="AG227" s="17">
        <f>IF(AE227=AF227,AE227,"")</f>
        <v>2</v>
      </c>
      <c r="AH227" s="35" t="s">
        <v>269</v>
      </c>
      <c r="AI227" s="33" t="s">
        <v>757</v>
      </c>
      <c r="AJ227" s="16"/>
      <c r="AK227" s="17">
        <v>1</v>
      </c>
      <c r="AL227" s="17">
        <v>2</v>
      </c>
      <c r="AM227" s="41">
        <v>2</v>
      </c>
      <c r="AN227" s="35" t="s">
        <v>270</v>
      </c>
      <c r="AO227" s="33" t="s">
        <v>270</v>
      </c>
      <c r="AP227" s="16"/>
      <c r="AQ227" s="17">
        <f>IF(ISBLANK($AN227),"",IF($AN227=TRIM($AO227),3,""))</f>
        <v>3</v>
      </c>
      <c r="AR227" s="17">
        <f>IF(ISBLANK($AN227),"",IF($AN227=TRIM($AO227),3,""))</f>
        <v>3</v>
      </c>
      <c r="AS227" s="20">
        <f t="shared" si="159"/>
        <v>3</v>
      </c>
      <c r="AT227" s="35"/>
      <c r="AU227" s="33"/>
      <c r="AV227" s="16"/>
      <c r="AW227" s="17" t="str">
        <f t="shared" si="162"/>
        <v/>
      </c>
      <c r="AX227" s="17" t="str">
        <f t="shared" si="162"/>
        <v/>
      </c>
      <c r="AY227" s="20" t="str">
        <f t="shared" si="160"/>
        <v/>
      </c>
      <c r="AZ227" s="35"/>
      <c r="BA227" s="33"/>
      <c r="BB227" s="17" t="str">
        <f t="shared" si="163"/>
        <v/>
      </c>
      <c r="BC227" s="17" t="str">
        <f t="shared" si="163"/>
        <v/>
      </c>
      <c r="BD227" s="20" t="str">
        <f t="shared" si="141"/>
        <v/>
      </c>
      <c r="BE227" s="35"/>
      <c r="BF227" s="36"/>
      <c r="BG227" s="17" t="str">
        <f t="shared" si="164"/>
        <v/>
      </c>
      <c r="BH227" s="17" t="str">
        <f t="shared" si="164"/>
        <v/>
      </c>
      <c r="BI227" s="20" t="str">
        <f t="shared" si="142"/>
        <v/>
      </c>
      <c r="BJ227" s="54">
        <v>4</v>
      </c>
      <c r="BK227" s="37">
        <f t="shared" si="143"/>
        <v>9</v>
      </c>
      <c r="BL227" s="54">
        <f t="shared" si="144"/>
        <v>-1</v>
      </c>
      <c r="BM227" s="28" t="s">
        <v>669</v>
      </c>
      <c r="BN227" s="28" t="s">
        <v>758</v>
      </c>
      <c r="BO227" s="28" t="s">
        <v>564</v>
      </c>
      <c r="BP227" s="28" t="s">
        <v>565</v>
      </c>
      <c r="BQ227" s="28">
        <v>2</v>
      </c>
      <c r="BR227" s="25">
        <f t="shared" si="145"/>
        <v>2</v>
      </c>
      <c r="BS227" s="28" t="s">
        <v>87</v>
      </c>
      <c r="BT227" s="25">
        <f t="shared" si="146"/>
        <v>1</v>
      </c>
      <c r="BU227" s="28" t="s">
        <v>87</v>
      </c>
      <c r="BV227" s="25">
        <f t="shared" si="147"/>
        <v>1</v>
      </c>
      <c r="BW227" s="28" t="s">
        <v>87</v>
      </c>
      <c r="BX227" s="25">
        <f t="shared" si="148"/>
        <v>1</v>
      </c>
      <c r="BY227" s="25" t="str">
        <f t="shared" si="152"/>
        <v>low</v>
      </c>
      <c r="BZ227" s="28" t="s">
        <v>78</v>
      </c>
      <c r="CA227" s="25">
        <v>1</v>
      </c>
      <c r="CB227" s="28" t="s">
        <v>566</v>
      </c>
      <c r="CC227" s="28">
        <v>2647.55</v>
      </c>
      <c r="CD227" s="28">
        <v>54.38</v>
      </c>
      <c r="CE227" s="38">
        <v>76.52</v>
      </c>
      <c r="CF227" s="54">
        <v>3</v>
      </c>
      <c r="CG227" s="25">
        <f t="shared" si="149"/>
        <v>7</v>
      </c>
      <c r="CH227" s="26">
        <f t="shared" si="150"/>
        <v>0.77777777777777779</v>
      </c>
      <c r="CI227" s="26">
        <f t="shared" si="153"/>
        <v>21.515262964325117</v>
      </c>
      <c r="CJ227" s="26">
        <f t="shared" si="154"/>
        <v>15.290120230005229</v>
      </c>
    </row>
    <row r="228" spans="1:88" ht="13.05" customHeight="1" x14ac:dyDescent="0.3">
      <c r="A228" s="27">
        <v>235</v>
      </c>
      <c r="B228" s="28" t="s">
        <v>88</v>
      </c>
      <c r="C228" s="25">
        <f t="shared" si="134"/>
        <v>1</v>
      </c>
      <c r="D228" s="28" t="s">
        <v>79</v>
      </c>
      <c r="E228" s="25">
        <f t="shared" si="135"/>
        <v>2</v>
      </c>
      <c r="F228" s="28" t="s">
        <v>88</v>
      </c>
      <c r="G228" s="25">
        <f t="shared" si="136"/>
        <v>1</v>
      </c>
      <c r="H228" s="28" t="str">
        <f t="shared" si="137"/>
        <v>low</v>
      </c>
      <c r="I228" s="28" t="s">
        <v>88</v>
      </c>
      <c r="J228" s="25">
        <f t="shared" si="138"/>
        <v>1</v>
      </c>
      <c r="K228" s="28" t="s">
        <v>88</v>
      </c>
      <c r="L228" s="25">
        <f t="shared" si="139"/>
        <v>1</v>
      </c>
      <c r="M228" s="28" t="s">
        <v>88</v>
      </c>
      <c r="N228" s="25">
        <f t="shared" si="140"/>
        <v>1</v>
      </c>
      <c r="O228" s="25" t="str">
        <f t="shared" si="151"/>
        <v>low</v>
      </c>
      <c r="P228" s="25" t="s">
        <v>67</v>
      </c>
      <c r="Q228" s="25" t="s">
        <v>68</v>
      </c>
      <c r="R228" s="25">
        <v>2</v>
      </c>
      <c r="S228" s="29" t="s">
        <v>690</v>
      </c>
      <c r="T228" s="195">
        <f>VLOOKUP($S228,'Snippet measures'!$A$4:$V$33,11,FALSE)</f>
        <v>1170</v>
      </c>
      <c r="U228" s="195">
        <f>VLOOKUP($S228,'Snippet measures'!$A$4:$V$33,18,FALSE)</f>
        <v>-8.4980659398089102</v>
      </c>
      <c r="V228" s="195">
        <f>VLOOKUP($S228,'Snippet measures'!$A$4:$V$33,19,FALSE)</f>
        <v>882.1</v>
      </c>
      <c r="W228" s="195">
        <f>VLOOKUP($S228,'Snippet measures'!$A$4:$V$33,21,FALSE)</f>
        <v>8.8050314465408803E-3</v>
      </c>
      <c r="X228" s="195">
        <f>VLOOKUP($S228,'Snippet measures'!$A$4:$V$33,22,FALSE)</f>
        <v>0.33836477987421382</v>
      </c>
      <c r="Y228" s="25">
        <v>3</v>
      </c>
      <c r="Z228" s="30" t="s">
        <v>759</v>
      </c>
      <c r="AA228" s="31" t="s">
        <v>760</v>
      </c>
      <c r="AB228" s="39" t="s">
        <v>269</v>
      </c>
      <c r="AC228" s="33" t="s">
        <v>761</v>
      </c>
      <c r="AD228" s="16"/>
      <c r="AE228" s="17">
        <v>1</v>
      </c>
      <c r="AF228" s="17">
        <v>0</v>
      </c>
      <c r="AG228" s="40">
        <v>0</v>
      </c>
      <c r="AH228" s="35" t="s">
        <v>269</v>
      </c>
      <c r="AI228" s="33" t="s">
        <v>762</v>
      </c>
      <c r="AJ228" s="16"/>
      <c r="AK228" s="17">
        <v>1</v>
      </c>
      <c r="AL228" s="17">
        <v>0</v>
      </c>
      <c r="AM228" s="41">
        <v>0</v>
      </c>
      <c r="AN228" s="35" t="s">
        <v>270</v>
      </c>
      <c r="AO228" s="33" t="s">
        <v>763</v>
      </c>
      <c r="AP228" s="16"/>
      <c r="AQ228" s="17">
        <v>1</v>
      </c>
      <c r="AR228" s="17">
        <v>1</v>
      </c>
      <c r="AS228" s="20">
        <f t="shared" si="159"/>
        <v>1</v>
      </c>
      <c r="AT228" s="35"/>
      <c r="AU228" s="33"/>
      <c r="AV228" s="16"/>
      <c r="AW228" s="17" t="str">
        <f t="shared" si="162"/>
        <v/>
      </c>
      <c r="AX228" s="17" t="str">
        <f t="shared" si="162"/>
        <v/>
      </c>
      <c r="AY228" s="20" t="str">
        <f t="shared" si="160"/>
        <v/>
      </c>
      <c r="AZ228" s="35"/>
      <c r="BA228" s="33"/>
      <c r="BB228" s="17" t="str">
        <f t="shared" si="163"/>
        <v/>
      </c>
      <c r="BC228" s="17" t="str">
        <f t="shared" si="163"/>
        <v/>
      </c>
      <c r="BD228" s="20" t="str">
        <f t="shared" si="141"/>
        <v/>
      </c>
      <c r="BE228" s="35"/>
      <c r="BF228" s="36"/>
      <c r="BG228" s="17" t="str">
        <f t="shared" si="164"/>
        <v/>
      </c>
      <c r="BH228" s="17" t="str">
        <f t="shared" si="164"/>
        <v/>
      </c>
      <c r="BI228" s="20" t="str">
        <f t="shared" si="142"/>
        <v/>
      </c>
      <c r="BJ228" s="54">
        <v>2</v>
      </c>
      <c r="BK228" s="37">
        <f t="shared" si="143"/>
        <v>5</v>
      </c>
      <c r="BL228" s="54">
        <f t="shared" si="144"/>
        <v>-1</v>
      </c>
      <c r="BM228" s="28" t="s">
        <v>764</v>
      </c>
      <c r="BN228" s="28"/>
      <c r="BO228" s="28"/>
      <c r="BP228" s="28" t="s">
        <v>571</v>
      </c>
      <c r="BQ228" s="28">
        <v>3</v>
      </c>
      <c r="BR228" s="25">
        <f t="shared" si="145"/>
        <v>3</v>
      </c>
      <c r="BS228" s="28">
        <v>2</v>
      </c>
      <c r="BT228" s="25">
        <f t="shared" si="146"/>
        <v>2</v>
      </c>
      <c r="BU228" s="28">
        <v>2</v>
      </c>
      <c r="BV228" s="25">
        <f t="shared" si="147"/>
        <v>2</v>
      </c>
      <c r="BW228" s="28" t="s">
        <v>87</v>
      </c>
      <c r="BX228" s="25">
        <f t="shared" si="148"/>
        <v>1</v>
      </c>
      <c r="BY228" s="25" t="str">
        <f t="shared" si="152"/>
        <v>med</v>
      </c>
      <c r="BZ228" s="28" t="s">
        <v>100</v>
      </c>
      <c r="CA228" s="25">
        <v>3</v>
      </c>
      <c r="CB228" s="28" t="s">
        <v>572</v>
      </c>
      <c r="CC228" s="28">
        <v>9583.69</v>
      </c>
      <c r="CD228" s="28">
        <v>669.28</v>
      </c>
      <c r="CE228" s="38">
        <v>875.03</v>
      </c>
      <c r="CF228" s="54">
        <v>3</v>
      </c>
      <c r="CG228" s="25">
        <f t="shared" si="149"/>
        <v>1</v>
      </c>
      <c r="CH228" s="26">
        <f t="shared" si="150"/>
        <v>0.1111111111111111</v>
      </c>
      <c r="CI228" s="26">
        <f t="shared" si="153"/>
        <v>1.748147262730098</v>
      </c>
      <c r="CJ228" s="26">
        <f t="shared" si="154"/>
        <v>1.3370970138166691</v>
      </c>
    </row>
    <row r="229" spans="1:88" ht="13.05" customHeight="1" x14ac:dyDescent="0.3">
      <c r="A229" s="27">
        <v>239</v>
      </c>
      <c r="B229" s="28" t="s">
        <v>79</v>
      </c>
      <c r="C229" s="25">
        <f t="shared" si="134"/>
        <v>2</v>
      </c>
      <c r="D229" s="28" t="s">
        <v>80</v>
      </c>
      <c r="E229" s="25">
        <f t="shared" si="135"/>
        <v>4</v>
      </c>
      <c r="F229" s="28" t="s">
        <v>79</v>
      </c>
      <c r="G229" s="25">
        <f t="shared" si="136"/>
        <v>2</v>
      </c>
      <c r="H229" s="28" t="str">
        <f t="shared" si="137"/>
        <v>medium</v>
      </c>
      <c r="I229" s="28" t="s">
        <v>79</v>
      </c>
      <c r="J229" s="25">
        <f t="shared" si="138"/>
        <v>2</v>
      </c>
      <c r="K229" s="28" t="s">
        <v>80</v>
      </c>
      <c r="L229" s="25">
        <f t="shared" si="139"/>
        <v>4</v>
      </c>
      <c r="M229" s="28" t="s">
        <v>79</v>
      </c>
      <c r="N229" s="25">
        <f t="shared" si="140"/>
        <v>2</v>
      </c>
      <c r="O229" s="25" t="str">
        <f t="shared" si="151"/>
        <v>high</v>
      </c>
      <c r="P229" s="25" t="s">
        <v>95</v>
      </c>
      <c r="Q229" s="25" t="s">
        <v>68</v>
      </c>
      <c r="R229" s="25">
        <v>2</v>
      </c>
      <c r="S229" s="29" t="s">
        <v>690</v>
      </c>
      <c r="T229" s="195">
        <f>VLOOKUP($S229,'Snippet measures'!$A$4:$V$33,11,FALSE)</f>
        <v>1170</v>
      </c>
      <c r="U229" s="195">
        <f>VLOOKUP($S229,'Snippet measures'!$A$4:$V$33,18,FALSE)</f>
        <v>-8.4980659398089102</v>
      </c>
      <c r="V229" s="195">
        <f>VLOOKUP($S229,'Snippet measures'!$A$4:$V$33,19,FALSE)</f>
        <v>882.1</v>
      </c>
      <c r="W229" s="195">
        <f>VLOOKUP($S229,'Snippet measures'!$A$4:$V$33,21,FALSE)</f>
        <v>8.8050314465408803E-3</v>
      </c>
      <c r="X229" s="195">
        <f>VLOOKUP($S229,'Snippet measures'!$A$4:$V$33,22,FALSE)</f>
        <v>0.33836477987421382</v>
      </c>
      <c r="Y229" s="25">
        <v>3</v>
      </c>
      <c r="Z229" s="30" t="s">
        <v>765</v>
      </c>
      <c r="AA229" s="31" t="s">
        <v>766</v>
      </c>
      <c r="AB229" s="39" t="s">
        <v>269</v>
      </c>
      <c r="AC229" s="33" t="s">
        <v>693</v>
      </c>
      <c r="AD229" s="16"/>
      <c r="AE229" s="17">
        <v>1</v>
      </c>
      <c r="AF229" s="17">
        <v>1</v>
      </c>
      <c r="AG229" s="17">
        <f>IF(AE229=AF229,AE229,"")</f>
        <v>1</v>
      </c>
      <c r="AH229" s="35" t="s">
        <v>269</v>
      </c>
      <c r="AI229" s="33" t="s">
        <v>767</v>
      </c>
      <c r="AJ229" s="16"/>
      <c r="AK229" s="17">
        <v>0</v>
      </c>
      <c r="AL229" s="17">
        <v>0</v>
      </c>
      <c r="AM229" s="20">
        <f t="shared" ref="AM229:AM234" si="165">IF(AK229=AL229,AK229,"")</f>
        <v>0</v>
      </c>
      <c r="AN229" s="35" t="s">
        <v>270</v>
      </c>
      <c r="AO229" s="33" t="s">
        <v>768</v>
      </c>
      <c r="AP229" s="16"/>
      <c r="AQ229" s="17">
        <v>1</v>
      </c>
      <c r="AR229" s="17">
        <v>1</v>
      </c>
      <c r="AS229" s="20">
        <f t="shared" si="159"/>
        <v>1</v>
      </c>
      <c r="AT229" s="35"/>
      <c r="AU229" s="33"/>
      <c r="AV229" s="16"/>
      <c r="AW229" s="17" t="str">
        <f t="shared" ref="AW229:AX248" si="166">IF(ISBLANK($AT229),"",IF($AT229=TRIM($AU229),3,""))</f>
        <v/>
      </c>
      <c r="AX229" s="17" t="str">
        <f t="shared" si="166"/>
        <v/>
      </c>
      <c r="AY229" s="20" t="str">
        <f t="shared" si="160"/>
        <v/>
      </c>
      <c r="AZ229" s="35"/>
      <c r="BA229" s="33"/>
      <c r="BB229" s="17" t="str">
        <f t="shared" si="163"/>
        <v/>
      </c>
      <c r="BC229" s="17" t="str">
        <f t="shared" si="163"/>
        <v/>
      </c>
      <c r="BD229" s="20" t="str">
        <f t="shared" si="141"/>
        <v/>
      </c>
      <c r="BE229" s="35"/>
      <c r="BF229" s="36"/>
      <c r="BG229" s="17" t="str">
        <f t="shared" si="164"/>
        <v/>
      </c>
      <c r="BH229" s="17" t="str">
        <f t="shared" si="164"/>
        <v/>
      </c>
      <c r="BI229" s="20" t="str">
        <f t="shared" si="142"/>
        <v/>
      </c>
      <c r="BJ229" s="54">
        <v>3</v>
      </c>
      <c r="BK229" s="37">
        <f t="shared" si="143"/>
        <v>6</v>
      </c>
      <c r="BL229" s="54">
        <f t="shared" si="144"/>
        <v>0</v>
      </c>
      <c r="BM229" s="28"/>
      <c r="BN229" s="28"/>
      <c r="BO229" s="28" t="s">
        <v>579</v>
      </c>
      <c r="BP229" s="28" t="s">
        <v>580</v>
      </c>
      <c r="BQ229" s="28">
        <v>3</v>
      </c>
      <c r="BR229" s="25">
        <f t="shared" si="145"/>
        <v>3</v>
      </c>
      <c r="BS229" s="28" t="s">
        <v>87</v>
      </c>
      <c r="BT229" s="25">
        <f t="shared" si="146"/>
        <v>1</v>
      </c>
      <c r="BU229" s="28" t="s">
        <v>87</v>
      </c>
      <c r="BV229" s="25">
        <f t="shared" si="147"/>
        <v>1</v>
      </c>
      <c r="BW229" s="28" t="s">
        <v>87</v>
      </c>
      <c r="BX229" s="25">
        <f t="shared" si="148"/>
        <v>1</v>
      </c>
      <c r="BY229" s="25" t="str">
        <f t="shared" si="152"/>
        <v>med</v>
      </c>
      <c r="BZ229" s="28" t="s">
        <v>78</v>
      </c>
      <c r="CA229" s="25">
        <v>1</v>
      </c>
      <c r="CB229" s="28"/>
      <c r="CC229" s="28">
        <v>3760.45</v>
      </c>
      <c r="CD229" s="28">
        <v>100.45</v>
      </c>
      <c r="CE229" s="38">
        <v>164.37</v>
      </c>
      <c r="CF229" s="54">
        <v>3</v>
      </c>
      <c r="CG229" s="25">
        <f t="shared" si="149"/>
        <v>2</v>
      </c>
      <c r="CH229" s="26">
        <f t="shared" si="150"/>
        <v>0.22222222222222221</v>
      </c>
      <c r="CI229" s="26">
        <f t="shared" si="153"/>
        <v>11.647585863613738</v>
      </c>
      <c r="CJ229" s="26">
        <f t="shared" si="154"/>
        <v>7.1180872421974808</v>
      </c>
    </row>
    <row r="230" spans="1:88" ht="13.05" customHeight="1" x14ac:dyDescent="0.3">
      <c r="A230" s="27">
        <v>243</v>
      </c>
      <c r="B230" s="28" t="s">
        <v>88</v>
      </c>
      <c r="C230" s="25">
        <f t="shared" si="134"/>
        <v>1</v>
      </c>
      <c r="D230" s="28" t="s">
        <v>79</v>
      </c>
      <c r="E230" s="25">
        <f t="shared" si="135"/>
        <v>2</v>
      </c>
      <c r="F230" s="28" t="s">
        <v>65</v>
      </c>
      <c r="G230" s="25">
        <f t="shared" si="136"/>
        <v>3</v>
      </c>
      <c r="H230" s="28" t="str">
        <f t="shared" si="137"/>
        <v>medium</v>
      </c>
      <c r="I230" s="28" t="s">
        <v>88</v>
      </c>
      <c r="J230" s="25">
        <f t="shared" si="138"/>
        <v>1</v>
      </c>
      <c r="K230" s="28" t="s">
        <v>88</v>
      </c>
      <c r="L230" s="25">
        <f t="shared" si="139"/>
        <v>1</v>
      </c>
      <c r="M230" s="28" t="s">
        <v>88</v>
      </c>
      <c r="N230" s="25">
        <f t="shared" si="140"/>
        <v>1</v>
      </c>
      <c r="O230" s="25" t="str">
        <f t="shared" si="151"/>
        <v>med</v>
      </c>
      <c r="P230" s="25" t="s">
        <v>67</v>
      </c>
      <c r="Q230" s="25" t="s">
        <v>68</v>
      </c>
      <c r="R230" s="25">
        <v>2</v>
      </c>
      <c r="S230" s="29" t="s">
        <v>690</v>
      </c>
      <c r="T230" s="195">
        <f>VLOOKUP($S230,'Snippet measures'!$A$4:$V$33,11,FALSE)</f>
        <v>1170</v>
      </c>
      <c r="U230" s="195">
        <f>VLOOKUP($S230,'Snippet measures'!$A$4:$V$33,18,FALSE)</f>
        <v>-8.4980659398089102</v>
      </c>
      <c r="V230" s="195">
        <f>VLOOKUP($S230,'Snippet measures'!$A$4:$V$33,19,FALSE)</f>
        <v>882.1</v>
      </c>
      <c r="W230" s="195">
        <f>VLOOKUP($S230,'Snippet measures'!$A$4:$V$33,21,FALSE)</f>
        <v>8.8050314465408803E-3</v>
      </c>
      <c r="X230" s="195">
        <f>VLOOKUP($S230,'Snippet measures'!$A$4:$V$33,22,FALSE)</f>
        <v>0.33836477987421382</v>
      </c>
      <c r="Y230" s="25">
        <v>2</v>
      </c>
      <c r="Z230" s="30" t="s">
        <v>183</v>
      </c>
      <c r="AA230" s="31" t="s">
        <v>769</v>
      </c>
      <c r="AB230" s="39" t="s">
        <v>269</v>
      </c>
      <c r="AC230" s="33" t="s">
        <v>269</v>
      </c>
      <c r="AD230" s="16"/>
      <c r="AE230" s="17">
        <f>IF($AB230=TRIM($AC230),3,"")</f>
        <v>3</v>
      </c>
      <c r="AF230" s="17">
        <f>IF($AB230=TRIM($AC230),3,"")</f>
        <v>3</v>
      </c>
      <c r="AG230" s="17">
        <f>IF(AE230=AF230,AE230,"")</f>
        <v>3</v>
      </c>
      <c r="AH230" s="35" t="s">
        <v>269</v>
      </c>
      <c r="AI230" s="33" t="s">
        <v>269</v>
      </c>
      <c r="AJ230" s="16"/>
      <c r="AK230" s="17">
        <f>IF($AH230=TRIM($AI230),3,"")</f>
        <v>3</v>
      </c>
      <c r="AL230" s="17">
        <f>IF($AH230=TRIM($AI230),3,"")</f>
        <v>3</v>
      </c>
      <c r="AM230" s="20">
        <f t="shared" si="165"/>
        <v>3</v>
      </c>
      <c r="AN230" s="35" t="s">
        <v>270</v>
      </c>
      <c r="AO230" s="33" t="s">
        <v>270</v>
      </c>
      <c r="AP230" s="16"/>
      <c r="AQ230" s="17">
        <f t="shared" ref="AQ230:AR232" si="167">IF(ISBLANK($AN230),"",IF($AN230=TRIM($AO230),3,""))</f>
        <v>3</v>
      </c>
      <c r="AR230" s="17">
        <f t="shared" si="167"/>
        <v>3</v>
      </c>
      <c r="AS230" s="20">
        <f t="shared" si="159"/>
        <v>3</v>
      </c>
      <c r="AT230" s="35"/>
      <c r="AU230" s="33"/>
      <c r="AV230" s="16"/>
      <c r="AW230" s="17" t="str">
        <f t="shared" si="166"/>
        <v/>
      </c>
      <c r="AX230" s="17" t="str">
        <f t="shared" si="166"/>
        <v/>
      </c>
      <c r="AY230" s="20" t="str">
        <f t="shared" si="160"/>
        <v/>
      </c>
      <c r="AZ230" s="35"/>
      <c r="BA230" s="33"/>
      <c r="BB230" s="17" t="str">
        <f t="shared" si="163"/>
        <v/>
      </c>
      <c r="BC230" s="17" t="str">
        <f t="shared" si="163"/>
        <v/>
      </c>
      <c r="BD230" s="20" t="str">
        <f t="shared" si="141"/>
        <v/>
      </c>
      <c r="BE230" s="35"/>
      <c r="BF230" s="36"/>
      <c r="BG230" s="17" t="str">
        <f t="shared" si="164"/>
        <v/>
      </c>
      <c r="BH230" s="17" t="str">
        <f t="shared" si="164"/>
        <v/>
      </c>
      <c r="BI230" s="20" t="str">
        <f t="shared" si="142"/>
        <v/>
      </c>
      <c r="BJ230" s="54">
        <v>2</v>
      </c>
      <c r="BK230" s="37">
        <f t="shared" si="143"/>
        <v>4</v>
      </c>
      <c r="BL230" s="54">
        <f t="shared" si="144"/>
        <v>0</v>
      </c>
      <c r="BM230" s="28"/>
      <c r="BN230" s="28"/>
      <c r="BO230" s="28"/>
      <c r="BP230" s="28" t="s">
        <v>585</v>
      </c>
      <c r="BQ230" s="28" t="s">
        <v>87</v>
      </c>
      <c r="BR230" s="25">
        <f t="shared" si="145"/>
        <v>1</v>
      </c>
      <c r="BS230" s="28" t="s">
        <v>87</v>
      </c>
      <c r="BT230" s="25">
        <f t="shared" si="146"/>
        <v>1</v>
      </c>
      <c r="BU230" s="28" t="s">
        <v>87</v>
      </c>
      <c r="BV230" s="25">
        <f t="shared" si="147"/>
        <v>1</v>
      </c>
      <c r="BW230" s="28" t="s">
        <v>87</v>
      </c>
      <c r="BX230" s="25">
        <f t="shared" si="148"/>
        <v>1</v>
      </c>
      <c r="BY230" s="25" t="str">
        <f t="shared" si="152"/>
        <v>low</v>
      </c>
      <c r="BZ230" s="28" t="s">
        <v>145</v>
      </c>
      <c r="CA230" s="25">
        <v>2</v>
      </c>
      <c r="CB230" s="28"/>
      <c r="CC230" s="28">
        <v>2766.92</v>
      </c>
      <c r="CD230" s="28">
        <v>31.46</v>
      </c>
      <c r="CE230" s="38">
        <v>77.540000000000006</v>
      </c>
      <c r="CF230" s="54">
        <v>3</v>
      </c>
      <c r="CG230" s="25">
        <f t="shared" si="149"/>
        <v>9</v>
      </c>
      <c r="CH230" s="26">
        <f t="shared" si="150"/>
        <v>1</v>
      </c>
      <c r="CI230" s="26">
        <f t="shared" si="153"/>
        <v>37.190082644628099</v>
      </c>
      <c r="CJ230" s="26">
        <f t="shared" si="154"/>
        <v>15.088986329636315</v>
      </c>
    </row>
    <row r="231" spans="1:88" ht="13.05" customHeight="1" x14ac:dyDescent="0.3">
      <c r="A231" s="27">
        <v>244</v>
      </c>
      <c r="B231" s="28" t="s">
        <v>80</v>
      </c>
      <c r="C231" s="25">
        <f t="shared" si="134"/>
        <v>4</v>
      </c>
      <c r="D231" s="28" t="s">
        <v>79</v>
      </c>
      <c r="E231" s="25">
        <f t="shared" si="135"/>
        <v>2</v>
      </c>
      <c r="F231" s="28" t="s">
        <v>80</v>
      </c>
      <c r="G231" s="25">
        <f t="shared" si="136"/>
        <v>4</v>
      </c>
      <c r="H231" s="28" t="str">
        <f t="shared" si="137"/>
        <v>high</v>
      </c>
      <c r="I231" s="28" t="s">
        <v>79</v>
      </c>
      <c r="J231" s="25">
        <f t="shared" si="138"/>
        <v>2</v>
      </c>
      <c r="K231" s="28" t="s">
        <v>65</v>
      </c>
      <c r="L231" s="25">
        <f t="shared" si="139"/>
        <v>3</v>
      </c>
      <c r="M231" s="28" t="s">
        <v>88</v>
      </c>
      <c r="N231" s="25">
        <f t="shared" si="140"/>
        <v>1</v>
      </c>
      <c r="O231" s="25" t="str">
        <f t="shared" si="151"/>
        <v>high</v>
      </c>
      <c r="P231" s="25" t="s">
        <v>67</v>
      </c>
      <c r="Q231" s="25" t="s">
        <v>68</v>
      </c>
      <c r="R231" s="25">
        <v>2</v>
      </c>
      <c r="S231" s="29" t="s">
        <v>690</v>
      </c>
      <c r="T231" s="195">
        <f>VLOOKUP($S231,'Snippet measures'!$A$4:$V$33,11,FALSE)</f>
        <v>1170</v>
      </c>
      <c r="U231" s="195">
        <f>VLOOKUP($S231,'Snippet measures'!$A$4:$V$33,18,FALSE)</f>
        <v>-8.4980659398089102</v>
      </c>
      <c r="V231" s="195">
        <f>VLOOKUP($S231,'Snippet measures'!$A$4:$V$33,19,FALSE)</f>
        <v>882.1</v>
      </c>
      <c r="W231" s="195">
        <f>VLOOKUP($S231,'Snippet measures'!$A$4:$V$33,21,FALSE)</f>
        <v>8.8050314465408803E-3</v>
      </c>
      <c r="X231" s="195">
        <f>VLOOKUP($S231,'Snippet measures'!$A$4:$V$33,22,FALSE)</f>
        <v>0.33836477987421382</v>
      </c>
      <c r="Y231" s="25">
        <v>4</v>
      </c>
      <c r="Z231" s="30" t="s">
        <v>770</v>
      </c>
      <c r="AA231" s="31" t="s">
        <v>771</v>
      </c>
      <c r="AB231" s="39" t="s">
        <v>269</v>
      </c>
      <c r="AC231" s="33" t="s">
        <v>772</v>
      </c>
      <c r="AD231" s="16" t="s">
        <v>773</v>
      </c>
      <c r="AE231" s="17">
        <v>2</v>
      </c>
      <c r="AF231" s="17">
        <v>2</v>
      </c>
      <c r="AG231" s="17">
        <f>IF(AE231=AF231,AE231,"")</f>
        <v>2</v>
      </c>
      <c r="AH231" s="35" t="s">
        <v>269</v>
      </c>
      <c r="AI231" s="33" t="s">
        <v>774</v>
      </c>
      <c r="AJ231" s="16"/>
      <c r="AK231" s="17">
        <v>1</v>
      </c>
      <c r="AL231" s="17">
        <v>1</v>
      </c>
      <c r="AM231" s="20">
        <f t="shared" si="165"/>
        <v>1</v>
      </c>
      <c r="AN231" s="35" t="s">
        <v>270</v>
      </c>
      <c r="AO231" s="33" t="s">
        <v>270</v>
      </c>
      <c r="AP231" s="16"/>
      <c r="AQ231" s="17">
        <f t="shared" si="167"/>
        <v>3</v>
      </c>
      <c r="AR231" s="17">
        <f t="shared" si="167"/>
        <v>3</v>
      </c>
      <c r="AS231" s="20">
        <f t="shared" si="159"/>
        <v>3</v>
      </c>
      <c r="AT231" s="35"/>
      <c r="AU231" s="33"/>
      <c r="AV231" s="16"/>
      <c r="AW231" s="17" t="str">
        <f t="shared" si="166"/>
        <v/>
      </c>
      <c r="AX231" s="17" t="str">
        <f t="shared" si="166"/>
        <v/>
      </c>
      <c r="AY231" s="20" t="str">
        <f t="shared" si="160"/>
        <v/>
      </c>
      <c r="AZ231" s="35"/>
      <c r="BA231" s="33"/>
      <c r="BB231" s="17" t="str">
        <f t="shared" si="163"/>
        <v/>
      </c>
      <c r="BC231" s="17" t="str">
        <f t="shared" si="163"/>
        <v/>
      </c>
      <c r="BD231" s="20" t="str">
        <f t="shared" si="141"/>
        <v/>
      </c>
      <c r="BE231" s="35"/>
      <c r="BF231" s="36"/>
      <c r="BG231" s="17" t="str">
        <f t="shared" si="164"/>
        <v/>
      </c>
      <c r="BH231" s="17" t="str">
        <f t="shared" si="164"/>
        <v/>
      </c>
      <c r="BI231" s="20" t="str">
        <f t="shared" si="142"/>
        <v/>
      </c>
      <c r="BJ231" s="54">
        <v>4</v>
      </c>
      <c r="BK231" s="37">
        <f t="shared" si="143"/>
        <v>8</v>
      </c>
      <c r="BL231" s="54">
        <f t="shared" si="144"/>
        <v>0</v>
      </c>
      <c r="BM231" s="28"/>
      <c r="BN231" s="28"/>
      <c r="BO231" s="28" t="s">
        <v>590</v>
      </c>
      <c r="BP231" s="28" t="s">
        <v>591</v>
      </c>
      <c r="BQ231" s="28">
        <v>3</v>
      </c>
      <c r="BR231" s="25">
        <f t="shared" si="145"/>
        <v>3</v>
      </c>
      <c r="BS231" s="28" t="s">
        <v>87</v>
      </c>
      <c r="BT231" s="25">
        <f t="shared" si="146"/>
        <v>1</v>
      </c>
      <c r="BU231" s="28">
        <v>2</v>
      </c>
      <c r="BV231" s="25">
        <f t="shared" si="147"/>
        <v>2</v>
      </c>
      <c r="BW231" s="28" t="s">
        <v>87</v>
      </c>
      <c r="BX231" s="25">
        <f t="shared" si="148"/>
        <v>1</v>
      </c>
      <c r="BY231" s="25" t="str">
        <f t="shared" si="152"/>
        <v>med</v>
      </c>
      <c r="BZ231" s="28" t="s">
        <v>78</v>
      </c>
      <c r="CA231" s="25">
        <v>1</v>
      </c>
      <c r="CB231" s="28"/>
      <c r="CC231" s="28">
        <v>1960.48</v>
      </c>
      <c r="CD231" s="28">
        <v>136.66</v>
      </c>
      <c r="CE231" s="38">
        <v>244.23</v>
      </c>
      <c r="CF231" s="54">
        <v>3</v>
      </c>
      <c r="CG231" s="25">
        <f t="shared" si="149"/>
        <v>6</v>
      </c>
      <c r="CH231" s="26">
        <f t="shared" si="150"/>
        <v>0.66666666666666663</v>
      </c>
      <c r="CI231" s="26">
        <f t="shared" si="153"/>
        <v>8.5613932386945706</v>
      </c>
      <c r="CJ231" s="26">
        <f t="shared" si="154"/>
        <v>4.7905662695000615</v>
      </c>
    </row>
    <row r="232" spans="1:88" ht="13.05" customHeight="1" x14ac:dyDescent="0.3">
      <c r="A232" s="27">
        <v>256</v>
      </c>
      <c r="B232" s="28" t="s">
        <v>66</v>
      </c>
      <c r="C232" s="25">
        <f t="shared" si="134"/>
        <v>5</v>
      </c>
      <c r="D232" s="28" t="s">
        <v>66</v>
      </c>
      <c r="E232" s="25">
        <f t="shared" si="135"/>
        <v>5</v>
      </c>
      <c r="F232" s="28" t="s">
        <v>66</v>
      </c>
      <c r="G232" s="25">
        <f t="shared" si="136"/>
        <v>5</v>
      </c>
      <c r="H232" s="28" t="str">
        <f t="shared" si="137"/>
        <v>high</v>
      </c>
      <c r="I232" s="28" t="s">
        <v>66</v>
      </c>
      <c r="J232" s="25">
        <f t="shared" si="138"/>
        <v>5</v>
      </c>
      <c r="K232" s="28" t="s">
        <v>88</v>
      </c>
      <c r="L232" s="25">
        <f t="shared" si="139"/>
        <v>1</v>
      </c>
      <c r="M232" s="28" t="s">
        <v>66</v>
      </c>
      <c r="N232" s="25">
        <f t="shared" si="140"/>
        <v>5</v>
      </c>
      <c r="O232" s="25" t="str">
        <f t="shared" si="151"/>
        <v>high</v>
      </c>
      <c r="P232" s="25" t="s">
        <v>67</v>
      </c>
      <c r="Q232" s="25" t="s">
        <v>68</v>
      </c>
      <c r="R232" s="25">
        <v>2</v>
      </c>
      <c r="S232" s="29" t="s">
        <v>690</v>
      </c>
      <c r="T232" s="195">
        <f>VLOOKUP($S232,'Snippet measures'!$A$4:$V$33,11,FALSE)</f>
        <v>1170</v>
      </c>
      <c r="U232" s="195">
        <f>VLOOKUP($S232,'Snippet measures'!$A$4:$V$33,18,FALSE)</f>
        <v>-8.4980659398089102</v>
      </c>
      <c r="V232" s="195">
        <f>VLOOKUP($S232,'Snippet measures'!$A$4:$V$33,19,FALSE)</f>
        <v>882.1</v>
      </c>
      <c r="W232" s="195">
        <f>VLOOKUP($S232,'Snippet measures'!$A$4:$V$33,21,FALSE)</f>
        <v>8.8050314465408803E-3</v>
      </c>
      <c r="X232" s="195">
        <f>VLOOKUP($S232,'Snippet measures'!$A$4:$V$33,22,FALSE)</f>
        <v>0.33836477987421382</v>
      </c>
      <c r="Y232" s="25">
        <v>4</v>
      </c>
      <c r="Z232" s="30" t="s">
        <v>775</v>
      </c>
      <c r="AA232" s="31" t="s">
        <v>776</v>
      </c>
      <c r="AB232" s="39" t="s">
        <v>269</v>
      </c>
      <c r="AC232" s="33" t="s">
        <v>269</v>
      </c>
      <c r="AD232" s="16"/>
      <c r="AE232" s="17">
        <f>IF($AB232=TRIM($AC232),3,"")</f>
        <v>3</v>
      </c>
      <c r="AF232" s="17">
        <f>IF($AB232=TRIM($AC232),3,"")</f>
        <v>3</v>
      </c>
      <c r="AG232" s="17">
        <f>IF(AE232=AF232,AE232,"")</f>
        <v>3</v>
      </c>
      <c r="AH232" s="35" t="s">
        <v>269</v>
      </c>
      <c r="AI232" s="33" t="s">
        <v>269</v>
      </c>
      <c r="AJ232" s="16"/>
      <c r="AK232" s="17">
        <f>IF($AH232=TRIM($AI232),3,"")</f>
        <v>3</v>
      </c>
      <c r="AL232" s="17">
        <f>IF($AH232=TRIM($AI232),3,"")</f>
        <v>3</v>
      </c>
      <c r="AM232" s="20">
        <f t="shared" si="165"/>
        <v>3</v>
      </c>
      <c r="AN232" s="35" t="s">
        <v>270</v>
      </c>
      <c r="AO232" s="33" t="s">
        <v>270</v>
      </c>
      <c r="AP232" s="16"/>
      <c r="AQ232" s="17">
        <f t="shared" si="167"/>
        <v>3</v>
      </c>
      <c r="AR232" s="17">
        <f t="shared" si="167"/>
        <v>3</v>
      </c>
      <c r="AS232" s="20">
        <f t="shared" si="159"/>
        <v>3</v>
      </c>
      <c r="AT232" s="35"/>
      <c r="AU232" s="33"/>
      <c r="AV232" s="16"/>
      <c r="AW232" s="17" t="str">
        <f t="shared" si="166"/>
        <v/>
      </c>
      <c r="AX232" s="17" t="str">
        <f t="shared" si="166"/>
        <v/>
      </c>
      <c r="AY232" s="20" t="str">
        <f t="shared" si="160"/>
        <v/>
      </c>
      <c r="AZ232" s="35"/>
      <c r="BA232" s="33"/>
      <c r="BB232" s="17" t="str">
        <f t="shared" si="163"/>
        <v/>
      </c>
      <c r="BC232" s="17" t="str">
        <f t="shared" si="163"/>
        <v/>
      </c>
      <c r="BD232" s="20" t="str">
        <f t="shared" si="141"/>
        <v/>
      </c>
      <c r="BE232" s="35"/>
      <c r="BF232" s="36"/>
      <c r="BG232" s="17" t="str">
        <f t="shared" si="164"/>
        <v/>
      </c>
      <c r="BH232" s="17" t="str">
        <f t="shared" si="164"/>
        <v/>
      </c>
      <c r="BI232" s="20" t="str">
        <f t="shared" si="142"/>
        <v/>
      </c>
      <c r="BJ232" s="54">
        <v>3</v>
      </c>
      <c r="BK232" s="37">
        <f t="shared" si="143"/>
        <v>7</v>
      </c>
      <c r="BL232" s="54">
        <f t="shared" si="144"/>
        <v>-1</v>
      </c>
      <c r="BM232" s="28"/>
      <c r="BN232" s="28"/>
      <c r="BO232" s="28"/>
      <c r="BP232" s="28" t="s">
        <v>594</v>
      </c>
      <c r="BQ232" s="28">
        <v>4</v>
      </c>
      <c r="BR232" s="25">
        <f t="shared" si="145"/>
        <v>4</v>
      </c>
      <c r="BS232" s="28">
        <v>4</v>
      </c>
      <c r="BT232" s="25">
        <f t="shared" si="146"/>
        <v>4</v>
      </c>
      <c r="BU232" s="28">
        <v>3</v>
      </c>
      <c r="BV232" s="25">
        <f t="shared" si="147"/>
        <v>3</v>
      </c>
      <c r="BW232" s="28" t="s">
        <v>87</v>
      </c>
      <c r="BX232" s="25">
        <f t="shared" si="148"/>
        <v>1</v>
      </c>
      <c r="BY232" s="25" t="str">
        <f t="shared" si="152"/>
        <v>high</v>
      </c>
      <c r="BZ232" s="28" t="s">
        <v>119</v>
      </c>
      <c r="CA232" s="25">
        <v>4</v>
      </c>
      <c r="CB232" s="28"/>
      <c r="CC232" s="28">
        <v>1857.48</v>
      </c>
      <c r="CD232" s="28">
        <v>69.489999999999995</v>
      </c>
      <c r="CE232" s="38">
        <v>37.26</v>
      </c>
      <c r="CF232" s="54">
        <v>3</v>
      </c>
      <c r="CG232" s="25">
        <f t="shared" si="149"/>
        <v>9</v>
      </c>
      <c r="CH232" s="26">
        <f t="shared" si="150"/>
        <v>1</v>
      </c>
      <c r="CI232" s="26">
        <f t="shared" si="153"/>
        <v>16.836954957547849</v>
      </c>
      <c r="CJ232" s="26">
        <f t="shared" si="154"/>
        <v>31.40096618357488</v>
      </c>
    </row>
    <row r="233" spans="1:88" ht="13.05" customHeight="1" x14ac:dyDescent="0.3">
      <c r="A233" s="27">
        <v>10</v>
      </c>
      <c r="B233" s="28" t="s">
        <v>79</v>
      </c>
      <c r="C233" s="25">
        <f t="shared" si="134"/>
        <v>2</v>
      </c>
      <c r="D233" s="28" t="s">
        <v>80</v>
      </c>
      <c r="E233" s="25">
        <f t="shared" si="135"/>
        <v>4</v>
      </c>
      <c r="F233" s="28" t="s">
        <v>80</v>
      </c>
      <c r="G233" s="25">
        <f t="shared" si="136"/>
        <v>4</v>
      </c>
      <c r="H233" s="28" t="str">
        <f t="shared" si="137"/>
        <v>high</v>
      </c>
      <c r="I233" s="28" t="s">
        <v>79</v>
      </c>
      <c r="J233" s="25">
        <f t="shared" si="138"/>
        <v>2</v>
      </c>
      <c r="K233" s="28" t="s">
        <v>79</v>
      </c>
      <c r="L233" s="25">
        <f t="shared" si="139"/>
        <v>2</v>
      </c>
      <c r="M233" s="28" t="s">
        <v>79</v>
      </c>
      <c r="N233" s="25">
        <f t="shared" si="140"/>
        <v>2</v>
      </c>
      <c r="O233" s="25" t="str">
        <f t="shared" si="151"/>
        <v>high</v>
      </c>
      <c r="P233" s="25" t="s">
        <v>95</v>
      </c>
      <c r="Q233" s="25" t="s">
        <v>68</v>
      </c>
      <c r="R233" s="25">
        <v>3</v>
      </c>
      <c r="S233" s="29" t="s">
        <v>1126</v>
      </c>
      <c r="T233" s="195">
        <f>VLOOKUP($S233,'Snippet measures'!$A$4:$V$33,11,FALSE)</f>
        <v>1180</v>
      </c>
      <c r="U233" s="195">
        <f>VLOOKUP($S233,'Snippet measures'!$A$4:$V$33,18,FALSE)</f>
        <v>-8.0655936137930908</v>
      </c>
      <c r="V233" s="195">
        <f>VLOOKUP($S233,'Snippet measures'!$A$4:$V$33,19,FALSE)</f>
        <v>882.1</v>
      </c>
      <c r="W233" s="195">
        <f>VLOOKUP($S233,'Snippet measures'!$A$4:$V$33,21,FALSE)</f>
        <v>8.8050314465408803E-3</v>
      </c>
      <c r="X233" s="195">
        <f>VLOOKUP($S233,'Snippet measures'!$A$4:$V$33,22,FALSE)</f>
        <v>0.35094339622641507</v>
      </c>
      <c r="Y233" s="25">
        <v>4</v>
      </c>
      <c r="Z233" s="30" t="s">
        <v>1127</v>
      </c>
      <c r="AA233" s="31" t="s">
        <v>1128</v>
      </c>
      <c r="AB233" s="39" t="s">
        <v>269</v>
      </c>
      <c r="AC233" s="33" t="s">
        <v>1129</v>
      </c>
      <c r="AD233" s="16"/>
      <c r="AE233" s="17">
        <v>1</v>
      </c>
      <c r="AF233" s="17">
        <v>0</v>
      </c>
      <c r="AG233" s="40">
        <v>0</v>
      </c>
      <c r="AH233" s="35" t="s">
        <v>269</v>
      </c>
      <c r="AI233" s="33" t="s">
        <v>1130</v>
      </c>
      <c r="AJ233" s="16"/>
      <c r="AK233" s="17">
        <v>1</v>
      </c>
      <c r="AL233" s="17">
        <v>1</v>
      </c>
      <c r="AM233" s="20">
        <f t="shared" si="165"/>
        <v>1</v>
      </c>
      <c r="AN233" s="35" t="s">
        <v>270</v>
      </c>
      <c r="AO233" s="33" t="s">
        <v>1131</v>
      </c>
      <c r="AP233" s="16"/>
      <c r="AQ233" s="17">
        <v>1</v>
      </c>
      <c r="AR233" s="17">
        <v>1</v>
      </c>
      <c r="AS233" s="20">
        <f t="shared" si="159"/>
        <v>1</v>
      </c>
      <c r="AT233" s="35"/>
      <c r="AU233" s="33"/>
      <c r="AV233" s="16"/>
      <c r="AW233" s="17" t="str">
        <f t="shared" si="166"/>
        <v/>
      </c>
      <c r="AX233" s="17" t="str">
        <f t="shared" si="166"/>
        <v/>
      </c>
      <c r="AY233" s="20" t="str">
        <f t="shared" si="160"/>
        <v/>
      </c>
      <c r="AZ233" s="35"/>
      <c r="BA233" s="33"/>
      <c r="BB233" s="17" t="str">
        <f t="shared" si="163"/>
        <v/>
      </c>
      <c r="BC233" s="17" t="str">
        <f t="shared" si="163"/>
        <v/>
      </c>
      <c r="BD233" s="20" t="str">
        <f t="shared" si="141"/>
        <v/>
      </c>
      <c r="BE233" s="35"/>
      <c r="BF233" s="36"/>
      <c r="BG233" s="17" t="str">
        <f t="shared" si="164"/>
        <v/>
      </c>
      <c r="BH233" s="17" t="str">
        <f t="shared" si="164"/>
        <v/>
      </c>
      <c r="BI233" s="20" t="str">
        <f t="shared" si="142"/>
        <v/>
      </c>
      <c r="BJ233" s="54">
        <v>2</v>
      </c>
      <c r="BK233" s="37">
        <f t="shared" si="143"/>
        <v>6</v>
      </c>
      <c r="BL233" s="54">
        <f t="shared" si="144"/>
        <v>-2</v>
      </c>
      <c r="BM233" s="28"/>
      <c r="BN233" s="28"/>
      <c r="BO233" s="28" t="s">
        <v>955</v>
      </c>
      <c r="BP233" s="28" t="s">
        <v>956</v>
      </c>
      <c r="BQ233" s="28">
        <v>3</v>
      </c>
      <c r="BR233" s="25">
        <f t="shared" si="145"/>
        <v>3</v>
      </c>
      <c r="BS233" s="28">
        <v>3</v>
      </c>
      <c r="BT233" s="25">
        <f t="shared" si="146"/>
        <v>3</v>
      </c>
      <c r="BU233" s="28">
        <v>2</v>
      </c>
      <c r="BV233" s="25">
        <f t="shared" si="147"/>
        <v>2</v>
      </c>
      <c r="BW233" s="28">
        <v>4</v>
      </c>
      <c r="BX233" s="25">
        <f t="shared" si="148"/>
        <v>4</v>
      </c>
      <c r="BY233" s="25" t="str">
        <f t="shared" si="152"/>
        <v>high</v>
      </c>
      <c r="BZ233" s="28" t="s">
        <v>78</v>
      </c>
      <c r="CA233" s="25">
        <v>1</v>
      </c>
      <c r="CB233" s="28"/>
      <c r="CC233" s="28">
        <v>1818.58</v>
      </c>
      <c r="CD233" s="28">
        <v>115.4</v>
      </c>
      <c r="CE233" s="38">
        <v>171.08</v>
      </c>
      <c r="CF233" s="54">
        <v>3</v>
      </c>
      <c r="CG233" s="25">
        <f t="shared" si="149"/>
        <v>2</v>
      </c>
      <c r="CH233" s="26">
        <f t="shared" si="150"/>
        <v>0.22222222222222221</v>
      </c>
      <c r="CI233" s="26">
        <f t="shared" si="153"/>
        <v>10.22530329289428</v>
      </c>
      <c r="CJ233" s="26">
        <f t="shared" si="154"/>
        <v>6.8973579611877476</v>
      </c>
    </row>
    <row r="234" spans="1:88" ht="13.05" customHeight="1" x14ac:dyDescent="0.3">
      <c r="A234" s="27">
        <v>63</v>
      </c>
      <c r="B234" s="28" t="s">
        <v>88</v>
      </c>
      <c r="C234" s="25">
        <f t="shared" si="134"/>
        <v>1</v>
      </c>
      <c r="D234" s="28" t="s">
        <v>66</v>
      </c>
      <c r="E234" s="25">
        <f t="shared" si="135"/>
        <v>5</v>
      </c>
      <c r="F234" s="28" t="s">
        <v>66</v>
      </c>
      <c r="G234" s="25">
        <f t="shared" si="136"/>
        <v>5</v>
      </c>
      <c r="H234" s="28" t="str">
        <f t="shared" si="137"/>
        <v>high</v>
      </c>
      <c r="I234" s="28" t="s">
        <v>66</v>
      </c>
      <c r="J234" s="25">
        <f t="shared" si="138"/>
        <v>5</v>
      </c>
      <c r="K234" s="28" t="s">
        <v>66</v>
      </c>
      <c r="L234" s="25">
        <f t="shared" si="139"/>
        <v>5</v>
      </c>
      <c r="M234" s="28" t="s">
        <v>66</v>
      </c>
      <c r="N234" s="25">
        <f t="shared" si="140"/>
        <v>5</v>
      </c>
      <c r="O234" s="25" t="str">
        <f t="shared" si="151"/>
        <v>high</v>
      </c>
      <c r="P234" s="25" t="s">
        <v>67</v>
      </c>
      <c r="Q234" s="25" t="s">
        <v>68</v>
      </c>
      <c r="R234" s="25">
        <v>3</v>
      </c>
      <c r="S234" s="29" t="s">
        <v>1126</v>
      </c>
      <c r="T234" s="195">
        <f>VLOOKUP($S234,'Snippet measures'!$A$4:$V$33,11,FALSE)</f>
        <v>1180</v>
      </c>
      <c r="U234" s="195">
        <f>VLOOKUP($S234,'Snippet measures'!$A$4:$V$33,18,FALSE)</f>
        <v>-8.0655936137930908</v>
      </c>
      <c r="V234" s="195">
        <f>VLOOKUP($S234,'Snippet measures'!$A$4:$V$33,19,FALSE)</f>
        <v>882.1</v>
      </c>
      <c r="W234" s="195">
        <f>VLOOKUP($S234,'Snippet measures'!$A$4:$V$33,21,FALSE)</f>
        <v>8.8050314465408803E-3</v>
      </c>
      <c r="X234" s="195">
        <f>VLOOKUP($S234,'Snippet measures'!$A$4:$V$33,22,FALSE)</f>
        <v>0.35094339622641507</v>
      </c>
      <c r="Y234" s="25">
        <v>3</v>
      </c>
      <c r="Z234" s="30" t="s">
        <v>1132</v>
      </c>
      <c r="AA234" s="31" t="s">
        <v>1133</v>
      </c>
      <c r="AB234" s="39" t="s">
        <v>269</v>
      </c>
      <c r="AC234" s="33" t="s">
        <v>1134</v>
      </c>
      <c r="AD234" s="16"/>
      <c r="AE234" s="17">
        <v>0</v>
      </c>
      <c r="AF234" s="17">
        <v>0</v>
      </c>
      <c r="AG234" s="17">
        <f t="shared" ref="AG234:AG255" si="168">IF(AE234=AF234,AE234,"")</f>
        <v>0</v>
      </c>
      <c r="AH234" s="35" t="s">
        <v>269</v>
      </c>
      <c r="AI234" s="33" t="s">
        <v>1135</v>
      </c>
      <c r="AJ234" s="16"/>
      <c r="AK234" s="17">
        <v>0</v>
      </c>
      <c r="AL234" s="17">
        <v>0</v>
      </c>
      <c r="AM234" s="20">
        <f t="shared" si="165"/>
        <v>0</v>
      </c>
      <c r="AN234" s="35" t="s">
        <v>270</v>
      </c>
      <c r="AO234" s="33" t="s">
        <v>270</v>
      </c>
      <c r="AP234" s="16"/>
      <c r="AQ234" s="17">
        <f>IF(ISBLANK($AN234),"",IF($AN234=TRIM($AO234),3,""))</f>
        <v>3</v>
      </c>
      <c r="AR234" s="17">
        <f>IF(ISBLANK($AN234),"",IF($AN234=TRIM($AO234),3,""))</f>
        <v>3</v>
      </c>
      <c r="AS234" s="20">
        <f t="shared" si="159"/>
        <v>3</v>
      </c>
      <c r="AT234" s="35"/>
      <c r="AU234" s="33"/>
      <c r="AV234" s="16"/>
      <c r="AW234" s="17" t="str">
        <f t="shared" si="166"/>
        <v/>
      </c>
      <c r="AX234" s="17" t="str">
        <f t="shared" si="166"/>
        <v/>
      </c>
      <c r="AY234" s="20" t="str">
        <f t="shared" si="160"/>
        <v/>
      </c>
      <c r="AZ234" s="35"/>
      <c r="BA234" s="33"/>
      <c r="BB234" s="17" t="str">
        <f t="shared" si="163"/>
        <v/>
      </c>
      <c r="BC234" s="17" t="str">
        <f t="shared" si="163"/>
        <v/>
      </c>
      <c r="BD234" s="20" t="str">
        <f t="shared" si="141"/>
        <v/>
      </c>
      <c r="BE234" s="35"/>
      <c r="BF234" s="36"/>
      <c r="BG234" s="17" t="str">
        <f t="shared" si="164"/>
        <v/>
      </c>
      <c r="BH234" s="17" t="str">
        <f t="shared" si="164"/>
        <v/>
      </c>
      <c r="BI234" s="20" t="str">
        <f t="shared" si="142"/>
        <v/>
      </c>
      <c r="BJ234" s="54">
        <v>3</v>
      </c>
      <c r="BK234" s="37">
        <f t="shared" si="143"/>
        <v>6</v>
      </c>
      <c r="BL234" s="54">
        <f t="shared" si="144"/>
        <v>0</v>
      </c>
      <c r="BM234" s="28"/>
      <c r="BN234" s="28"/>
      <c r="BO234" s="28" t="s">
        <v>960</v>
      </c>
      <c r="BP234" s="28" t="s">
        <v>961</v>
      </c>
      <c r="BQ234" s="28">
        <v>3</v>
      </c>
      <c r="BR234" s="25">
        <f t="shared" si="145"/>
        <v>3</v>
      </c>
      <c r="BS234" s="28">
        <v>3</v>
      </c>
      <c r="BT234" s="25">
        <f t="shared" si="146"/>
        <v>3</v>
      </c>
      <c r="BU234" s="28" t="s">
        <v>77</v>
      </c>
      <c r="BV234" s="25">
        <f t="shared" si="147"/>
        <v>5</v>
      </c>
      <c r="BW234" s="28" t="s">
        <v>87</v>
      </c>
      <c r="BX234" s="25">
        <f t="shared" si="148"/>
        <v>1</v>
      </c>
      <c r="BY234" s="25" t="str">
        <f t="shared" si="152"/>
        <v>high</v>
      </c>
      <c r="BZ234" s="28" t="s">
        <v>100</v>
      </c>
      <c r="CA234" s="25">
        <v>3</v>
      </c>
      <c r="CB234" s="28" t="s">
        <v>962</v>
      </c>
      <c r="CC234" s="28">
        <v>3420.55</v>
      </c>
      <c r="CD234" s="28">
        <v>281.7</v>
      </c>
      <c r="CE234" s="38">
        <v>66.83</v>
      </c>
      <c r="CF234" s="54">
        <v>3</v>
      </c>
      <c r="CG234" s="25">
        <f t="shared" si="149"/>
        <v>3</v>
      </c>
      <c r="CH234" s="26">
        <f t="shared" si="150"/>
        <v>0.33333333333333331</v>
      </c>
      <c r="CI234" s="26">
        <f t="shared" si="153"/>
        <v>4.1888533901313458</v>
      </c>
      <c r="CJ234" s="26">
        <f t="shared" si="154"/>
        <v>17.65674098458776</v>
      </c>
    </row>
    <row r="235" spans="1:88" ht="13.05" customHeight="1" x14ac:dyDescent="0.3">
      <c r="A235" s="27">
        <v>71</v>
      </c>
      <c r="B235" s="28" t="s">
        <v>66</v>
      </c>
      <c r="C235" s="25">
        <f t="shared" si="134"/>
        <v>5</v>
      </c>
      <c r="D235" s="28" t="s">
        <v>79</v>
      </c>
      <c r="E235" s="25">
        <f t="shared" si="135"/>
        <v>2</v>
      </c>
      <c r="F235" s="28" t="s">
        <v>65</v>
      </c>
      <c r="G235" s="25">
        <f t="shared" si="136"/>
        <v>3</v>
      </c>
      <c r="H235" s="28" t="str">
        <f t="shared" si="137"/>
        <v>high</v>
      </c>
      <c r="I235" s="28" t="s">
        <v>80</v>
      </c>
      <c r="J235" s="25">
        <f t="shared" si="138"/>
        <v>4</v>
      </c>
      <c r="K235" s="28" t="s">
        <v>65</v>
      </c>
      <c r="L235" s="25">
        <f t="shared" si="139"/>
        <v>3</v>
      </c>
      <c r="M235" s="28" t="s">
        <v>66</v>
      </c>
      <c r="N235" s="25">
        <f t="shared" si="140"/>
        <v>5</v>
      </c>
      <c r="O235" s="25" t="str">
        <f t="shared" si="151"/>
        <v>high</v>
      </c>
      <c r="P235" s="25" t="s">
        <v>67</v>
      </c>
      <c r="Q235" s="25" t="s">
        <v>68</v>
      </c>
      <c r="R235" s="25">
        <v>3</v>
      </c>
      <c r="S235" s="29" t="s">
        <v>1126</v>
      </c>
      <c r="T235" s="195">
        <f>VLOOKUP($S235,'Snippet measures'!$A$4:$V$33,11,FALSE)</f>
        <v>1180</v>
      </c>
      <c r="U235" s="195">
        <f>VLOOKUP($S235,'Snippet measures'!$A$4:$V$33,18,FALSE)</f>
        <v>-8.0655936137930908</v>
      </c>
      <c r="V235" s="195">
        <f>VLOOKUP($S235,'Snippet measures'!$A$4:$V$33,19,FALSE)</f>
        <v>882.1</v>
      </c>
      <c r="W235" s="195">
        <f>VLOOKUP($S235,'Snippet measures'!$A$4:$V$33,21,FALSE)</f>
        <v>8.8050314465408803E-3</v>
      </c>
      <c r="X235" s="195">
        <f>VLOOKUP($S235,'Snippet measures'!$A$4:$V$33,22,FALSE)</f>
        <v>0.35094339622641507</v>
      </c>
      <c r="Y235" s="25">
        <v>3</v>
      </c>
      <c r="Z235" s="30" t="s">
        <v>1136</v>
      </c>
      <c r="AA235" s="31" t="s">
        <v>1137</v>
      </c>
      <c r="AB235" s="39" t="s">
        <v>269</v>
      </c>
      <c r="AC235" s="33" t="s">
        <v>317</v>
      </c>
      <c r="AD235" s="16"/>
      <c r="AE235" s="17">
        <v>2</v>
      </c>
      <c r="AF235" s="17">
        <v>2</v>
      </c>
      <c r="AG235" s="17">
        <f t="shared" si="168"/>
        <v>2</v>
      </c>
      <c r="AH235" s="35" t="s">
        <v>269</v>
      </c>
      <c r="AI235" s="33" t="s">
        <v>317</v>
      </c>
      <c r="AJ235" s="16"/>
      <c r="AK235" s="17">
        <v>1</v>
      </c>
      <c r="AL235" s="17">
        <v>2</v>
      </c>
      <c r="AM235" s="41">
        <v>2</v>
      </c>
      <c r="AN235" s="35" t="s">
        <v>270</v>
      </c>
      <c r="AO235" s="33" t="s">
        <v>304</v>
      </c>
      <c r="AP235" s="16"/>
      <c r="AQ235" s="17">
        <v>3</v>
      </c>
      <c r="AR235" s="17">
        <v>3</v>
      </c>
      <c r="AS235" s="20">
        <f t="shared" si="159"/>
        <v>3</v>
      </c>
      <c r="AT235" s="35"/>
      <c r="AU235" s="33"/>
      <c r="AV235" s="16"/>
      <c r="AW235" s="17" t="str">
        <f t="shared" si="166"/>
        <v/>
      </c>
      <c r="AX235" s="17" t="str">
        <f t="shared" si="166"/>
        <v/>
      </c>
      <c r="AY235" s="20" t="str">
        <f t="shared" si="160"/>
        <v/>
      </c>
      <c r="AZ235" s="35"/>
      <c r="BA235" s="33"/>
      <c r="BB235" s="17" t="str">
        <f t="shared" si="163"/>
        <v/>
      </c>
      <c r="BC235" s="17" t="str">
        <f t="shared" si="163"/>
        <v/>
      </c>
      <c r="BD235" s="20" t="str">
        <f t="shared" si="141"/>
        <v/>
      </c>
      <c r="BE235" s="35"/>
      <c r="BF235" s="36"/>
      <c r="BG235" s="17" t="str">
        <f t="shared" si="164"/>
        <v/>
      </c>
      <c r="BH235" s="17" t="str">
        <f t="shared" si="164"/>
        <v/>
      </c>
      <c r="BI235" s="20" t="str">
        <f t="shared" si="142"/>
        <v/>
      </c>
      <c r="BJ235" s="54">
        <v>3</v>
      </c>
      <c r="BK235" s="37">
        <f t="shared" si="143"/>
        <v>6</v>
      </c>
      <c r="BL235" s="54">
        <f t="shared" si="144"/>
        <v>0</v>
      </c>
      <c r="BM235" s="28"/>
      <c r="BN235" s="28" t="s">
        <v>1138</v>
      </c>
      <c r="BO235" s="28"/>
      <c r="BP235" s="28" t="s">
        <v>967</v>
      </c>
      <c r="BQ235" s="28">
        <v>4</v>
      </c>
      <c r="BR235" s="25">
        <f t="shared" si="145"/>
        <v>4</v>
      </c>
      <c r="BS235" s="28">
        <v>3</v>
      </c>
      <c r="BT235" s="25">
        <f t="shared" si="146"/>
        <v>3</v>
      </c>
      <c r="BU235" s="28">
        <v>3</v>
      </c>
      <c r="BV235" s="25">
        <f t="shared" si="147"/>
        <v>3</v>
      </c>
      <c r="BW235" s="28">
        <v>2</v>
      </c>
      <c r="BX235" s="25">
        <f t="shared" si="148"/>
        <v>2</v>
      </c>
      <c r="BY235" s="25" t="str">
        <f t="shared" si="152"/>
        <v>high</v>
      </c>
      <c r="BZ235" s="28" t="s">
        <v>100</v>
      </c>
      <c r="CA235" s="25">
        <v>3</v>
      </c>
      <c r="CB235" s="28"/>
      <c r="CC235" s="28">
        <v>4145.96</v>
      </c>
      <c r="CD235" s="28">
        <v>361.02</v>
      </c>
      <c r="CE235" s="38">
        <v>201.58</v>
      </c>
      <c r="CF235" s="54">
        <v>3</v>
      </c>
      <c r="CG235" s="25">
        <f t="shared" si="149"/>
        <v>7</v>
      </c>
      <c r="CH235" s="26">
        <f t="shared" si="150"/>
        <v>0.77777777777777779</v>
      </c>
      <c r="CI235" s="26">
        <f t="shared" si="153"/>
        <v>3.2685169796687168</v>
      </c>
      <c r="CJ235" s="26">
        <f t="shared" si="154"/>
        <v>5.8537553328703238</v>
      </c>
    </row>
    <row r="236" spans="1:88" ht="13.05" customHeight="1" x14ac:dyDescent="0.3">
      <c r="A236" s="27">
        <v>91</v>
      </c>
      <c r="B236" s="28" t="s">
        <v>88</v>
      </c>
      <c r="C236" s="25">
        <f t="shared" si="134"/>
        <v>1</v>
      </c>
      <c r="D236" s="28" t="s">
        <v>79</v>
      </c>
      <c r="E236" s="25">
        <f t="shared" si="135"/>
        <v>2</v>
      </c>
      <c r="F236" s="28" t="s">
        <v>88</v>
      </c>
      <c r="G236" s="25">
        <f t="shared" si="136"/>
        <v>1</v>
      </c>
      <c r="H236" s="28" t="str">
        <f t="shared" si="137"/>
        <v>low</v>
      </c>
      <c r="I236" s="28" t="s">
        <v>88</v>
      </c>
      <c r="J236" s="25">
        <f t="shared" si="138"/>
        <v>1</v>
      </c>
      <c r="K236" s="28" t="s">
        <v>88</v>
      </c>
      <c r="L236" s="25">
        <f t="shared" si="139"/>
        <v>1</v>
      </c>
      <c r="M236" s="28" t="s">
        <v>88</v>
      </c>
      <c r="N236" s="25">
        <f t="shared" si="140"/>
        <v>1</v>
      </c>
      <c r="O236" s="25" t="str">
        <f t="shared" si="151"/>
        <v>low</v>
      </c>
      <c r="P236" s="25" t="s">
        <v>67</v>
      </c>
      <c r="Q236" s="25" t="s">
        <v>68</v>
      </c>
      <c r="R236" s="25">
        <v>3</v>
      </c>
      <c r="S236" s="29" t="s">
        <v>1126</v>
      </c>
      <c r="T236" s="195">
        <f>VLOOKUP($S236,'Snippet measures'!$A$4:$V$33,11,FALSE)</f>
        <v>1180</v>
      </c>
      <c r="U236" s="195">
        <f>VLOOKUP($S236,'Snippet measures'!$A$4:$V$33,18,FALSE)</f>
        <v>-8.0655936137930908</v>
      </c>
      <c r="V236" s="195">
        <f>VLOOKUP($S236,'Snippet measures'!$A$4:$V$33,19,FALSE)</f>
        <v>882.1</v>
      </c>
      <c r="W236" s="195">
        <f>VLOOKUP($S236,'Snippet measures'!$A$4:$V$33,21,FALSE)</f>
        <v>8.8050314465408803E-3</v>
      </c>
      <c r="X236" s="195">
        <f>VLOOKUP($S236,'Snippet measures'!$A$4:$V$33,22,FALSE)</f>
        <v>0.35094339622641507</v>
      </c>
      <c r="Y236" s="25">
        <v>3</v>
      </c>
      <c r="Z236" s="30" t="s">
        <v>1139</v>
      </c>
      <c r="AA236" s="31" t="s">
        <v>1140</v>
      </c>
      <c r="AB236" s="39" t="s">
        <v>269</v>
      </c>
      <c r="AC236" s="33" t="s">
        <v>1141</v>
      </c>
      <c r="AD236" s="16"/>
      <c r="AE236" s="17">
        <v>2</v>
      </c>
      <c r="AF236" s="17">
        <v>2</v>
      </c>
      <c r="AG236" s="17">
        <f t="shared" si="168"/>
        <v>2</v>
      </c>
      <c r="AH236" s="35" t="s">
        <v>269</v>
      </c>
      <c r="AI236" s="33" t="s">
        <v>1142</v>
      </c>
      <c r="AJ236" s="16"/>
      <c r="AK236" s="17">
        <v>1</v>
      </c>
      <c r="AL236" s="17">
        <v>1</v>
      </c>
      <c r="AM236" s="20">
        <f t="shared" ref="AM236:AM258" si="169">IF(AK236=AL236,AK236,"")</f>
        <v>1</v>
      </c>
      <c r="AN236" s="35" t="s">
        <v>270</v>
      </c>
      <c r="AO236" s="33" t="s">
        <v>270</v>
      </c>
      <c r="AP236" s="16"/>
      <c r="AQ236" s="17">
        <f>IF(ISBLANK($AN236),"",IF($AN236=TRIM($AO236),3,""))</f>
        <v>3</v>
      </c>
      <c r="AR236" s="17">
        <f>IF(ISBLANK($AN236),"",IF($AN236=TRIM($AO236),3,""))</f>
        <v>3</v>
      </c>
      <c r="AS236" s="20">
        <f t="shared" si="159"/>
        <v>3</v>
      </c>
      <c r="AT236" s="35"/>
      <c r="AU236" s="33"/>
      <c r="AV236" s="16"/>
      <c r="AW236" s="17" t="str">
        <f t="shared" si="166"/>
        <v/>
      </c>
      <c r="AX236" s="17" t="str">
        <f t="shared" si="166"/>
        <v/>
      </c>
      <c r="AY236" s="20" t="str">
        <f t="shared" si="160"/>
        <v/>
      </c>
      <c r="AZ236" s="35"/>
      <c r="BA236" s="33"/>
      <c r="BB236" s="17" t="str">
        <f t="shared" si="163"/>
        <v/>
      </c>
      <c r="BC236" s="17" t="str">
        <f t="shared" si="163"/>
        <v/>
      </c>
      <c r="BD236" s="20" t="str">
        <f t="shared" si="141"/>
        <v/>
      </c>
      <c r="BE236" s="35"/>
      <c r="BF236" s="36"/>
      <c r="BG236" s="17" t="str">
        <f t="shared" si="164"/>
        <v/>
      </c>
      <c r="BH236" s="17" t="str">
        <f t="shared" si="164"/>
        <v/>
      </c>
      <c r="BI236" s="20" t="str">
        <f t="shared" si="142"/>
        <v/>
      </c>
      <c r="BJ236" s="54">
        <v>2</v>
      </c>
      <c r="BK236" s="37">
        <f t="shared" si="143"/>
        <v>5</v>
      </c>
      <c r="BL236" s="54">
        <f t="shared" si="144"/>
        <v>-1</v>
      </c>
      <c r="BM236" s="28"/>
      <c r="BN236" s="28"/>
      <c r="BO236" s="28"/>
      <c r="BP236" s="28" t="s">
        <v>975</v>
      </c>
      <c r="BQ236" s="28" t="s">
        <v>87</v>
      </c>
      <c r="BR236" s="25">
        <f t="shared" si="145"/>
        <v>1</v>
      </c>
      <c r="BS236" s="28" t="s">
        <v>87</v>
      </c>
      <c r="BT236" s="25">
        <f t="shared" si="146"/>
        <v>1</v>
      </c>
      <c r="BU236" s="28" t="s">
        <v>87</v>
      </c>
      <c r="BV236" s="25">
        <f t="shared" si="147"/>
        <v>1</v>
      </c>
      <c r="BW236" s="28" t="s">
        <v>87</v>
      </c>
      <c r="BX236" s="25">
        <f t="shared" si="148"/>
        <v>1</v>
      </c>
      <c r="BY236" s="25" t="str">
        <f t="shared" si="152"/>
        <v>low</v>
      </c>
      <c r="BZ236" s="28" t="s">
        <v>78</v>
      </c>
      <c r="CA236" s="25">
        <v>1</v>
      </c>
      <c r="CB236" s="28"/>
      <c r="CC236" s="28">
        <v>1833</v>
      </c>
      <c r="CD236" s="28">
        <v>12.66</v>
      </c>
      <c r="CE236" s="38">
        <v>128.09</v>
      </c>
      <c r="CF236" s="54">
        <v>3</v>
      </c>
      <c r="CG236" s="25">
        <f t="shared" si="149"/>
        <v>6</v>
      </c>
      <c r="CH236" s="26">
        <f t="shared" si="150"/>
        <v>0.66666666666666663</v>
      </c>
      <c r="CI236" s="26">
        <f t="shared" si="153"/>
        <v>93.206951026856245</v>
      </c>
      <c r="CJ236" s="26">
        <f t="shared" si="154"/>
        <v>9.21227262081349</v>
      </c>
    </row>
    <row r="237" spans="1:88" ht="13.05" customHeight="1" x14ac:dyDescent="0.3">
      <c r="A237" s="27">
        <v>98</v>
      </c>
      <c r="B237" s="28" t="s">
        <v>88</v>
      </c>
      <c r="C237" s="25">
        <f t="shared" si="134"/>
        <v>1</v>
      </c>
      <c r="D237" s="28" t="s">
        <v>88</v>
      </c>
      <c r="E237" s="25">
        <f t="shared" si="135"/>
        <v>1</v>
      </c>
      <c r="F237" s="28" t="s">
        <v>88</v>
      </c>
      <c r="G237" s="25">
        <f t="shared" si="136"/>
        <v>1</v>
      </c>
      <c r="H237" s="28" t="str">
        <f t="shared" si="137"/>
        <v>low</v>
      </c>
      <c r="I237" s="28" t="s">
        <v>88</v>
      </c>
      <c r="J237" s="25">
        <f t="shared" si="138"/>
        <v>1</v>
      </c>
      <c r="K237" s="28" t="s">
        <v>88</v>
      </c>
      <c r="L237" s="25">
        <f t="shared" si="139"/>
        <v>1</v>
      </c>
      <c r="M237" s="28" t="s">
        <v>88</v>
      </c>
      <c r="N237" s="25">
        <f t="shared" si="140"/>
        <v>1</v>
      </c>
      <c r="O237" s="25" t="str">
        <f t="shared" si="151"/>
        <v>low</v>
      </c>
      <c r="P237" s="25" t="s">
        <v>67</v>
      </c>
      <c r="Q237" s="25" t="s">
        <v>68</v>
      </c>
      <c r="R237" s="25">
        <v>3</v>
      </c>
      <c r="S237" s="29" t="s">
        <v>1126</v>
      </c>
      <c r="T237" s="195">
        <f>VLOOKUP($S237,'Snippet measures'!$A$4:$V$33,11,FALSE)</f>
        <v>1180</v>
      </c>
      <c r="U237" s="195">
        <f>VLOOKUP($S237,'Snippet measures'!$A$4:$V$33,18,FALSE)</f>
        <v>-8.0655936137930908</v>
      </c>
      <c r="V237" s="195">
        <f>VLOOKUP($S237,'Snippet measures'!$A$4:$V$33,19,FALSE)</f>
        <v>882.1</v>
      </c>
      <c r="W237" s="195">
        <f>VLOOKUP($S237,'Snippet measures'!$A$4:$V$33,21,FALSE)</f>
        <v>8.8050314465408803E-3</v>
      </c>
      <c r="X237" s="195">
        <f>VLOOKUP($S237,'Snippet measures'!$A$4:$V$33,22,FALSE)</f>
        <v>0.35094339622641507</v>
      </c>
      <c r="Y237" s="25">
        <v>1</v>
      </c>
      <c r="Z237" s="30" t="s">
        <v>1143</v>
      </c>
      <c r="AA237" s="31" t="s">
        <v>91</v>
      </c>
      <c r="AB237" s="39" t="s">
        <v>269</v>
      </c>
      <c r="AC237" s="33" t="s">
        <v>91</v>
      </c>
      <c r="AD237" s="16"/>
      <c r="AE237" s="17">
        <v>0</v>
      </c>
      <c r="AF237" s="17">
        <v>0</v>
      </c>
      <c r="AG237" s="17">
        <f t="shared" si="168"/>
        <v>0</v>
      </c>
      <c r="AH237" s="35" t="s">
        <v>269</v>
      </c>
      <c r="AI237" s="33" t="s">
        <v>91</v>
      </c>
      <c r="AJ237" s="16"/>
      <c r="AK237" s="17">
        <v>0</v>
      </c>
      <c r="AL237" s="17">
        <v>0</v>
      </c>
      <c r="AM237" s="20">
        <f t="shared" si="169"/>
        <v>0</v>
      </c>
      <c r="AN237" s="35" t="s">
        <v>270</v>
      </c>
      <c r="AO237" s="33" t="s">
        <v>91</v>
      </c>
      <c r="AP237" s="16"/>
      <c r="AQ237" s="17">
        <v>0</v>
      </c>
      <c r="AR237" s="17">
        <v>0</v>
      </c>
      <c r="AS237" s="20">
        <f t="shared" si="159"/>
        <v>0</v>
      </c>
      <c r="AT237" s="35"/>
      <c r="AU237" s="33"/>
      <c r="AV237" s="16"/>
      <c r="AW237" s="17" t="str">
        <f t="shared" si="166"/>
        <v/>
      </c>
      <c r="AX237" s="17" t="str">
        <f t="shared" si="166"/>
        <v/>
      </c>
      <c r="AY237" s="20" t="str">
        <f t="shared" si="160"/>
        <v/>
      </c>
      <c r="AZ237" s="35"/>
      <c r="BA237" s="33"/>
      <c r="BB237" s="17" t="str">
        <f t="shared" si="163"/>
        <v/>
      </c>
      <c r="BC237" s="17" t="str">
        <f t="shared" si="163"/>
        <v/>
      </c>
      <c r="BD237" s="20" t="str">
        <f t="shared" si="141"/>
        <v/>
      </c>
      <c r="BE237" s="35"/>
      <c r="BF237" s="36"/>
      <c r="BG237" s="17" t="str">
        <f t="shared" si="164"/>
        <v/>
      </c>
      <c r="BH237" s="17" t="str">
        <f t="shared" si="164"/>
        <v/>
      </c>
      <c r="BI237" s="20" t="str">
        <f t="shared" si="142"/>
        <v/>
      </c>
      <c r="BJ237" s="54">
        <v>1</v>
      </c>
      <c r="BK237" s="37">
        <f t="shared" si="143"/>
        <v>2</v>
      </c>
      <c r="BL237" s="54">
        <f t="shared" si="144"/>
        <v>0</v>
      </c>
      <c r="BM237" s="28"/>
      <c r="BN237" s="28"/>
      <c r="BO237" s="28"/>
      <c r="BP237" s="28" t="s">
        <v>91</v>
      </c>
      <c r="BQ237" s="28">
        <v>2</v>
      </c>
      <c r="BR237" s="25">
        <f t="shared" si="145"/>
        <v>2</v>
      </c>
      <c r="BS237" s="28" t="s">
        <v>87</v>
      </c>
      <c r="BT237" s="25">
        <f t="shared" si="146"/>
        <v>1</v>
      </c>
      <c r="BU237" s="28" t="s">
        <v>87</v>
      </c>
      <c r="BV237" s="25">
        <f t="shared" si="147"/>
        <v>1</v>
      </c>
      <c r="BW237" s="28" t="s">
        <v>87</v>
      </c>
      <c r="BX237" s="25">
        <f t="shared" si="148"/>
        <v>1</v>
      </c>
      <c r="BY237" s="25" t="str">
        <f t="shared" si="152"/>
        <v>low</v>
      </c>
      <c r="BZ237" s="28" t="s">
        <v>100</v>
      </c>
      <c r="CA237" s="25">
        <v>3</v>
      </c>
      <c r="CB237" s="28" t="s">
        <v>978</v>
      </c>
      <c r="CC237" s="28">
        <v>2279.69</v>
      </c>
      <c r="CD237" s="28">
        <v>71.150000000000006</v>
      </c>
      <c r="CE237" s="38">
        <v>23.25</v>
      </c>
      <c r="CF237" s="54">
        <v>3</v>
      </c>
      <c r="CG237" s="25">
        <f t="shared" si="149"/>
        <v>0</v>
      </c>
      <c r="CH237" s="26">
        <f t="shared" si="150"/>
        <v>0</v>
      </c>
      <c r="CI237" s="26">
        <f t="shared" si="153"/>
        <v>16.584680252986647</v>
      </c>
      <c r="CJ237" s="26">
        <f t="shared" si="154"/>
        <v>50.752688172043008</v>
      </c>
    </row>
    <row r="238" spans="1:88" ht="13.05" customHeight="1" x14ac:dyDescent="0.3">
      <c r="A238" s="27">
        <v>101</v>
      </c>
      <c r="B238" s="28" t="s">
        <v>80</v>
      </c>
      <c r="C238" s="25">
        <f t="shared" si="134"/>
        <v>4</v>
      </c>
      <c r="D238" s="28" t="s">
        <v>65</v>
      </c>
      <c r="E238" s="25">
        <f t="shared" si="135"/>
        <v>3</v>
      </c>
      <c r="F238" s="28" t="s">
        <v>80</v>
      </c>
      <c r="G238" s="25">
        <f t="shared" si="136"/>
        <v>4</v>
      </c>
      <c r="H238" s="28" t="str">
        <f t="shared" si="137"/>
        <v>high</v>
      </c>
      <c r="I238" s="28" t="s">
        <v>79</v>
      </c>
      <c r="J238" s="25">
        <f t="shared" si="138"/>
        <v>2</v>
      </c>
      <c r="K238" s="28" t="s">
        <v>65</v>
      </c>
      <c r="L238" s="25">
        <f t="shared" si="139"/>
        <v>3</v>
      </c>
      <c r="M238" s="28" t="s">
        <v>79</v>
      </c>
      <c r="N238" s="25">
        <f t="shared" si="140"/>
        <v>2</v>
      </c>
      <c r="O238" s="25" t="str">
        <f t="shared" si="151"/>
        <v>high</v>
      </c>
      <c r="P238" s="25" t="s">
        <v>67</v>
      </c>
      <c r="Q238" s="25" t="s">
        <v>68</v>
      </c>
      <c r="R238" s="25">
        <v>3</v>
      </c>
      <c r="S238" s="29" t="s">
        <v>1126</v>
      </c>
      <c r="T238" s="195">
        <f>VLOOKUP($S238,'Snippet measures'!$A$4:$V$33,11,FALSE)</f>
        <v>1180</v>
      </c>
      <c r="U238" s="195">
        <f>VLOOKUP($S238,'Snippet measures'!$A$4:$V$33,18,FALSE)</f>
        <v>-8.0655936137930908</v>
      </c>
      <c r="V238" s="195">
        <f>VLOOKUP($S238,'Snippet measures'!$A$4:$V$33,19,FALSE)</f>
        <v>882.1</v>
      </c>
      <c r="W238" s="195">
        <f>VLOOKUP($S238,'Snippet measures'!$A$4:$V$33,21,FALSE)</f>
        <v>8.8050314465408803E-3</v>
      </c>
      <c r="X238" s="195">
        <f>VLOOKUP($S238,'Snippet measures'!$A$4:$V$33,22,FALSE)</f>
        <v>0.35094339622641507</v>
      </c>
      <c r="Y238" s="25">
        <v>4</v>
      </c>
      <c r="Z238" s="30" t="s">
        <v>1144</v>
      </c>
      <c r="AA238" s="31" t="s">
        <v>1145</v>
      </c>
      <c r="AB238" s="39" t="s">
        <v>269</v>
      </c>
      <c r="AC238" s="33" t="s">
        <v>269</v>
      </c>
      <c r="AD238" s="16"/>
      <c r="AE238" s="17">
        <f>IF($AB238=TRIM($AC238),3,"")</f>
        <v>3</v>
      </c>
      <c r="AF238" s="17">
        <f>IF($AB238=TRIM($AC238),3,"")</f>
        <v>3</v>
      </c>
      <c r="AG238" s="17">
        <f t="shared" si="168"/>
        <v>3</v>
      </c>
      <c r="AH238" s="35" t="s">
        <v>269</v>
      </c>
      <c r="AI238" s="33" t="s">
        <v>269</v>
      </c>
      <c r="AJ238" s="16"/>
      <c r="AK238" s="17">
        <f>IF($AH238=TRIM($AI238),3,"")</f>
        <v>3</v>
      </c>
      <c r="AL238" s="17">
        <f>IF($AH238=TRIM($AI238),3,"")</f>
        <v>3</v>
      </c>
      <c r="AM238" s="20">
        <f t="shared" si="169"/>
        <v>3</v>
      </c>
      <c r="AN238" s="35" t="s">
        <v>270</v>
      </c>
      <c r="AO238" s="33" t="s">
        <v>1146</v>
      </c>
      <c r="AP238" s="16" t="s">
        <v>1147</v>
      </c>
      <c r="AQ238" s="17">
        <v>2</v>
      </c>
      <c r="AR238" s="17">
        <v>1</v>
      </c>
      <c r="AS238" s="41">
        <v>1</v>
      </c>
      <c r="AT238" s="35"/>
      <c r="AU238" s="33"/>
      <c r="AV238" s="16"/>
      <c r="AW238" s="17" t="str">
        <f t="shared" si="166"/>
        <v/>
      </c>
      <c r="AX238" s="17" t="str">
        <f t="shared" si="166"/>
        <v/>
      </c>
      <c r="AY238" s="20" t="str">
        <f t="shared" si="160"/>
        <v/>
      </c>
      <c r="AZ238" s="35"/>
      <c r="BA238" s="33"/>
      <c r="BB238" s="17" t="str">
        <f t="shared" si="163"/>
        <v/>
      </c>
      <c r="BC238" s="17" t="str">
        <f t="shared" si="163"/>
        <v/>
      </c>
      <c r="BD238" s="20" t="str">
        <f t="shared" si="141"/>
        <v/>
      </c>
      <c r="BE238" s="35"/>
      <c r="BF238" s="36"/>
      <c r="BG238" s="17" t="str">
        <f t="shared" si="164"/>
        <v/>
      </c>
      <c r="BH238" s="17" t="str">
        <f t="shared" si="164"/>
        <v/>
      </c>
      <c r="BI238" s="20" t="str">
        <f t="shared" si="142"/>
        <v/>
      </c>
      <c r="BJ238" s="54">
        <v>4</v>
      </c>
      <c r="BK238" s="37">
        <f t="shared" si="143"/>
        <v>8</v>
      </c>
      <c r="BL238" s="54">
        <f t="shared" si="144"/>
        <v>0</v>
      </c>
      <c r="BM238" s="28" t="s">
        <v>1148</v>
      </c>
      <c r="BN238" s="28"/>
      <c r="BO238" s="28" t="s">
        <v>983</v>
      </c>
      <c r="BP238" s="28" t="s">
        <v>984</v>
      </c>
      <c r="BQ238" s="28">
        <v>3</v>
      </c>
      <c r="BR238" s="25">
        <f t="shared" si="145"/>
        <v>3</v>
      </c>
      <c r="BS238" s="28">
        <v>3</v>
      </c>
      <c r="BT238" s="25">
        <f t="shared" si="146"/>
        <v>3</v>
      </c>
      <c r="BU238" s="28">
        <v>3</v>
      </c>
      <c r="BV238" s="25">
        <f t="shared" si="147"/>
        <v>3</v>
      </c>
      <c r="BW238" s="28">
        <v>2</v>
      </c>
      <c r="BX238" s="25">
        <f t="shared" si="148"/>
        <v>2</v>
      </c>
      <c r="BY238" s="25" t="str">
        <f t="shared" si="152"/>
        <v>med</v>
      </c>
      <c r="BZ238" s="28" t="s">
        <v>78</v>
      </c>
      <c r="CA238" s="25">
        <v>1</v>
      </c>
      <c r="CB238" s="28" t="s">
        <v>985</v>
      </c>
      <c r="CC238" s="28">
        <v>3222.43</v>
      </c>
      <c r="CD238" s="28">
        <v>129.56</v>
      </c>
      <c r="CE238" s="38">
        <v>107.25</v>
      </c>
      <c r="CF238" s="54">
        <v>3</v>
      </c>
      <c r="CG238" s="25">
        <f t="shared" si="149"/>
        <v>7</v>
      </c>
      <c r="CH238" s="26">
        <f t="shared" si="150"/>
        <v>0.77777777777777779</v>
      </c>
      <c r="CI238" s="26">
        <f t="shared" si="153"/>
        <v>9.1077493053411551</v>
      </c>
      <c r="CJ238" s="26">
        <f t="shared" si="154"/>
        <v>11.002331002331003</v>
      </c>
    </row>
    <row r="239" spans="1:88" ht="13.05" customHeight="1" x14ac:dyDescent="0.3">
      <c r="A239" s="27">
        <v>115</v>
      </c>
      <c r="B239" s="28" t="s">
        <v>88</v>
      </c>
      <c r="C239" s="25">
        <f t="shared" si="134"/>
        <v>1</v>
      </c>
      <c r="D239" s="28" t="s">
        <v>79</v>
      </c>
      <c r="E239" s="25">
        <f t="shared" si="135"/>
        <v>2</v>
      </c>
      <c r="F239" s="28" t="s">
        <v>80</v>
      </c>
      <c r="G239" s="25">
        <f t="shared" si="136"/>
        <v>4</v>
      </c>
      <c r="H239" s="28" t="str">
        <f t="shared" si="137"/>
        <v>medium</v>
      </c>
      <c r="I239" s="28" t="s">
        <v>88</v>
      </c>
      <c r="J239" s="25">
        <f t="shared" si="138"/>
        <v>1</v>
      </c>
      <c r="K239" s="28" t="s">
        <v>65</v>
      </c>
      <c r="L239" s="25">
        <f t="shared" si="139"/>
        <v>3</v>
      </c>
      <c r="M239" s="28" t="s">
        <v>88</v>
      </c>
      <c r="N239" s="25">
        <f t="shared" si="140"/>
        <v>1</v>
      </c>
      <c r="O239" s="25" t="str">
        <f t="shared" si="151"/>
        <v>high</v>
      </c>
      <c r="P239" s="25" t="s">
        <v>67</v>
      </c>
      <c r="Q239" s="25" t="s">
        <v>68</v>
      </c>
      <c r="R239" s="25">
        <v>3</v>
      </c>
      <c r="S239" s="29" t="s">
        <v>1126</v>
      </c>
      <c r="T239" s="195">
        <f>VLOOKUP($S239,'Snippet measures'!$A$4:$V$33,11,FALSE)</f>
        <v>1180</v>
      </c>
      <c r="U239" s="195">
        <f>VLOOKUP($S239,'Snippet measures'!$A$4:$V$33,18,FALSE)</f>
        <v>-8.0655936137930908</v>
      </c>
      <c r="V239" s="195">
        <f>VLOOKUP($S239,'Snippet measures'!$A$4:$V$33,19,FALSE)</f>
        <v>882.1</v>
      </c>
      <c r="W239" s="195">
        <f>VLOOKUP($S239,'Snippet measures'!$A$4:$V$33,21,FALSE)</f>
        <v>8.8050314465408803E-3</v>
      </c>
      <c r="X239" s="195">
        <f>VLOOKUP($S239,'Snippet measures'!$A$4:$V$33,22,FALSE)</f>
        <v>0.35094339622641507</v>
      </c>
      <c r="Y239" s="25">
        <v>3</v>
      </c>
      <c r="Z239" s="30" t="s">
        <v>1149</v>
      </c>
      <c r="AA239" s="31" t="s">
        <v>1150</v>
      </c>
      <c r="AB239" s="39" t="s">
        <v>269</v>
      </c>
      <c r="AC239" s="33" t="s">
        <v>1151</v>
      </c>
      <c r="AD239" s="16"/>
      <c r="AE239" s="17">
        <v>2</v>
      </c>
      <c r="AF239" s="17">
        <v>2</v>
      </c>
      <c r="AG239" s="17">
        <f t="shared" si="168"/>
        <v>2</v>
      </c>
      <c r="AH239" s="35" t="s">
        <v>269</v>
      </c>
      <c r="AI239" s="33" t="s">
        <v>1152</v>
      </c>
      <c r="AJ239" s="16"/>
      <c r="AK239" s="17">
        <v>1</v>
      </c>
      <c r="AL239" s="17">
        <v>1</v>
      </c>
      <c r="AM239" s="20">
        <f t="shared" si="169"/>
        <v>1</v>
      </c>
      <c r="AN239" s="35" t="s">
        <v>270</v>
      </c>
      <c r="AO239" s="33" t="s">
        <v>1153</v>
      </c>
      <c r="AP239" s="16"/>
      <c r="AQ239" s="17">
        <v>2</v>
      </c>
      <c r="AR239" s="17">
        <v>2</v>
      </c>
      <c r="AS239" s="20">
        <f t="shared" ref="AS239:AS286" si="170">IF(AQ239=AR239,AQ239,"")</f>
        <v>2</v>
      </c>
      <c r="AT239" s="35"/>
      <c r="AU239" s="33"/>
      <c r="AV239" s="16"/>
      <c r="AW239" s="17" t="str">
        <f t="shared" si="166"/>
        <v/>
      </c>
      <c r="AX239" s="17" t="str">
        <f t="shared" si="166"/>
        <v/>
      </c>
      <c r="AY239" s="20" t="str">
        <f t="shared" ref="AY239:AY270" si="171">IF(AW239=AX239,AW239,"")</f>
        <v/>
      </c>
      <c r="AZ239" s="35"/>
      <c r="BA239" s="33"/>
      <c r="BB239" s="17" t="str">
        <f t="shared" si="163"/>
        <v/>
      </c>
      <c r="BC239" s="17" t="str">
        <f t="shared" si="163"/>
        <v/>
      </c>
      <c r="BD239" s="20" t="str">
        <f t="shared" si="141"/>
        <v/>
      </c>
      <c r="BE239" s="35"/>
      <c r="BF239" s="36"/>
      <c r="BG239" s="17" t="str">
        <f t="shared" si="164"/>
        <v/>
      </c>
      <c r="BH239" s="17" t="str">
        <f t="shared" si="164"/>
        <v/>
      </c>
      <c r="BI239" s="20" t="str">
        <f t="shared" si="142"/>
        <v/>
      </c>
      <c r="BJ239" s="54">
        <v>4</v>
      </c>
      <c r="BK239" s="37">
        <f t="shared" si="143"/>
        <v>7</v>
      </c>
      <c r="BL239" s="54">
        <f t="shared" si="144"/>
        <v>1</v>
      </c>
      <c r="BM239" s="28" t="s">
        <v>1154</v>
      </c>
      <c r="BN239" s="28"/>
      <c r="BO239" s="28" t="s">
        <v>991</v>
      </c>
      <c r="BP239" s="28" t="s">
        <v>992</v>
      </c>
      <c r="BQ239" s="28">
        <v>2</v>
      </c>
      <c r="BR239" s="25">
        <f t="shared" si="145"/>
        <v>2</v>
      </c>
      <c r="BS239" s="28">
        <v>2</v>
      </c>
      <c r="BT239" s="25">
        <f t="shared" si="146"/>
        <v>2</v>
      </c>
      <c r="BU239" s="28">
        <v>2</v>
      </c>
      <c r="BV239" s="25">
        <f t="shared" si="147"/>
        <v>2</v>
      </c>
      <c r="BW239" s="28">
        <v>2</v>
      </c>
      <c r="BX239" s="25">
        <f t="shared" si="148"/>
        <v>2</v>
      </c>
      <c r="BY239" s="25" t="str">
        <f t="shared" si="152"/>
        <v>low</v>
      </c>
      <c r="BZ239" s="28" t="s">
        <v>145</v>
      </c>
      <c r="CA239" s="25">
        <v>2</v>
      </c>
      <c r="CB239" s="28"/>
      <c r="CC239" s="28">
        <v>6689.13</v>
      </c>
      <c r="CD239" s="28">
        <v>519.83000000000004</v>
      </c>
      <c r="CE239" s="38">
        <v>102.35</v>
      </c>
      <c r="CF239" s="54">
        <v>3</v>
      </c>
      <c r="CG239" s="25">
        <f t="shared" si="149"/>
        <v>5</v>
      </c>
      <c r="CH239" s="26">
        <f t="shared" si="150"/>
        <v>0.55555555555555558</v>
      </c>
      <c r="CI239" s="26">
        <f t="shared" si="153"/>
        <v>2.2699728757478406</v>
      </c>
      <c r="CJ239" s="26">
        <f t="shared" si="154"/>
        <v>11.529066927210552</v>
      </c>
    </row>
    <row r="240" spans="1:88" ht="13.05" customHeight="1" x14ac:dyDescent="0.3">
      <c r="A240" s="27">
        <v>116</v>
      </c>
      <c r="B240" s="28" t="s">
        <v>88</v>
      </c>
      <c r="C240" s="25">
        <f t="shared" si="134"/>
        <v>1</v>
      </c>
      <c r="D240" s="28" t="s">
        <v>80</v>
      </c>
      <c r="E240" s="25">
        <f t="shared" si="135"/>
        <v>4</v>
      </c>
      <c r="F240" s="28" t="s">
        <v>66</v>
      </c>
      <c r="G240" s="25">
        <f t="shared" si="136"/>
        <v>5</v>
      </c>
      <c r="H240" s="28" t="str">
        <f t="shared" si="137"/>
        <v>high</v>
      </c>
      <c r="I240" s="28" t="s">
        <v>65</v>
      </c>
      <c r="J240" s="25">
        <f t="shared" si="138"/>
        <v>3</v>
      </c>
      <c r="K240" s="28" t="s">
        <v>80</v>
      </c>
      <c r="L240" s="25">
        <f t="shared" si="139"/>
        <v>4</v>
      </c>
      <c r="M240" s="28" t="s">
        <v>88</v>
      </c>
      <c r="N240" s="25">
        <f t="shared" si="140"/>
        <v>1</v>
      </c>
      <c r="O240" s="25" t="str">
        <f t="shared" si="151"/>
        <v>high</v>
      </c>
      <c r="P240" s="25" t="s">
        <v>67</v>
      </c>
      <c r="Q240" s="25" t="s">
        <v>68</v>
      </c>
      <c r="R240" s="25">
        <v>3</v>
      </c>
      <c r="S240" s="29" t="s">
        <v>1126</v>
      </c>
      <c r="T240" s="195">
        <f>VLOOKUP($S240,'Snippet measures'!$A$4:$V$33,11,FALSE)</f>
        <v>1180</v>
      </c>
      <c r="U240" s="195">
        <f>VLOOKUP($S240,'Snippet measures'!$A$4:$V$33,18,FALSE)</f>
        <v>-8.0655936137930908</v>
      </c>
      <c r="V240" s="195">
        <f>VLOOKUP($S240,'Snippet measures'!$A$4:$V$33,19,FALSE)</f>
        <v>882.1</v>
      </c>
      <c r="W240" s="195">
        <f>VLOOKUP($S240,'Snippet measures'!$A$4:$V$33,21,FALSE)</f>
        <v>8.8050314465408803E-3</v>
      </c>
      <c r="X240" s="195">
        <f>VLOOKUP($S240,'Snippet measures'!$A$4:$V$33,22,FALSE)</f>
        <v>0.35094339622641507</v>
      </c>
      <c r="Y240" s="25">
        <v>2</v>
      </c>
      <c r="Z240" s="30" t="s">
        <v>1155</v>
      </c>
      <c r="AA240" s="31" t="s">
        <v>1156</v>
      </c>
      <c r="AB240" s="39" t="s">
        <v>269</v>
      </c>
      <c r="AC240" s="33" t="s">
        <v>1157</v>
      </c>
      <c r="AD240" s="16"/>
      <c r="AE240" s="17">
        <v>1</v>
      </c>
      <c r="AF240" s="17">
        <v>1</v>
      </c>
      <c r="AG240" s="17">
        <f t="shared" si="168"/>
        <v>1</v>
      </c>
      <c r="AH240" s="35" t="s">
        <v>269</v>
      </c>
      <c r="AI240" s="33" t="s">
        <v>1158</v>
      </c>
      <c r="AJ240" s="16"/>
      <c r="AK240" s="17">
        <v>2</v>
      </c>
      <c r="AL240" s="17">
        <v>2</v>
      </c>
      <c r="AM240" s="20">
        <f t="shared" si="169"/>
        <v>2</v>
      </c>
      <c r="AN240" s="35" t="s">
        <v>270</v>
      </c>
      <c r="AO240" s="33" t="s">
        <v>230</v>
      </c>
      <c r="AP240" s="16"/>
      <c r="AQ240" s="17">
        <v>0</v>
      </c>
      <c r="AR240" s="17">
        <v>0</v>
      </c>
      <c r="AS240" s="20">
        <f t="shared" si="170"/>
        <v>0</v>
      </c>
      <c r="AT240" s="35"/>
      <c r="AU240" s="33"/>
      <c r="AV240" s="16"/>
      <c r="AW240" s="17" t="str">
        <f t="shared" si="166"/>
        <v/>
      </c>
      <c r="AX240" s="17" t="str">
        <f t="shared" si="166"/>
        <v/>
      </c>
      <c r="AY240" s="20" t="str">
        <f t="shared" si="171"/>
        <v/>
      </c>
      <c r="AZ240" s="35"/>
      <c r="BA240" s="33"/>
      <c r="BB240" s="17" t="str">
        <f t="shared" si="163"/>
        <v/>
      </c>
      <c r="BC240" s="17" t="str">
        <f t="shared" si="163"/>
        <v/>
      </c>
      <c r="BD240" s="20" t="str">
        <f t="shared" si="141"/>
        <v/>
      </c>
      <c r="BE240" s="35"/>
      <c r="BF240" s="36"/>
      <c r="BG240" s="17" t="str">
        <f t="shared" si="164"/>
        <v/>
      </c>
      <c r="BH240" s="17" t="str">
        <f t="shared" si="164"/>
        <v/>
      </c>
      <c r="BI240" s="20" t="str">
        <f t="shared" si="142"/>
        <v/>
      </c>
      <c r="BJ240" s="54">
        <v>1</v>
      </c>
      <c r="BK240" s="37">
        <f t="shared" si="143"/>
        <v>3</v>
      </c>
      <c r="BL240" s="54">
        <f t="shared" si="144"/>
        <v>-1</v>
      </c>
      <c r="BM240" s="28"/>
      <c r="BN240" s="28"/>
      <c r="BO240" s="28" t="s">
        <v>996</v>
      </c>
      <c r="BP240" s="28" t="s">
        <v>997</v>
      </c>
      <c r="BQ240" s="28">
        <v>4</v>
      </c>
      <c r="BR240" s="25">
        <f t="shared" si="145"/>
        <v>4</v>
      </c>
      <c r="BS240" s="28">
        <v>2</v>
      </c>
      <c r="BT240" s="25">
        <f t="shared" si="146"/>
        <v>2</v>
      </c>
      <c r="BU240" s="28">
        <v>3</v>
      </c>
      <c r="BV240" s="25">
        <f t="shared" si="147"/>
        <v>3</v>
      </c>
      <c r="BW240" s="28" t="s">
        <v>77</v>
      </c>
      <c r="BX240" s="25">
        <f t="shared" si="148"/>
        <v>5</v>
      </c>
      <c r="BY240" s="25" t="str">
        <f t="shared" si="152"/>
        <v>high</v>
      </c>
      <c r="BZ240" s="28" t="s">
        <v>78</v>
      </c>
      <c r="CA240" s="25">
        <v>1</v>
      </c>
      <c r="CB240" s="28" t="s">
        <v>998</v>
      </c>
      <c r="CC240" s="28">
        <v>2196.4</v>
      </c>
      <c r="CD240" s="28">
        <v>126.2</v>
      </c>
      <c r="CE240" s="38">
        <v>82.39</v>
      </c>
      <c r="CF240" s="54">
        <v>3</v>
      </c>
      <c r="CG240" s="25">
        <f t="shared" si="149"/>
        <v>3</v>
      </c>
      <c r="CH240" s="26">
        <f t="shared" si="150"/>
        <v>0.33333333333333331</v>
      </c>
      <c r="CI240" s="26">
        <f t="shared" si="153"/>
        <v>9.3502377179080813</v>
      </c>
      <c r="CJ240" s="26">
        <f t="shared" si="154"/>
        <v>14.322126471659182</v>
      </c>
    </row>
    <row r="241" spans="1:88" ht="13.05" customHeight="1" x14ac:dyDescent="0.3">
      <c r="A241" s="27">
        <v>134</v>
      </c>
      <c r="B241" s="28" t="s">
        <v>88</v>
      </c>
      <c r="C241" s="25">
        <f t="shared" si="134"/>
        <v>1</v>
      </c>
      <c r="D241" s="28" t="s">
        <v>65</v>
      </c>
      <c r="E241" s="25">
        <f t="shared" si="135"/>
        <v>3</v>
      </c>
      <c r="F241" s="28" t="s">
        <v>79</v>
      </c>
      <c r="G241" s="25">
        <f t="shared" si="136"/>
        <v>2</v>
      </c>
      <c r="H241" s="28" t="str">
        <f t="shared" si="137"/>
        <v>medium</v>
      </c>
      <c r="I241" s="28" t="s">
        <v>88</v>
      </c>
      <c r="J241" s="25">
        <f t="shared" si="138"/>
        <v>1</v>
      </c>
      <c r="K241" s="28" t="s">
        <v>79</v>
      </c>
      <c r="L241" s="25">
        <f t="shared" si="139"/>
        <v>2</v>
      </c>
      <c r="M241" s="28" t="s">
        <v>88</v>
      </c>
      <c r="N241" s="25">
        <f t="shared" si="140"/>
        <v>1</v>
      </c>
      <c r="O241" s="25" t="str">
        <f t="shared" si="151"/>
        <v>med</v>
      </c>
      <c r="P241" s="25" t="s">
        <v>67</v>
      </c>
      <c r="Q241" s="25" t="s">
        <v>68</v>
      </c>
      <c r="R241" s="25">
        <v>3</v>
      </c>
      <c r="S241" s="29" t="s">
        <v>1126</v>
      </c>
      <c r="T241" s="195">
        <f>VLOOKUP($S241,'Snippet measures'!$A$4:$V$33,11,FALSE)</f>
        <v>1180</v>
      </c>
      <c r="U241" s="195">
        <f>VLOOKUP($S241,'Snippet measures'!$A$4:$V$33,18,FALSE)</f>
        <v>-8.0655936137930908</v>
      </c>
      <c r="V241" s="195">
        <f>VLOOKUP($S241,'Snippet measures'!$A$4:$V$33,19,FALSE)</f>
        <v>882.1</v>
      </c>
      <c r="W241" s="195">
        <f>VLOOKUP($S241,'Snippet measures'!$A$4:$V$33,21,FALSE)</f>
        <v>8.8050314465408803E-3</v>
      </c>
      <c r="X241" s="195">
        <f>VLOOKUP($S241,'Snippet measures'!$A$4:$V$33,22,FALSE)</f>
        <v>0.35094339622641507</v>
      </c>
      <c r="Y241" s="25">
        <v>2</v>
      </c>
      <c r="Z241" s="30" t="s">
        <v>1159</v>
      </c>
      <c r="AA241" s="31" t="s">
        <v>1160</v>
      </c>
      <c r="AB241" s="39" t="s">
        <v>269</v>
      </c>
      <c r="AC241" s="33" t="s">
        <v>1161</v>
      </c>
      <c r="AD241" s="16"/>
      <c r="AE241" s="17">
        <v>1</v>
      </c>
      <c r="AF241" s="17">
        <v>1</v>
      </c>
      <c r="AG241" s="17">
        <f t="shared" si="168"/>
        <v>1</v>
      </c>
      <c r="AH241" s="35" t="s">
        <v>269</v>
      </c>
      <c r="AI241" s="33" t="s">
        <v>1162</v>
      </c>
      <c r="AJ241" s="16"/>
      <c r="AK241" s="17">
        <v>1</v>
      </c>
      <c r="AL241" s="17">
        <v>1</v>
      </c>
      <c r="AM241" s="20">
        <f t="shared" si="169"/>
        <v>1</v>
      </c>
      <c r="AN241" s="35" t="s">
        <v>270</v>
      </c>
      <c r="AO241" s="33" t="s">
        <v>1163</v>
      </c>
      <c r="AP241" s="16"/>
      <c r="AQ241" s="17">
        <v>1</v>
      </c>
      <c r="AR241" s="17">
        <v>1</v>
      </c>
      <c r="AS241" s="20">
        <f t="shared" si="170"/>
        <v>1</v>
      </c>
      <c r="AT241" s="35"/>
      <c r="AU241" s="33"/>
      <c r="AV241" s="16"/>
      <c r="AW241" s="17" t="str">
        <f t="shared" si="166"/>
        <v/>
      </c>
      <c r="AX241" s="17" t="str">
        <f t="shared" si="166"/>
        <v/>
      </c>
      <c r="AY241" s="20" t="str">
        <f t="shared" si="171"/>
        <v/>
      </c>
      <c r="AZ241" s="35"/>
      <c r="BA241" s="33"/>
      <c r="BB241" s="17" t="str">
        <f t="shared" si="163"/>
        <v/>
      </c>
      <c r="BC241" s="17" t="str">
        <f t="shared" si="163"/>
        <v/>
      </c>
      <c r="BD241" s="20" t="str">
        <f t="shared" si="141"/>
        <v/>
      </c>
      <c r="BE241" s="35"/>
      <c r="BF241" s="36"/>
      <c r="BG241" s="17" t="str">
        <f t="shared" si="164"/>
        <v/>
      </c>
      <c r="BH241" s="17" t="str">
        <f t="shared" si="164"/>
        <v/>
      </c>
      <c r="BI241" s="20" t="str">
        <f t="shared" si="142"/>
        <v/>
      </c>
      <c r="BJ241" s="54">
        <v>2</v>
      </c>
      <c r="BK241" s="37">
        <f t="shared" si="143"/>
        <v>4</v>
      </c>
      <c r="BL241" s="54">
        <f t="shared" si="144"/>
        <v>0</v>
      </c>
      <c r="BM241" s="28" t="s">
        <v>1164</v>
      </c>
      <c r="BN241" s="28"/>
      <c r="BO241" s="28" t="s">
        <v>1004</v>
      </c>
      <c r="BP241" s="28" t="s">
        <v>1005</v>
      </c>
      <c r="BQ241" s="28" t="s">
        <v>87</v>
      </c>
      <c r="BR241" s="25">
        <f t="shared" si="145"/>
        <v>1</v>
      </c>
      <c r="BS241" s="28" t="s">
        <v>87</v>
      </c>
      <c r="BT241" s="25">
        <f t="shared" si="146"/>
        <v>1</v>
      </c>
      <c r="BU241" s="28" t="s">
        <v>87</v>
      </c>
      <c r="BV241" s="25">
        <f t="shared" si="147"/>
        <v>1</v>
      </c>
      <c r="BW241" s="28" t="s">
        <v>87</v>
      </c>
      <c r="BX241" s="25">
        <f t="shared" si="148"/>
        <v>1</v>
      </c>
      <c r="BY241" s="25" t="str">
        <f t="shared" si="152"/>
        <v>low</v>
      </c>
      <c r="BZ241" s="28" t="s">
        <v>145</v>
      </c>
      <c r="CA241" s="25">
        <v>2</v>
      </c>
      <c r="CB241" s="28"/>
      <c r="CC241" s="28">
        <v>2077.88</v>
      </c>
      <c r="CD241" s="28">
        <v>123.08</v>
      </c>
      <c r="CE241" s="38">
        <v>94.09</v>
      </c>
      <c r="CF241" s="54">
        <v>3</v>
      </c>
      <c r="CG241" s="25">
        <f t="shared" si="149"/>
        <v>3</v>
      </c>
      <c r="CH241" s="26">
        <f t="shared" si="150"/>
        <v>0.33333333333333331</v>
      </c>
      <c r="CI241" s="26">
        <f t="shared" si="153"/>
        <v>9.5872603184920386</v>
      </c>
      <c r="CJ241" s="26">
        <f t="shared" si="154"/>
        <v>12.541183972792007</v>
      </c>
    </row>
    <row r="242" spans="1:88" ht="13.05" customHeight="1" x14ac:dyDescent="0.3">
      <c r="A242" s="27">
        <v>154</v>
      </c>
      <c r="B242" s="28" t="s">
        <v>88</v>
      </c>
      <c r="C242" s="25">
        <f t="shared" si="134"/>
        <v>1</v>
      </c>
      <c r="D242" s="28" t="s">
        <v>88</v>
      </c>
      <c r="E242" s="25">
        <f t="shared" si="135"/>
        <v>1</v>
      </c>
      <c r="F242" s="28" t="s">
        <v>88</v>
      </c>
      <c r="G242" s="25">
        <f t="shared" si="136"/>
        <v>1</v>
      </c>
      <c r="H242" s="28" t="str">
        <f t="shared" si="137"/>
        <v>low</v>
      </c>
      <c r="I242" s="28" t="s">
        <v>88</v>
      </c>
      <c r="J242" s="25">
        <f t="shared" si="138"/>
        <v>1</v>
      </c>
      <c r="K242" s="28" t="s">
        <v>88</v>
      </c>
      <c r="L242" s="25">
        <f t="shared" si="139"/>
        <v>1</v>
      </c>
      <c r="M242" s="28" t="s">
        <v>88</v>
      </c>
      <c r="N242" s="25">
        <f t="shared" si="140"/>
        <v>1</v>
      </c>
      <c r="O242" s="25" t="str">
        <f t="shared" si="151"/>
        <v>low</v>
      </c>
      <c r="P242" s="25" t="s">
        <v>67</v>
      </c>
      <c r="Q242" s="25" t="s">
        <v>68</v>
      </c>
      <c r="R242" s="25">
        <v>3</v>
      </c>
      <c r="S242" s="29" t="s">
        <v>1126</v>
      </c>
      <c r="T242" s="195">
        <f>VLOOKUP($S242,'Snippet measures'!$A$4:$V$33,11,FALSE)</f>
        <v>1180</v>
      </c>
      <c r="U242" s="195">
        <f>VLOOKUP($S242,'Snippet measures'!$A$4:$V$33,18,FALSE)</f>
        <v>-8.0655936137930908</v>
      </c>
      <c r="V242" s="195">
        <f>VLOOKUP($S242,'Snippet measures'!$A$4:$V$33,19,FALSE)</f>
        <v>882.1</v>
      </c>
      <c r="W242" s="195">
        <f>VLOOKUP($S242,'Snippet measures'!$A$4:$V$33,21,FALSE)</f>
        <v>8.8050314465408803E-3</v>
      </c>
      <c r="X242" s="195">
        <f>VLOOKUP($S242,'Snippet measures'!$A$4:$V$33,22,FALSE)</f>
        <v>0.35094339622641507</v>
      </c>
      <c r="Y242" s="25">
        <v>2</v>
      </c>
      <c r="Z242" s="30" t="s">
        <v>1165</v>
      </c>
      <c r="AA242" s="31" t="s">
        <v>1166</v>
      </c>
      <c r="AB242" s="39" t="s">
        <v>269</v>
      </c>
      <c r="AC242" s="33" t="s">
        <v>1167</v>
      </c>
      <c r="AD242" s="16"/>
      <c r="AE242" s="17">
        <v>0</v>
      </c>
      <c r="AF242" s="17">
        <v>0</v>
      </c>
      <c r="AG242" s="17">
        <f t="shared" si="168"/>
        <v>0</v>
      </c>
      <c r="AH242" s="35" t="s">
        <v>269</v>
      </c>
      <c r="AI242" s="33" t="s">
        <v>1168</v>
      </c>
      <c r="AJ242" s="16"/>
      <c r="AK242" s="17">
        <v>0</v>
      </c>
      <c r="AL242" s="17">
        <v>0</v>
      </c>
      <c r="AM242" s="20">
        <f t="shared" si="169"/>
        <v>0</v>
      </c>
      <c r="AN242" s="35" t="s">
        <v>270</v>
      </c>
      <c r="AO242" s="33" t="s">
        <v>1169</v>
      </c>
      <c r="AP242" s="16"/>
      <c r="AQ242" s="17">
        <v>0</v>
      </c>
      <c r="AR242" s="17">
        <v>0</v>
      </c>
      <c r="AS242" s="20">
        <f t="shared" si="170"/>
        <v>0</v>
      </c>
      <c r="AT242" s="35"/>
      <c r="AU242" s="33"/>
      <c r="AV242" s="16"/>
      <c r="AW242" s="17" t="str">
        <f t="shared" si="166"/>
        <v/>
      </c>
      <c r="AX242" s="17" t="str">
        <f t="shared" si="166"/>
        <v/>
      </c>
      <c r="AY242" s="20" t="str">
        <f t="shared" si="171"/>
        <v/>
      </c>
      <c r="AZ242" s="35"/>
      <c r="BA242" s="33"/>
      <c r="BB242" s="17" t="str">
        <f t="shared" ref="BB242:BC263" si="172">IF(ISBLANK($AZ242),"",IF($AZ242=TRIM($BA242),3,""))</f>
        <v/>
      </c>
      <c r="BC242" s="17" t="str">
        <f t="shared" si="172"/>
        <v/>
      </c>
      <c r="BD242" s="20" t="str">
        <f t="shared" si="141"/>
        <v/>
      </c>
      <c r="BE242" s="35"/>
      <c r="BF242" s="36"/>
      <c r="BG242" s="17" t="str">
        <f t="shared" ref="BG242:BH262" si="173">IF(ISBLANK($BE242),"",IF($BE242=TRIM($BF242),3,""))</f>
        <v/>
      </c>
      <c r="BH242" s="17" t="str">
        <f t="shared" si="173"/>
        <v/>
      </c>
      <c r="BI242" s="20" t="str">
        <f t="shared" si="142"/>
        <v/>
      </c>
      <c r="BJ242" s="54">
        <v>2</v>
      </c>
      <c r="BK242" s="37">
        <f t="shared" si="143"/>
        <v>4</v>
      </c>
      <c r="BL242" s="54">
        <f t="shared" si="144"/>
        <v>0</v>
      </c>
      <c r="BM242" s="28" t="s">
        <v>1170</v>
      </c>
      <c r="BN242" s="28" t="s">
        <v>1171</v>
      </c>
      <c r="BO242" s="28" t="s">
        <v>1012</v>
      </c>
      <c r="BP242" s="28" t="s">
        <v>1013</v>
      </c>
      <c r="BQ242" s="28">
        <v>2</v>
      </c>
      <c r="BR242" s="25">
        <f t="shared" si="145"/>
        <v>2</v>
      </c>
      <c r="BS242" s="28" t="s">
        <v>87</v>
      </c>
      <c r="BT242" s="25">
        <f t="shared" si="146"/>
        <v>1</v>
      </c>
      <c r="BU242" s="28" t="s">
        <v>87</v>
      </c>
      <c r="BV242" s="25">
        <f t="shared" si="147"/>
        <v>1</v>
      </c>
      <c r="BW242" s="28" t="s">
        <v>87</v>
      </c>
      <c r="BX242" s="25">
        <f t="shared" si="148"/>
        <v>1</v>
      </c>
      <c r="BY242" s="25" t="str">
        <f t="shared" si="152"/>
        <v>low</v>
      </c>
      <c r="BZ242" s="28" t="s">
        <v>482</v>
      </c>
      <c r="CA242" s="25">
        <v>5</v>
      </c>
      <c r="CB242" s="28" t="s">
        <v>1014</v>
      </c>
      <c r="CC242" s="28">
        <v>3706.66</v>
      </c>
      <c r="CD242" s="28">
        <v>54.57</v>
      </c>
      <c r="CE242" s="38">
        <v>239.31</v>
      </c>
      <c r="CF242" s="54">
        <v>3</v>
      </c>
      <c r="CG242" s="25">
        <f t="shared" si="149"/>
        <v>0</v>
      </c>
      <c r="CH242" s="26">
        <f t="shared" si="150"/>
        <v>0</v>
      </c>
      <c r="CI242" s="26">
        <f t="shared" si="153"/>
        <v>21.623602712112881</v>
      </c>
      <c r="CJ242" s="26">
        <f t="shared" si="154"/>
        <v>4.9308428398311817</v>
      </c>
    </row>
    <row r="243" spans="1:88" ht="13.05" customHeight="1" x14ac:dyDescent="0.3">
      <c r="A243" s="27">
        <v>164</v>
      </c>
      <c r="B243" s="28" t="s">
        <v>79</v>
      </c>
      <c r="C243" s="25">
        <f t="shared" si="134"/>
        <v>2</v>
      </c>
      <c r="D243" s="28" t="s">
        <v>65</v>
      </c>
      <c r="E243" s="25">
        <f t="shared" si="135"/>
        <v>3</v>
      </c>
      <c r="F243" s="28" t="s">
        <v>65</v>
      </c>
      <c r="G243" s="25">
        <f t="shared" si="136"/>
        <v>3</v>
      </c>
      <c r="H243" s="28" t="str">
        <f t="shared" si="137"/>
        <v>medium</v>
      </c>
      <c r="I243" s="28" t="s">
        <v>88</v>
      </c>
      <c r="J243" s="25">
        <f t="shared" si="138"/>
        <v>1</v>
      </c>
      <c r="K243" s="28" t="s">
        <v>88</v>
      </c>
      <c r="L243" s="25">
        <f t="shared" si="139"/>
        <v>1</v>
      </c>
      <c r="M243" s="28" t="s">
        <v>88</v>
      </c>
      <c r="N243" s="25">
        <f t="shared" si="140"/>
        <v>1</v>
      </c>
      <c r="O243" s="25" t="str">
        <f t="shared" si="151"/>
        <v>med</v>
      </c>
      <c r="P243" s="25" t="s">
        <v>67</v>
      </c>
      <c r="Q243" s="25" t="s">
        <v>68</v>
      </c>
      <c r="R243" s="25">
        <v>3</v>
      </c>
      <c r="S243" s="29" t="s">
        <v>1126</v>
      </c>
      <c r="T243" s="195">
        <f>VLOOKUP($S243,'Snippet measures'!$A$4:$V$33,11,FALSE)</f>
        <v>1180</v>
      </c>
      <c r="U243" s="195">
        <f>VLOOKUP($S243,'Snippet measures'!$A$4:$V$33,18,FALSE)</f>
        <v>-8.0655936137930908</v>
      </c>
      <c r="V243" s="195">
        <f>VLOOKUP($S243,'Snippet measures'!$A$4:$V$33,19,FALSE)</f>
        <v>882.1</v>
      </c>
      <c r="W243" s="195">
        <f>VLOOKUP($S243,'Snippet measures'!$A$4:$V$33,21,FALSE)</f>
        <v>8.8050314465408803E-3</v>
      </c>
      <c r="X243" s="195">
        <f>VLOOKUP($S243,'Snippet measures'!$A$4:$V$33,22,FALSE)</f>
        <v>0.35094339622641507</v>
      </c>
      <c r="Y243" s="25">
        <v>3</v>
      </c>
      <c r="Z243" s="30" t="s">
        <v>1172</v>
      </c>
      <c r="AA243" s="31" t="s">
        <v>1173</v>
      </c>
      <c r="AB243" s="39" t="s">
        <v>269</v>
      </c>
      <c r="AC243" s="33" t="s">
        <v>1174</v>
      </c>
      <c r="AD243" s="16"/>
      <c r="AE243" s="17">
        <v>2</v>
      </c>
      <c r="AF243" s="17">
        <v>2</v>
      </c>
      <c r="AG243" s="17">
        <f t="shared" si="168"/>
        <v>2</v>
      </c>
      <c r="AH243" s="35" t="s">
        <v>269</v>
      </c>
      <c r="AI243" s="33" t="s">
        <v>1175</v>
      </c>
      <c r="AJ243" s="16"/>
      <c r="AK243" s="17">
        <v>2</v>
      </c>
      <c r="AL243" s="17">
        <v>2</v>
      </c>
      <c r="AM243" s="20">
        <f t="shared" si="169"/>
        <v>2</v>
      </c>
      <c r="AN243" s="35" t="s">
        <v>270</v>
      </c>
      <c r="AO243" s="33" t="s">
        <v>1176</v>
      </c>
      <c r="AP243" s="16"/>
      <c r="AQ243" s="17">
        <v>1</v>
      </c>
      <c r="AR243" s="17">
        <v>1</v>
      </c>
      <c r="AS243" s="20">
        <f t="shared" si="170"/>
        <v>1</v>
      </c>
      <c r="AT243" s="35"/>
      <c r="AU243" s="33"/>
      <c r="AV243" s="16"/>
      <c r="AW243" s="17" t="str">
        <f t="shared" si="166"/>
        <v/>
      </c>
      <c r="AX243" s="17" t="str">
        <f t="shared" si="166"/>
        <v/>
      </c>
      <c r="AY243" s="20" t="str">
        <f t="shared" si="171"/>
        <v/>
      </c>
      <c r="AZ243" s="35"/>
      <c r="BA243" s="33"/>
      <c r="BB243" s="17" t="str">
        <f t="shared" si="172"/>
        <v/>
      </c>
      <c r="BC243" s="17" t="str">
        <f t="shared" si="172"/>
        <v/>
      </c>
      <c r="BD243" s="20" t="str">
        <f t="shared" si="141"/>
        <v/>
      </c>
      <c r="BE243" s="35"/>
      <c r="BF243" s="36"/>
      <c r="BG243" s="17" t="str">
        <f t="shared" si="173"/>
        <v/>
      </c>
      <c r="BH243" s="17" t="str">
        <f t="shared" si="173"/>
        <v/>
      </c>
      <c r="BI243" s="20" t="str">
        <f t="shared" si="142"/>
        <v/>
      </c>
      <c r="BJ243" s="54">
        <v>2</v>
      </c>
      <c r="BK243" s="37">
        <f t="shared" si="143"/>
        <v>5</v>
      </c>
      <c r="BL243" s="54">
        <f t="shared" si="144"/>
        <v>-1</v>
      </c>
      <c r="BM243" s="28" t="s">
        <v>1177</v>
      </c>
      <c r="BN243" s="28"/>
      <c r="BO243" s="28" t="s">
        <v>1017</v>
      </c>
      <c r="BP243" s="28" t="s">
        <v>1018</v>
      </c>
      <c r="BQ243" s="28">
        <v>3</v>
      </c>
      <c r="BR243" s="25">
        <f t="shared" si="145"/>
        <v>3</v>
      </c>
      <c r="BS243" s="28">
        <v>2</v>
      </c>
      <c r="BT243" s="25">
        <f t="shared" si="146"/>
        <v>2</v>
      </c>
      <c r="BU243" s="28">
        <v>2</v>
      </c>
      <c r="BV243" s="25">
        <f t="shared" si="147"/>
        <v>2</v>
      </c>
      <c r="BW243" s="28" t="s">
        <v>87</v>
      </c>
      <c r="BX243" s="25">
        <f t="shared" si="148"/>
        <v>1</v>
      </c>
      <c r="BY243" s="25" t="str">
        <f t="shared" si="152"/>
        <v>med</v>
      </c>
      <c r="BZ243" s="28" t="s">
        <v>145</v>
      </c>
      <c r="CA243" s="25">
        <v>2</v>
      </c>
      <c r="CB243" s="28"/>
      <c r="CC243" s="28">
        <v>4380.3999999999996</v>
      </c>
      <c r="CD243" s="28">
        <v>31.99</v>
      </c>
      <c r="CE243" s="38">
        <v>89.27</v>
      </c>
      <c r="CF243" s="54">
        <v>3</v>
      </c>
      <c r="CG243" s="25">
        <f t="shared" si="149"/>
        <v>5</v>
      </c>
      <c r="CH243" s="26">
        <f t="shared" si="150"/>
        <v>0.55555555555555558</v>
      </c>
      <c r="CI243" s="26">
        <f t="shared" si="153"/>
        <v>36.886527039699907</v>
      </c>
      <c r="CJ243" s="26">
        <f t="shared" si="154"/>
        <v>13.218326425450879</v>
      </c>
    </row>
    <row r="244" spans="1:88" ht="13.05" customHeight="1" x14ac:dyDescent="0.3">
      <c r="A244" s="27">
        <v>209</v>
      </c>
      <c r="B244" s="28" t="s">
        <v>88</v>
      </c>
      <c r="C244" s="25">
        <f t="shared" si="134"/>
        <v>1</v>
      </c>
      <c r="D244" s="28" t="s">
        <v>88</v>
      </c>
      <c r="E244" s="25">
        <f t="shared" si="135"/>
        <v>1</v>
      </c>
      <c r="F244" s="28" t="s">
        <v>88</v>
      </c>
      <c r="G244" s="25">
        <f t="shared" si="136"/>
        <v>1</v>
      </c>
      <c r="H244" s="28" t="str">
        <f t="shared" si="137"/>
        <v>low</v>
      </c>
      <c r="I244" s="28" t="s">
        <v>88</v>
      </c>
      <c r="J244" s="25">
        <f t="shared" si="138"/>
        <v>1</v>
      </c>
      <c r="K244" s="28" t="s">
        <v>88</v>
      </c>
      <c r="L244" s="25">
        <f t="shared" si="139"/>
        <v>1</v>
      </c>
      <c r="M244" s="28" t="s">
        <v>88</v>
      </c>
      <c r="N244" s="25">
        <f t="shared" si="140"/>
        <v>1</v>
      </c>
      <c r="O244" s="25" t="str">
        <f t="shared" si="151"/>
        <v>low</v>
      </c>
      <c r="P244" s="25" t="s">
        <v>95</v>
      </c>
      <c r="Q244" s="25" t="s">
        <v>68</v>
      </c>
      <c r="R244" s="25">
        <v>3</v>
      </c>
      <c r="S244" s="29" t="s">
        <v>1126</v>
      </c>
      <c r="T244" s="195">
        <f>VLOOKUP($S244,'Snippet measures'!$A$4:$V$33,11,FALSE)</f>
        <v>1180</v>
      </c>
      <c r="U244" s="195">
        <f>VLOOKUP($S244,'Snippet measures'!$A$4:$V$33,18,FALSE)</f>
        <v>-8.0655936137930908</v>
      </c>
      <c r="V244" s="195">
        <f>VLOOKUP($S244,'Snippet measures'!$A$4:$V$33,19,FALSE)</f>
        <v>882.1</v>
      </c>
      <c r="W244" s="195">
        <f>VLOOKUP($S244,'Snippet measures'!$A$4:$V$33,21,FALSE)</f>
        <v>8.8050314465408803E-3</v>
      </c>
      <c r="X244" s="195">
        <f>VLOOKUP($S244,'Snippet measures'!$A$4:$V$33,22,FALSE)</f>
        <v>0.35094339622641507</v>
      </c>
      <c r="Y244" s="25">
        <v>2</v>
      </c>
      <c r="Z244" s="30" t="s">
        <v>1182</v>
      </c>
      <c r="AA244" s="31" t="s">
        <v>1183</v>
      </c>
      <c r="AB244" s="39" t="s">
        <v>269</v>
      </c>
      <c r="AC244" s="33" t="s">
        <v>230</v>
      </c>
      <c r="AD244" s="16"/>
      <c r="AE244" s="17">
        <v>0</v>
      </c>
      <c r="AF244" s="17">
        <v>0</v>
      </c>
      <c r="AG244" s="17">
        <f t="shared" si="168"/>
        <v>0</v>
      </c>
      <c r="AH244" s="35" t="s">
        <v>269</v>
      </c>
      <c r="AI244" s="33" t="s">
        <v>230</v>
      </c>
      <c r="AJ244" s="16"/>
      <c r="AK244" s="17">
        <v>0</v>
      </c>
      <c r="AL244" s="17">
        <v>0</v>
      </c>
      <c r="AM244" s="20">
        <f t="shared" si="169"/>
        <v>0</v>
      </c>
      <c r="AN244" s="35" t="s">
        <v>270</v>
      </c>
      <c r="AO244" s="33" t="s">
        <v>230</v>
      </c>
      <c r="AP244" s="16"/>
      <c r="AQ244" s="17">
        <v>0</v>
      </c>
      <c r="AR244" s="17">
        <v>0</v>
      </c>
      <c r="AS244" s="20">
        <f t="shared" si="170"/>
        <v>0</v>
      </c>
      <c r="AT244" s="35"/>
      <c r="AU244" s="33"/>
      <c r="AV244" s="16"/>
      <c r="AW244" s="17" t="str">
        <f t="shared" si="166"/>
        <v/>
      </c>
      <c r="AX244" s="17" t="str">
        <f t="shared" si="166"/>
        <v/>
      </c>
      <c r="AY244" s="20" t="str">
        <f t="shared" si="171"/>
        <v/>
      </c>
      <c r="AZ244" s="35"/>
      <c r="BA244" s="33"/>
      <c r="BB244" s="17" t="str">
        <f t="shared" si="172"/>
        <v/>
      </c>
      <c r="BC244" s="17" t="str">
        <f t="shared" si="172"/>
        <v/>
      </c>
      <c r="BD244" s="20" t="str">
        <f t="shared" si="141"/>
        <v/>
      </c>
      <c r="BE244" s="35"/>
      <c r="BF244" s="36"/>
      <c r="BG244" s="17" t="str">
        <f t="shared" si="173"/>
        <v/>
      </c>
      <c r="BH244" s="17" t="str">
        <f t="shared" si="173"/>
        <v/>
      </c>
      <c r="BI244" s="20" t="str">
        <f t="shared" si="142"/>
        <v/>
      </c>
      <c r="BJ244" s="54">
        <v>1</v>
      </c>
      <c r="BK244" s="37">
        <f t="shared" si="143"/>
        <v>3</v>
      </c>
      <c r="BL244" s="54">
        <f t="shared" si="144"/>
        <v>-1</v>
      </c>
      <c r="BM244" s="28"/>
      <c r="BN244" s="28"/>
      <c r="BO244" s="28"/>
      <c r="BP244" s="28" t="s">
        <v>1028</v>
      </c>
      <c r="BQ244" s="28" t="s">
        <v>87</v>
      </c>
      <c r="BR244" s="25">
        <f t="shared" si="145"/>
        <v>1</v>
      </c>
      <c r="BS244" s="28" t="s">
        <v>87</v>
      </c>
      <c r="BT244" s="25">
        <f t="shared" si="146"/>
        <v>1</v>
      </c>
      <c r="BU244" s="28" t="s">
        <v>87</v>
      </c>
      <c r="BV244" s="25">
        <f t="shared" si="147"/>
        <v>1</v>
      </c>
      <c r="BW244" s="28" t="s">
        <v>87</v>
      </c>
      <c r="BX244" s="25">
        <f t="shared" si="148"/>
        <v>1</v>
      </c>
      <c r="BY244" s="25" t="str">
        <f t="shared" si="152"/>
        <v>low</v>
      </c>
      <c r="BZ244" s="28" t="s">
        <v>482</v>
      </c>
      <c r="CA244" s="25">
        <v>5</v>
      </c>
      <c r="CB244" s="28"/>
      <c r="CC244" s="28">
        <v>2776.05</v>
      </c>
      <c r="CD244" s="28">
        <v>81.67</v>
      </c>
      <c r="CE244" s="38">
        <v>922.73</v>
      </c>
      <c r="CF244" s="54">
        <v>3</v>
      </c>
      <c r="CG244" s="25">
        <f t="shared" si="149"/>
        <v>0</v>
      </c>
      <c r="CH244" s="26">
        <f t="shared" si="150"/>
        <v>0</v>
      </c>
      <c r="CI244" s="26">
        <f t="shared" si="153"/>
        <v>14.448389861638301</v>
      </c>
      <c r="CJ244" s="26">
        <f t="shared" si="154"/>
        <v>1.2788139542444701</v>
      </c>
    </row>
    <row r="245" spans="1:88" ht="13.05" customHeight="1" x14ac:dyDescent="0.3">
      <c r="A245" s="27">
        <v>228</v>
      </c>
      <c r="B245" s="28" t="s">
        <v>66</v>
      </c>
      <c r="C245" s="25">
        <f t="shared" si="134"/>
        <v>5</v>
      </c>
      <c r="D245" s="28" t="s">
        <v>80</v>
      </c>
      <c r="E245" s="25">
        <f t="shared" si="135"/>
        <v>4</v>
      </c>
      <c r="F245" s="28" t="s">
        <v>66</v>
      </c>
      <c r="G245" s="25">
        <f t="shared" si="136"/>
        <v>5</v>
      </c>
      <c r="H245" s="28" t="str">
        <f t="shared" si="137"/>
        <v>high</v>
      </c>
      <c r="I245" s="28" t="s">
        <v>65</v>
      </c>
      <c r="J245" s="25">
        <f t="shared" si="138"/>
        <v>3</v>
      </c>
      <c r="K245" s="28" t="s">
        <v>65</v>
      </c>
      <c r="L245" s="25">
        <f t="shared" si="139"/>
        <v>3</v>
      </c>
      <c r="M245" s="28" t="s">
        <v>88</v>
      </c>
      <c r="N245" s="25">
        <f t="shared" si="140"/>
        <v>1</v>
      </c>
      <c r="O245" s="25" t="str">
        <f t="shared" si="151"/>
        <v>high</v>
      </c>
      <c r="P245" s="25" t="s">
        <v>67</v>
      </c>
      <c r="Q245" s="25" t="s">
        <v>68</v>
      </c>
      <c r="R245" s="25">
        <v>3</v>
      </c>
      <c r="S245" s="29" t="s">
        <v>1126</v>
      </c>
      <c r="T245" s="195">
        <f>VLOOKUP($S245,'Snippet measures'!$A$4:$V$33,11,FALSE)</f>
        <v>1180</v>
      </c>
      <c r="U245" s="195">
        <f>VLOOKUP($S245,'Snippet measures'!$A$4:$V$33,18,FALSE)</f>
        <v>-8.0655936137930908</v>
      </c>
      <c r="V245" s="195">
        <f>VLOOKUP($S245,'Snippet measures'!$A$4:$V$33,19,FALSE)</f>
        <v>882.1</v>
      </c>
      <c r="W245" s="195">
        <f>VLOOKUP($S245,'Snippet measures'!$A$4:$V$33,21,FALSE)</f>
        <v>8.8050314465408803E-3</v>
      </c>
      <c r="X245" s="195">
        <f>VLOOKUP($S245,'Snippet measures'!$A$4:$V$33,22,FALSE)</f>
        <v>0.35094339622641507</v>
      </c>
      <c r="Y245" s="25">
        <v>3</v>
      </c>
      <c r="Z245" s="30" t="s">
        <v>1190</v>
      </c>
      <c r="AA245" s="31" t="s">
        <v>1191</v>
      </c>
      <c r="AB245" s="39" t="s">
        <v>269</v>
      </c>
      <c r="AC245" s="33" t="s">
        <v>1192</v>
      </c>
      <c r="AD245" s="16" t="s">
        <v>1193</v>
      </c>
      <c r="AE245" s="17">
        <v>2</v>
      </c>
      <c r="AF245" s="17">
        <v>2</v>
      </c>
      <c r="AG245" s="17">
        <f t="shared" si="168"/>
        <v>2</v>
      </c>
      <c r="AH245" s="35" t="s">
        <v>269</v>
      </c>
      <c r="AI245" s="33" t="s">
        <v>1192</v>
      </c>
      <c r="AJ245" s="16"/>
      <c r="AK245" s="17">
        <v>2</v>
      </c>
      <c r="AL245" s="17">
        <v>2</v>
      </c>
      <c r="AM245" s="20">
        <f t="shared" si="169"/>
        <v>2</v>
      </c>
      <c r="AN245" s="35" t="s">
        <v>270</v>
      </c>
      <c r="AO245" s="33" t="s">
        <v>304</v>
      </c>
      <c r="AP245" s="16"/>
      <c r="AQ245" s="17">
        <v>3</v>
      </c>
      <c r="AR245" s="17">
        <v>3</v>
      </c>
      <c r="AS245" s="20">
        <f t="shared" si="170"/>
        <v>3</v>
      </c>
      <c r="AT245" s="35"/>
      <c r="AU245" s="33"/>
      <c r="AV245" s="16"/>
      <c r="AW245" s="17" t="str">
        <f t="shared" si="166"/>
        <v/>
      </c>
      <c r="AX245" s="17" t="str">
        <f t="shared" si="166"/>
        <v/>
      </c>
      <c r="AY245" s="20" t="str">
        <f t="shared" si="171"/>
        <v/>
      </c>
      <c r="AZ245" s="35"/>
      <c r="BA245" s="33"/>
      <c r="BB245" s="17" t="str">
        <f t="shared" si="172"/>
        <v/>
      </c>
      <c r="BC245" s="17" t="str">
        <f t="shared" si="172"/>
        <v/>
      </c>
      <c r="BD245" s="20" t="str">
        <f t="shared" si="141"/>
        <v/>
      </c>
      <c r="BE245" s="35"/>
      <c r="BF245" s="36"/>
      <c r="BG245" s="17" t="str">
        <f t="shared" si="173"/>
        <v/>
      </c>
      <c r="BH245" s="17" t="str">
        <f t="shared" si="173"/>
        <v/>
      </c>
      <c r="BI245" s="20" t="str">
        <f t="shared" si="142"/>
        <v/>
      </c>
      <c r="BJ245" s="54">
        <v>3</v>
      </c>
      <c r="BK245" s="37">
        <f t="shared" si="143"/>
        <v>6</v>
      </c>
      <c r="BL245" s="54">
        <f t="shared" si="144"/>
        <v>0</v>
      </c>
      <c r="BM245" s="28"/>
      <c r="BN245" s="28" t="s">
        <v>1194</v>
      </c>
      <c r="BO245" s="28" t="s">
        <v>1039</v>
      </c>
      <c r="BP245" s="28" t="s">
        <v>1040</v>
      </c>
      <c r="BQ245" s="28" t="s">
        <v>77</v>
      </c>
      <c r="BR245" s="25">
        <f t="shared" si="145"/>
        <v>5</v>
      </c>
      <c r="BS245" s="28" t="s">
        <v>87</v>
      </c>
      <c r="BT245" s="25">
        <f t="shared" si="146"/>
        <v>1</v>
      </c>
      <c r="BU245" s="28">
        <v>4</v>
      </c>
      <c r="BV245" s="25">
        <f t="shared" si="147"/>
        <v>4</v>
      </c>
      <c r="BW245" s="28">
        <v>2</v>
      </c>
      <c r="BX245" s="25">
        <f t="shared" si="148"/>
        <v>2</v>
      </c>
      <c r="BY245" s="25" t="str">
        <f t="shared" si="152"/>
        <v>high</v>
      </c>
      <c r="BZ245" s="28" t="s">
        <v>78</v>
      </c>
      <c r="CA245" s="25">
        <v>1</v>
      </c>
      <c r="CB245" s="28" t="s">
        <v>1041</v>
      </c>
      <c r="CC245" s="28">
        <v>6085.66</v>
      </c>
      <c r="CD245" s="28">
        <v>413.28</v>
      </c>
      <c r="CE245" s="38">
        <v>247.34</v>
      </c>
      <c r="CF245" s="54">
        <v>3</v>
      </c>
      <c r="CG245" s="25">
        <f t="shared" si="149"/>
        <v>7</v>
      </c>
      <c r="CH245" s="26">
        <f t="shared" si="150"/>
        <v>0.77777777777777779</v>
      </c>
      <c r="CI245" s="26">
        <f t="shared" si="153"/>
        <v>2.8552071234998064</v>
      </c>
      <c r="CJ245" s="26">
        <f t="shared" si="154"/>
        <v>4.7707608959327237</v>
      </c>
    </row>
    <row r="246" spans="1:88" ht="13.05" customHeight="1" x14ac:dyDescent="0.3">
      <c r="A246" s="27">
        <v>259</v>
      </c>
      <c r="B246" s="28" t="s">
        <v>65</v>
      </c>
      <c r="C246" s="25">
        <f t="shared" si="134"/>
        <v>3</v>
      </c>
      <c r="D246" s="28" t="s">
        <v>79</v>
      </c>
      <c r="E246" s="25">
        <f t="shared" si="135"/>
        <v>2</v>
      </c>
      <c r="F246" s="28" t="s">
        <v>80</v>
      </c>
      <c r="G246" s="25">
        <f t="shared" si="136"/>
        <v>4</v>
      </c>
      <c r="H246" s="28" t="str">
        <f t="shared" si="137"/>
        <v>medium</v>
      </c>
      <c r="I246" s="28" t="s">
        <v>88</v>
      </c>
      <c r="J246" s="25">
        <f t="shared" si="138"/>
        <v>1</v>
      </c>
      <c r="K246" s="28" t="s">
        <v>65</v>
      </c>
      <c r="L246" s="25">
        <f t="shared" si="139"/>
        <v>3</v>
      </c>
      <c r="M246" s="28" t="s">
        <v>80</v>
      </c>
      <c r="N246" s="25">
        <f t="shared" si="140"/>
        <v>4</v>
      </c>
      <c r="O246" s="25" t="str">
        <f t="shared" si="151"/>
        <v>high</v>
      </c>
      <c r="P246" s="25" t="s">
        <v>67</v>
      </c>
      <c r="Q246" s="25" t="s">
        <v>68</v>
      </c>
      <c r="R246" s="25">
        <v>3</v>
      </c>
      <c r="S246" s="29" t="s">
        <v>1126</v>
      </c>
      <c r="T246" s="195">
        <f>VLOOKUP($S246,'Snippet measures'!$A$4:$V$33,11,FALSE)</f>
        <v>1180</v>
      </c>
      <c r="U246" s="195">
        <f>VLOOKUP($S246,'Snippet measures'!$A$4:$V$33,18,FALSE)</f>
        <v>-8.0655936137930908</v>
      </c>
      <c r="V246" s="195">
        <f>VLOOKUP($S246,'Snippet measures'!$A$4:$V$33,19,FALSE)</f>
        <v>882.1</v>
      </c>
      <c r="W246" s="195">
        <f>VLOOKUP($S246,'Snippet measures'!$A$4:$V$33,21,FALSE)</f>
        <v>8.8050314465408803E-3</v>
      </c>
      <c r="X246" s="195">
        <f>VLOOKUP($S246,'Snippet measures'!$A$4:$V$33,22,FALSE)</f>
        <v>0.35094339622641507</v>
      </c>
      <c r="Y246" s="25">
        <v>2</v>
      </c>
      <c r="Z246" s="30" t="s">
        <v>1195</v>
      </c>
      <c r="AA246" s="31" t="s">
        <v>1196</v>
      </c>
      <c r="AB246" s="39" t="s">
        <v>269</v>
      </c>
      <c r="AC246" s="33" t="s">
        <v>1197</v>
      </c>
      <c r="AD246" s="16"/>
      <c r="AE246" s="17">
        <v>1</v>
      </c>
      <c r="AF246" s="17">
        <v>1</v>
      </c>
      <c r="AG246" s="17">
        <f t="shared" si="168"/>
        <v>1</v>
      </c>
      <c r="AH246" s="35" t="s">
        <v>269</v>
      </c>
      <c r="AI246" s="33" t="s">
        <v>1197</v>
      </c>
      <c r="AJ246" s="16"/>
      <c r="AK246" s="17">
        <v>1</v>
      </c>
      <c r="AL246" s="17">
        <v>1</v>
      </c>
      <c r="AM246" s="20">
        <f t="shared" si="169"/>
        <v>1</v>
      </c>
      <c r="AN246" s="35" t="s">
        <v>270</v>
      </c>
      <c r="AO246" s="33" t="s">
        <v>1153</v>
      </c>
      <c r="AP246" s="16"/>
      <c r="AQ246" s="17">
        <v>2</v>
      </c>
      <c r="AR246" s="17">
        <v>2</v>
      </c>
      <c r="AS246" s="20">
        <f t="shared" si="170"/>
        <v>2</v>
      </c>
      <c r="AT246" s="35"/>
      <c r="AU246" s="33"/>
      <c r="AV246" s="16"/>
      <c r="AW246" s="17" t="str">
        <f t="shared" si="166"/>
        <v/>
      </c>
      <c r="AX246" s="17" t="str">
        <f t="shared" si="166"/>
        <v/>
      </c>
      <c r="AY246" s="20" t="str">
        <f t="shared" si="171"/>
        <v/>
      </c>
      <c r="AZ246" s="35"/>
      <c r="BA246" s="33"/>
      <c r="BB246" s="17" t="str">
        <f t="shared" si="172"/>
        <v/>
      </c>
      <c r="BC246" s="17" t="str">
        <f t="shared" si="172"/>
        <v/>
      </c>
      <c r="BD246" s="20" t="str">
        <f t="shared" si="141"/>
        <v/>
      </c>
      <c r="BE246" s="35"/>
      <c r="BF246" s="36"/>
      <c r="BG246" s="17" t="str">
        <f t="shared" si="173"/>
        <v/>
      </c>
      <c r="BH246" s="17" t="str">
        <f t="shared" si="173"/>
        <v/>
      </c>
      <c r="BI246" s="20" t="str">
        <f t="shared" si="142"/>
        <v/>
      </c>
      <c r="BJ246" s="54">
        <v>2</v>
      </c>
      <c r="BK246" s="37">
        <f t="shared" si="143"/>
        <v>4</v>
      </c>
      <c r="BL246" s="54">
        <f t="shared" si="144"/>
        <v>0</v>
      </c>
      <c r="BM246" s="28" t="s">
        <v>1198</v>
      </c>
      <c r="BN246" s="28" t="s">
        <v>1199</v>
      </c>
      <c r="BO246" s="28" t="s">
        <v>1048</v>
      </c>
      <c r="BP246" s="28" t="s">
        <v>1049</v>
      </c>
      <c r="BQ246" s="28">
        <v>4</v>
      </c>
      <c r="BR246" s="25">
        <f t="shared" si="145"/>
        <v>4</v>
      </c>
      <c r="BS246" s="28">
        <v>3</v>
      </c>
      <c r="BT246" s="25">
        <f t="shared" si="146"/>
        <v>3</v>
      </c>
      <c r="BU246" s="28">
        <v>2</v>
      </c>
      <c r="BV246" s="25">
        <f t="shared" si="147"/>
        <v>2</v>
      </c>
      <c r="BW246" s="28" t="s">
        <v>87</v>
      </c>
      <c r="BX246" s="25">
        <f t="shared" si="148"/>
        <v>1</v>
      </c>
      <c r="BY246" s="25" t="str">
        <f t="shared" si="152"/>
        <v>high</v>
      </c>
      <c r="BZ246" s="28" t="s">
        <v>78</v>
      </c>
      <c r="CA246" s="25">
        <v>1</v>
      </c>
      <c r="CB246" s="28" t="s">
        <v>1050</v>
      </c>
      <c r="CC246" s="28">
        <v>4889.8999999999996</v>
      </c>
      <c r="CD246" s="28">
        <v>268.58</v>
      </c>
      <c r="CE246" s="38">
        <v>85.8</v>
      </c>
      <c r="CF246" s="54">
        <v>3</v>
      </c>
      <c r="CG246" s="25">
        <f t="shared" si="149"/>
        <v>4</v>
      </c>
      <c r="CH246" s="26">
        <f t="shared" si="150"/>
        <v>0.44444444444444442</v>
      </c>
      <c r="CI246" s="26">
        <f t="shared" si="153"/>
        <v>4.3934768039317893</v>
      </c>
      <c r="CJ246" s="26">
        <f t="shared" si="154"/>
        <v>13.752913752913754</v>
      </c>
    </row>
    <row r="247" spans="1:88" ht="13.05" customHeight="1" x14ac:dyDescent="0.3">
      <c r="A247" s="27">
        <v>44</v>
      </c>
      <c r="B247" s="28" t="s">
        <v>65</v>
      </c>
      <c r="C247" s="25">
        <f t="shared" si="134"/>
        <v>3</v>
      </c>
      <c r="D247" s="28" t="s">
        <v>66</v>
      </c>
      <c r="E247" s="25">
        <f t="shared" si="135"/>
        <v>5</v>
      </c>
      <c r="F247" s="28" t="s">
        <v>66</v>
      </c>
      <c r="G247" s="25">
        <f t="shared" si="136"/>
        <v>5</v>
      </c>
      <c r="H247" s="28" t="str">
        <f t="shared" si="137"/>
        <v>high</v>
      </c>
      <c r="I247" s="28" t="s">
        <v>66</v>
      </c>
      <c r="J247" s="25">
        <f t="shared" si="138"/>
        <v>5</v>
      </c>
      <c r="K247" s="28" t="s">
        <v>66</v>
      </c>
      <c r="L247" s="25">
        <f t="shared" si="139"/>
        <v>5</v>
      </c>
      <c r="M247" s="28" t="s">
        <v>66</v>
      </c>
      <c r="N247" s="25">
        <f t="shared" si="140"/>
        <v>5</v>
      </c>
      <c r="O247" s="25" t="str">
        <f t="shared" si="151"/>
        <v>high</v>
      </c>
      <c r="P247" s="25" t="s">
        <v>67</v>
      </c>
      <c r="Q247" s="25" t="s">
        <v>68</v>
      </c>
      <c r="R247" s="25">
        <v>1</v>
      </c>
      <c r="S247" s="29" t="s">
        <v>266</v>
      </c>
      <c r="T247" s="195">
        <f>VLOOKUP($S247,'Snippet measures'!$A$4:$V$33,11,FALSE)</f>
        <v>901</v>
      </c>
      <c r="U247" s="195">
        <f>VLOOKUP($S247,'Snippet measures'!$A$4:$V$33,18,FALSE)</f>
        <v>-10.8307440683484</v>
      </c>
      <c r="V247" s="195">
        <f>VLOOKUP($S247,'Snippet measures'!$A$4:$V$33,19,FALSE)</f>
        <v>882.1</v>
      </c>
      <c r="W247" s="195">
        <f>VLOOKUP($S247,'Snippet measures'!$A$4:$V$33,21,FALSE)</f>
        <v>8.8050314465408803E-3</v>
      </c>
      <c r="X247" s="195">
        <f>VLOOKUP($S247,'Snippet measures'!$A$4:$V$33,22,FALSE)</f>
        <v>0</v>
      </c>
      <c r="Y247" s="25">
        <v>1</v>
      </c>
      <c r="Z247" s="30" t="s">
        <v>267</v>
      </c>
      <c r="AA247" s="31" t="s">
        <v>268</v>
      </c>
      <c r="AB247" s="39" t="s">
        <v>269</v>
      </c>
      <c r="AC247" s="33" t="s">
        <v>269</v>
      </c>
      <c r="AD247" s="16"/>
      <c r="AE247" s="17">
        <f>IF($AB247=TRIM($AC247),3,"")</f>
        <v>3</v>
      </c>
      <c r="AF247" s="17">
        <f>IF($AB247=TRIM($AC247),3,"")</f>
        <v>3</v>
      </c>
      <c r="AG247" s="17">
        <f t="shared" si="168"/>
        <v>3</v>
      </c>
      <c r="AH247" s="35" t="s">
        <v>269</v>
      </c>
      <c r="AI247" s="33" t="s">
        <v>269</v>
      </c>
      <c r="AJ247" s="16"/>
      <c r="AK247" s="17">
        <f>IF($AH247=TRIM($AI247),3,"")</f>
        <v>3</v>
      </c>
      <c r="AL247" s="17">
        <f>IF($AH247=TRIM($AI247),3,"")</f>
        <v>3</v>
      </c>
      <c r="AM247" s="20">
        <f t="shared" si="169"/>
        <v>3</v>
      </c>
      <c r="AN247" s="35" t="s">
        <v>270</v>
      </c>
      <c r="AO247" s="33" t="s">
        <v>270</v>
      </c>
      <c r="AP247" s="16"/>
      <c r="AQ247" s="17">
        <f>IF(ISBLANK($AN247),"",IF($AN247=TRIM($AO247),3,""))</f>
        <v>3</v>
      </c>
      <c r="AR247" s="17">
        <f>IF(ISBLANK($AN247),"",IF($AN247=TRIM($AO247),3,""))</f>
        <v>3</v>
      </c>
      <c r="AS247" s="20">
        <f t="shared" si="170"/>
        <v>3</v>
      </c>
      <c r="AT247" s="35"/>
      <c r="AU247" s="33"/>
      <c r="AV247" s="16"/>
      <c r="AW247" s="17" t="str">
        <f t="shared" si="166"/>
        <v/>
      </c>
      <c r="AX247" s="17" t="str">
        <f t="shared" si="166"/>
        <v/>
      </c>
      <c r="AY247" s="20" t="str">
        <f t="shared" si="171"/>
        <v/>
      </c>
      <c r="AZ247" s="35"/>
      <c r="BA247" s="33"/>
      <c r="BB247" s="17" t="str">
        <f t="shared" si="172"/>
        <v/>
      </c>
      <c r="BC247" s="17" t="str">
        <f t="shared" si="172"/>
        <v/>
      </c>
      <c r="BD247" s="20" t="str">
        <f t="shared" si="141"/>
        <v/>
      </c>
      <c r="BE247" s="35"/>
      <c r="BF247" s="36"/>
      <c r="BG247" s="17" t="str">
        <f t="shared" si="173"/>
        <v/>
      </c>
      <c r="BH247" s="17" t="str">
        <f t="shared" si="173"/>
        <v/>
      </c>
      <c r="BI247" s="20" t="str">
        <f t="shared" si="142"/>
        <v/>
      </c>
      <c r="BJ247" s="54">
        <v>2</v>
      </c>
      <c r="BK247" s="37">
        <f t="shared" si="143"/>
        <v>3</v>
      </c>
      <c r="BL247" s="54">
        <f t="shared" si="144"/>
        <v>1</v>
      </c>
      <c r="BM247" s="28" t="s">
        <v>271</v>
      </c>
      <c r="BN247" s="28" t="s">
        <v>272</v>
      </c>
      <c r="BO247" s="28" t="s">
        <v>75</v>
      </c>
      <c r="BP247" s="28" t="s">
        <v>76</v>
      </c>
      <c r="BQ247" s="28" t="s">
        <v>77</v>
      </c>
      <c r="BR247" s="25">
        <f t="shared" si="145"/>
        <v>5</v>
      </c>
      <c r="BS247" s="28">
        <v>4</v>
      </c>
      <c r="BT247" s="25">
        <f t="shared" si="146"/>
        <v>4</v>
      </c>
      <c r="BU247" s="28" t="s">
        <v>77</v>
      </c>
      <c r="BV247" s="25">
        <f t="shared" si="147"/>
        <v>5</v>
      </c>
      <c r="BW247" s="28">
        <v>2</v>
      </c>
      <c r="BX247" s="25">
        <f t="shared" si="148"/>
        <v>2</v>
      </c>
      <c r="BY247" s="25" t="str">
        <f t="shared" si="152"/>
        <v>high</v>
      </c>
      <c r="BZ247" s="28" t="s">
        <v>78</v>
      </c>
      <c r="CA247" s="25">
        <v>1</v>
      </c>
      <c r="CB247" s="28"/>
      <c r="CC247" s="28">
        <v>3646.95</v>
      </c>
      <c r="CD247" s="28">
        <v>130.03</v>
      </c>
      <c r="CE247" s="38">
        <v>69.84</v>
      </c>
      <c r="CF247" s="54">
        <v>3</v>
      </c>
      <c r="CG247" s="25">
        <f t="shared" si="149"/>
        <v>9</v>
      </c>
      <c r="CH247" s="26">
        <f t="shared" si="150"/>
        <v>1</v>
      </c>
      <c r="CI247" s="26">
        <f t="shared" si="153"/>
        <v>6.9291701914942703</v>
      </c>
      <c r="CJ247" s="26">
        <f t="shared" si="154"/>
        <v>12.900916380297822</v>
      </c>
    </row>
    <row r="248" spans="1:88" ht="13.05" customHeight="1" x14ac:dyDescent="0.3">
      <c r="A248" s="27">
        <v>54</v>
      </c>
      <c r="B248" s="28" t="s">
        <v>65</v>
      </c>
      <c r="C248" s="25">
        <f t="shared" si="134"/>
        <v>3</v>
      </c>
      <c r="D248" s="28" t="s">
        <v>65</v>
      </c>
      <c r="E248" s="25">
        <f t="shared" si="135"/>
        <v>3</v>
      </c>
      <c r="F248" s="28" t="s">
        <v>65</v>
      </c>
      <c r="G248" s="25">
        <f t="shared" si="136"/>
        <v>3</v>
      </c>
      <c r="H248" s="28" t="str">
        <f t="shared" si="137"/>
        <v>medium</v>
      </c>
      <c r="I248" s="28" t="s">
        <v>79</v>
      </c>
      <c r="J248" s="25">
        <f t="shared" si="138"/>
        <v>2</v>
      </c>
      <c r="K248" s="28" t="s">
        <v>80</v>
      </c>
      <c r="L248" s="25">
        <f t="shared" si="139"/>
        <v>4</v>
      </c>
      <c r="M248" s="28" t="s">
        <v>79</v>
      </c>
      <c r="N248" s="25">
        <f t="shared" si="140"/>
        <v>2</v>
      </c>
      <c r="O248" s="25" t="str">
        <f t="shared" si="151"/>
        <v>med</v>
      </c>
      <c r="P248" s="25" t="s">
        <v>67</v>
      </c>
      <c r="Q248" s="25" t="s">
        <v>68</v>
      </c>
      <c r="R248" s="25">
        <v>1</v>
      </c>
      <c r="S248" s="29" t="s">
        <v>266</v>
      </c>
      <c r="T248" s="195">
        <f>VLOOKUP($S248,'Snippet measures'!$A$4:$V$33,11,FALSE)</f>
        <v>901</v>
      </c>
      <c r="U248" s="195">
        <f>VLOOKUP($S248,'Snippet measures'!$A$4:$V$33,18,FALSE)</f>
        <v>-10.8307440683484</v>
      </c>
      <c r="V248" s="195">
        <f>VLOOKUP($S248,'Snippet measures'!$A$4:$V$33,19,FALSE)</f>
        <v>882.1</v>
      </c>
      <c r="W248" s="195">
        <f>VLOOKUP($S248,'Snippet measures'!$A$4:$V$33,21,FALSE)</f>
        <v>8.8050314465408803E-3</v>
      </c>
      <c r="X248" s="195">
        <f>VLOOKUP($S248,'Snippet measures'!$A$4:$V$33,22,FALSE)</f>
        <v>0</v>
      </c>
      <c r="Y248" s="25">
        <v>3</v>
      </c>
      <c r="Z248" s="30" t="s">
        <v>273</v>
      </c>
      <c r="AA248" s="31" t="s">
        <v>274</v>
      </c>
      <c r="AB248" s="39" t="s">
        <v>269</v>
      </c>
      <c r="AC248" s="33" t="s">
        <v>91</v>
      </c>
      <c r="AD248" s="16"/>
      <c r="AE248" s="17">
        <v>0</v>
      </c>
      <c r="AF248" s="17">
        <v>0</v>
      </c>
      <c r="AG248" s="17">
        <f t="shared" si="168"/>
        <v>0</v>
      </c>
      <c r="AH248" s="35" t="s">
        <v>269</v>
      </c>
      <c r="AI248" s="33" t="s">
        <v>91</v>
      </c>
      <c r="AJ248" s="16"/>
      <c r="AK248" s="17">
        <v>0</v>
      </c>
      <c r="AL248" s="17">
        <v>0</v>
      </c>
      <c r="AM248" s="20">
        <f t="shared" si="169"/>
        <v>0</v>
      </c>
      <c r="AN248" s="35" t="s">
        <v>270</v>
      </c>
      <c r="AO248" s="33" t="s">
        <v>91</v>
      </c>
      <c r="AP248" s="16"/>
      <c r="AQ248" s="17">
        <v>0</v>
      </c>
      <c r="AR248" s="17">
        <v>0</v>
      </c>
      <c r="AS248" s="20">
        <f t="shared" si="170"/>
        <v>0</v>
      </c>
      <c r="AT248" s="35"/>
      <c r="AU248" s="33"/>
      <c r="AV248" s="16"/>
      <c r="AW248" s="17" t="str">
        <f t="shared" si="166"/>
        <v/>
      </c>
      <c r="AX248" s="17" t="str">
        <f t="shared" si="166"/>
        <v/>
      </c>
      <c r="AY248" s="20" t="str">
        <f t="shared" si="171"/>
        <v/>
      </c>
      <c r="AZ248" s="35"/>
      <c r="BA248" s="33"/>
      <c r="BB248" s="17" t="str">
        <f t="shared" si="172"/>
        <v/>
      </c>
      <c r="BC248" s="17" t="str">
        <f t="shared" si="172"/>
        <v/>
      </c>
      <c r="BD248" s="20" t="str">
        <f t="shared" si="141"/>
        <v/>
      </c>
      <c r="BE248" s="35"/>
      <c r="BF248" s="36"/>
      <c r="BG248" s="17" t="str">
        <f t="shared" si="173"/>
        <v/>
      </c>
      <c r="BH248" s="17" t="str">
        <f t="shared" si="173"/>
        <v/>
      </c>
      <c r="BI248" s="20" t="str">
        <f t="shared" si="142"/>
        <v/>
      </c>
      <c r="BJ248" s="54">
        <v>2</v>
      </c>
      <c r="BK248" s="37">
        <f t="shared" si="143"/>
        <v>5</v>
      </c>
      <c r="BL248" s="54">
        <f t="shared" si="144"/>
        <v>-1</v>
      </c>
      <c r="BM248" s="28" t="s">
        <v>275</v>
      </c>
      <c r="BN248" s="28"/>
      <c r="BO248" s="28" t="s">
        <v>85</v>
      </c>
      <c r="BP248" s="28" t="s">
        <v>86</v>
      </c>
      <c r="BQ248" s="28">
        <v>3</v>
      </c>
      <c r="BR248" s="25">
        <f t="shared" si="145"/>
        <v>3</v>
      </c>
      <c r="BS248" s="28" t="s">
        <v>87</v>
      </c>
      <c r="BT248" s="25">
        <f t="shared" si="146"/>
        <v>1</v>
      </c>
      <c r="BU248" s="28">
        <v>2</v>
      </c>
      <c r="BV248" s="25">
        <f t="shared" si="147"/>
        <v>2</v>
      </c>
      <c r="BW248" s="28">
        <v>2</v>
      </c>
      <c r="BX248" s="25">
        <f t="shared" si="148"/>
        <v>2</v>
      </c>
      <c r="BY248" s="25" t="str">
        <f t="shared" si="152"/>
        <v>med</v>
      </c>
      <c r="BZ248" s="28" t="s">
        <v>78</v>
      </c>
      <c r="CA248" s="25">
        <v>1</v>
      </c>
      <c r="CB248" s="28"/>
      <c r="CC248" s="28">
        <v>3985.94</v>
      </c>
      <c r="CD248" s="28">
        <v>185.07</v>
      </c>
      <c r="CE248" s="38">
        <v>201.11</v>
      </c>
      <c r="CF248" s="54">
        <v>3</v>
      </c>
      <c r="CG248" s="25">
        <f t="shared" si="149"/>
        <v>0</v>
      </c>
      <c r="CH248" s="26">
        <f t="shared" si="150"/>
        <v>0</v>
      </c>
      <c r="CI248" s="26">
        <f t="shared" si="153"/>
        <v>4.8684281623169614</v>
      </c>
      <c r="CJ248" s="26">
        <f t="shared" si="154"/>
        <v>4.4801352493660183</v>
      </c>
    </row>
    <row r="249" spans="1:88" ht="13.05" customHeight="1" x14ac:dyDescent="0.3">
      <c r="A249" s="27">
        <v>58</v>
      </c>
      <c r="B249" s="28" t="s">
        <v>65</v>
      </c>
      <c r="C249" s="25">
        <f t="shared" si="134"/>
        <v>3</v>
      </c>
      <c r="D249" s="28" t="s">
        <v>79</v>
      </c>
      <c r="E249" s="25">
        <f t="shared" si="135"/>
        <v>2</v>
      </c>
      <c r="F249" s="28" t="s">
        <v>88</v>
      </c>
      <c r="G249" s="25">
        <f t="shared" si="136"/>
        <v>1</v>
      </c>
      <c r="H249" s="28" t="str">
        <f t="shared" si="137"/>
        <v>medium</v>
      </c>
      <c r="I249" s="28" t="s">
        <v>88</v>
      </c>
      <c r="J249" s="25">
        <f t="shared" si="138"/>
        <v>1</v>
      </c>
      <c r="K249" s="28" t="s">
        <v>88</v>
      </c>
      <c r="L249" s="25">
        <f t="shared" si="139"/>
        <v>1</v>
      </c>
      <c r="M249" s="28" t="s">
        <v>88</v>
      </c>
      <c r="N249" s="25">
        <f t="shared" si="140"/>
        <v>1</v>
      </c>
      <c r="O249" s="25" t="str">
        <f t="shared" si="151"/>
        <v>med</v>
      </c>
      <c r="P249" s="25" t="s">
        <v>67</v>
      </c>
      <c r="Q249" s="25" t="s">
        <v>68</v>
      </c>
      <c r="R249" s="25">
        <v>1</v>
      </c>
      <c r="S249" s="29" t="s">
        <v>266</v>
      </c>
      <c r="T249" s="195">
        <f>VLOOKUP($S249,'Snippet measures'!$A$4:$V$33,11,FALSE)</f>
        <v>901</v>
      </c>
      <c r="U249" s="195">
        <f>VLOOKUP($S249,'Snippet measures'!$A$4:$V$33,18,FALSE)</f>
        <v>-10.8307440683484</v>
      </c>
      <c r="V249" s="195">
        <f>VLOOKUP($S249,'Snippet measures'!$A$4:$V$33,19,FALSE)</f>
        <v>882.1</v>
      </c>
      <c r="W249" s="195">
        <f>VLOOKUP($S249,'Snippet measures'!$A$4:$V$33,21,FALSE)</f>
        <v>8.8050314465408803E-3</v>
      </c>
      <c r="X249" s="195">
        <f>VLOOKUP($S249,'Snippet measures'!$A$4:$V$33,22,FALSE)</f>
        <v>0</v>
      </c>
      <c r="Y249" s="25">
        <v>3</v>
      </c>
      <c r="Z249" s="30" t="s">
        <v>276</v>
      </c>
      <c r="AA249" s="31" t="s">
        <v>277</v>
      </c>
      <c r="AB249" s="39" t="s">
        <v>269</v>
      </c>
      <c r="AC249" s="33" t="s">
        <v>91</v>
      </c>
      <c r="AD249" s="16"/>
      <c r="AE249" s="17">
        <v>0</v>
      </c>
      <c r="AF249" s="17">
        <v>0</v>
      </c>
      <c r="AG249" s="17">
        <f t="shared" si="168"/>
        <v>0</v>
      </c>
      <c r="AH249" s="35" t="s">
        <v>269</v>
      </c>
      <c r="AI249" s="33" t="s">
        <v>91</v>
      </c>
      <c r="AJ249" s="16"/>
      <c r="AK249" s="17">
        <v>0</v>
      </c>
      <c r="AL249" s="17">
        <v>0</v>
      </c>
      <c r="AM249" s="20">
        <f t="shared" si="169"/>
        <v>0</v>
      </c>
      <c r="AN249" s="35" t="s">
        <v>270</v>
      </c>
      <c r="AO249" s="33" t="s">
        <v>270</v>
      </c>
      <c r="AP249" s="16"/>
      <c r="AQ249" s="17">
        <f>IF(ISBLANK($AN249),"",IF($AN249=TRIM($AO249),3,""))</f>
        <v>3</v>
      </c>
      <c r="AR249" s="17">
        <f>IF(ISBLANK($AN249),"",IF($AN249=TRIM($AO249),3,""))</f>
        <v>3</v>
      </c>
      <c r="AS249" s="20">
        <f t="shared" si="170"/>
        <v>3</v>
      </c>
      <c r="AT249" s="35"/>
      <c r="AU249" s="33"/>
      <c r="AV249" s="16"/>
      <c r="AW249" s="17" t="str">
        <f t="shared" ref="AW249:AX263" si="174">IF(ISBLANK($AT249),"",IF($AT249=TRIM($AU249),3,""))</f>
        <v/>
      </c>
      <c r="AX249" s="17" t="str">
        <f t="shared" si="174"/>
        <v/>
      </c>
      <c r="AY249" s="20" t="str">
        <f t="shared" si="171"/>
        <v/>
      </c>
      <c r="AZ249" s="35"/>
      <c r="BA249" s="33"/>
      <c r="BB249" s="17" t="str">
        <f t="shared" si="172"/>
        <v/>
      </c>
      <c r="BC249" s="17" t="str">
        <f t="shared" si="172"/>
        <v/>
      </c>
      <c r="BD249" s="20" t="str">
        <f t="shared" si="141"/>
        <v/>
      </c>
      <c r="BE249" s="35"/>
      <c r="BF249" s="36"/>
      <c r="BG249" s="17" t="str">
        <f t="shared" si="173"/>
        <v/>
      </c>
      <c r="BH249" s="17" t="str">
        <f t="shared" si="173"/>
        <v/>
      </c>
      <c r="BI249" s="20" t="str">
        <f t="shared" si="142"/>
        <v/>
      </c>
      <c r="BJ249" s="54">
        <v>3</v>
      </c>
      <c r="BK249" s="37">
        <f t="shared" si="143"/>
        <v>6</v>
      </c>
      <c r="BL249" s="54">
        <f t="shared" si="144"/>
        <v>0</v>
      </c>
      <c r="BM249" s="28" t="s">
        <v>91</v>
      </c>
      <c r="BN249" s="28" t="s">
        <v>91</v>
      </c>
      <c r="BO249" s="28" t="s">
        <v>93</v>
      </c>
      <c r="BP249" s="28" t="s">
        <v>94</v>
      </c>
      <c r="BQ249" s="28">
        <v>2</v>
      </c>
      <c r="BR249" s="25">
        <f t="shared" si="145"/>
        <v>2</v>
      </c>
      <c r="BS249" s="28" t="s">
        <v>87</v>
      </c>
      <c r="BT249" s="25">
        <f t="shared" si="146"/>
        <v>1</v>
      </c>
      <c r="BU249" s="28">
        <v>2</v>
      </c>
      <c r="BV249" s="25">
        <f t="shared" si="147"/>
        <v>2</v>
      </c>
      <c r="BW249" s="28">
        <v>3</v>
      </c>
      <c r="BX249" s="25">
        <f t="shared" si="148"/>
        <v>3</v>
      </c>
      <c r="BY249" s="25" t="str">
        <f t="shared" si="152"/>
        <v>med</v>
      </c>
      <c r="BZ249" s="28" t="s">
        <v>78</v>
      </c>
      <c r="CA249" s="25">
        <v>1</v>
      </c>
      <c r="CB249" s="28" t="s">
        <v>91</v>
      </c>
      <c r="CC249" s="28">
        <v>2820.26</v>
      </c>
      <c r="CD249" s="28">
        <v>433.77</v>
      </c>
      <c r="CE249" s="38">
        <v>49.58</v>
      </c>
      <c r="CF249" s="54">
        <v>3</v>
      </c>
      <c r="CG249" s="25">
        <f t="shared" si="149"/>
        <v>3</v>
      </c>
      <c r="CH249" s="26">
        <f t="shared" si="150"/>
        <v>0.33333333333333331</v>
      </c>
      <c r="CI249" s="26">
        <f t="shared" si="153"/>
        <v>2.0771376535952233</v>
      </c>
      <c r="CJ249" s="26">
        <f t="shared" si="154"/>
        <v>18.172650262202502</v>
      </c>
    </row>
    <row r="250" spans="1:88" ht="13.05" customHeight="1" x14ac:dyDescent="0.3">
      <c r="A250" s="27">
        <v>64</v>
      </c>
      <c r="B250" s="28" t="s">
        <v>79</v>
      </c>
      <c r="C250" s="25">
        <f t="shared" si="134"/>
        <v>2</v>
      </c>
      <c r="D250" s="28" t="s">
        <v>65</v>
      </c>
      <c r="E250" s="25">
        <f t="shared" si="135"/>
        <v>3</v>
      </c>
      <c r="F250" s="28" t="s">
        <v>79</v>
      </c>
      <c r="G250" s="25">
        <f t="shared" si="136"/>
        <v>2</v>
      </c>
      <c r="H250" s="28" t="str">
        <f t="shared" si="137"/>
        <v>medium</v>
      </c>
      <c r="I250" s="28" t="s">
        <v>65</v>
      </c>
      <c r="J250" s="25">
        <f t="shared" si="138"/>
        <v>3</v>
      </c>
      <c r="K250" s="28" t="s">
        <v>65</v>
      </c>
      <c r="L250" s="25">
        <f t="shared" si="139"/>
        <v>3</v>
      </c>
      <c r="M250" s="28" t="s">
        <v>79</v>
      </c>
      <c r="N250" s="25">
        <f t="shared" si="140"/>
        <v>2</v>
      </c>
      <c r="O250" s="25" t="str">
        <f t="shared" si="151"/>
        <v>med</v>
      </c>
      <c r="P250" s="25" t="s">
        <v>95</v>
      </c>
      <c r="Q250" s="25" t="s">
        <v>68</v>
      </c>
      <c r="R250" s="25">
        <v>1</v>
      </c>
      <c r="S250" s="29" t="s">
        <v>266</v>
      </c>
      <c r="T250" s="195">
        <f>VLOOKUP($S250,'Snippet measures'!$A$4:$V$33,11,FALSE)</f>
        <v>901</v>
      </c>
      <c r="U250" s="195">
        <f>VLOOKUP($S250,'Snippet measures'!$A$4:$V$33,18,FALSE)</f>
        <v>-10.8307440683484</v>
      </c>
      <c r="V250" s="195">
        <f>VLOOKUP($S250,'Snippet measures'!$A$4:$V$33,19,FALSE)</f>
        <v>882.1</v>
      </c>
      <c r="W250" s="195">
        <f>VLOOKUP($S250,'Snippet measures'!$A$4:$V$33,21,FALSE)</f>
        <v>8.8050314465408803E-3</v>
      </c>
      <c r="X250" s="195">
        <f>VLOOKUP($S250,'Snippet measures'!$A$4:$V$33,22,FALSE)</f>
        <v>0</v>
      </c>
      <c r="Y250" s="25">
        <v>3</v>
      </c>
      <c r="Z250" s="30" t="s">
        <v>278</v>
      </c>
      <c r="AA250" s="31" t="s">
        <v>279</v>
      </c>
      <c r="AB250" s="39" t="s">
        <v>269</v>
      </c>
      <c r="AC250" s="33" t="s">
        <v>280</v>
      </c>
      <c r="AD250" s="16"/>
      <c r="AE250" s="17">
        <f>IF($AB250=TRIM($AC250),3,"")</f>
        <v>3</v>
      </c>
      <c r="AF250" s="17">
        <f>IF($AB250=TRIM($AC250),3,"")</f>
        <v>3</v>
      </c>
      <c r="AG250" s="17">
        <f t="shared" si="168"/>
        <v>3</v>
      </c>
      <c r="AH250" s="35" t="s">
        <v>269</v>
      </c>
      <c r="AI250" s="33" t="s">
        <v>280</v>
      </c>
      <c r="AJ250" s="16"/>
      <c r="AK250" s="17">
        <f>IF($AH250=TRIM($AI250),3,"")</f>
        <v>3</v>
      </c>
      <c r="AL250" s="17">
        <f>IF($AH250=TRIM($AI250),3,"")</f>
        <v>3</v>
      </c>
      <c r="AM250" s="20">
        <f t="shared" si="169"/>
        <v>3</v>
      </c>
      <c r="AN250" s="35" t="s">
        <v>270</v>
      </c>
      <c r="AO250" s="33" t="s">
        <v>270</v>
      </c>
      <c r="AP250" s="16"/>
      <c r="AQ250" s="17">
        <f>IF(ISBLANK($AN250),"",IF($AN250=TRIM($AO250),3,""))</f>
        <v>3</v>
      </c>
      <c r="AR250" s="17">
        <f>IF(ISBLANK($AN250),"",IF($AN250=TRIM($AO250),3,""))</f>
        <v>3</v>
      </c>
      <c r="AS250" s="20">
        <f t="shared" si="170"/>
        <v>3</v>
      </c>
      <c r="AT250" s="35"/>
      <c r="AU250" s="33"/>
      <c r="AV250" s="16"/>
      <c r="AW250" s="17" t="str">
        <f t="shared" si="174"/>
        <v/>
      </c>
      <c r="AX250" s="17" t="str">
        <f t="shared" si="174"/>
        <v/>
      </c>
      <c r="AY250" s="20" t="str">
        <f t="shared" si="171"/>
        <v/>
      </c>
      <c r="AZ250" s="35"/>
      <c r="BA250" s="33"/>
      <c r="BB250" s="17" t="str">
        <f t="shared" si="172"/>
        <v/>
      </c>
      <c r="BC250" s="17" t="str">
        <f t="shared" si="172"/>
        <v/>
      </c>
      <c r="BD250" s="20" t="str">
        <f t="shared" si="141"/>
        <v/>
      </c>
      <c r="BE250" s="35"/>
      <c r="BF250" s="36"/>
      <c r="BG250" s="17" t="str">
        <f t="shared" si="173"/>
        <v/>
      </c>
      <c r="BH250" s="17" t="str">
        <f t="shared" si="173"/>
        <v/>
      </c>
      <c r="BI250" s="20" t="str">
        <f t="shared" si="142"/>
        <v/>
      </c>
      <c r="BJ250" s="54">
        <v>3</v>
      </c>
      <c r="BK250" s="37">
        <f t="shared" si="143"/>
        <v>6</v>
      </c>
      <c r="BL250" s="54">
        <f t="shared" si="144"/>
        <v>0</v>
      </c>
      <c r="BM250" s="28" t="s">
        <v>281</v>
      </c>
      <c r="BN250" s="28" t="s">
        <v>282</v>
      </c>
      <c r="BO250" s="28" t="s">
        <v>98</v>
      </c>
      <c r="BP250" s="28" t="s">
        <v>99</v>
      </c>
      <c r="BQ250" s="28">
        <v>3</v>
      </c>
      <c r="BR250" s="25">
        <f t="shared" si="145"/>
        <v>3</v>
      </c>
      <c r="BS250" s="28">
        <v>2</v>
      </c>
      <c r="BT250" s="25">
        <f t="shared" si="146"/>
        <v>2</v>
      </c>
      <c r="BU250" s="28">
        <v>2</v>
      </c>
      <c r="BV250" s="25">
        <f t="shared" si="147"/>
        <v>2</v>
      </c>
      <c r="BW250" s="28">
        <v>2</v>
      </c>
      <c r="BX250" s="25">
        <f t="shared" si="148"/>
        <v>2</v>
      </c>
      <c r="BY250" s="25" t="str">
        <f t="shared" si="152"/>
        <v>med</v>
      </c>
      <c r="BZ250" s="28" t="s">
        <v>100</v>
      </c>
      <c r="CA250" s="25">
        <v>3</v>
      </c>
      <c r="CB250" s="28" t="s">
        <v>91</v>
      </c>
      <c r="CC250" s="28">
        <v>5367.37</v>
      </c>
      <c r="CD250" s="28">
        <v>292.17</v>
      </c>
      <c r="CE250" s="38">
        <v>151.72999999999999</v>
      </c>
      <c r="CF250" s="54">
        <v>3</v>
      </c>
      <c r="CG250" s="25">
        <f t="shared" si="149"/>
        <v>9</v>
      </c>
      <c r="CH250" s="26">
        <f t="shared" si="150"/>
        <v>1</v>
      </c>
      <c r="CI250" s="26">
        <f t="shared" si="153"/>
        <v>3.0838210630797138</v>
      </c>
      <c r="CJ250" s="26">
        <f t="shared" si="154"/>
        <v>5.9381796612403619</v>
      </c>
    </row>
    <row r="251" spans="1:88" ht="13.05" customHeight="1" x14ac:dyDescent="0.3">
      <c r="A251" s="27">
        <v>65</v>
      </c>
      <c r="B251" s="28" t="s">
        <v>88</v>
      </c>
      <c r="C251" s="25">
        <f t="shared" si="134"/>
        <v>1</v>
      </c>
      <c r="D251" s="28" t="s">
        <v>79</v>
      </c>
      <c r="E251" s="25">
        <f t="shared" si="135"/>
        <v>2</v>
      </c>
      <c r="F251" s="28" t="s">
        <v>65</v>
      </c>
      <c r="G251" s="25">
        <f t="shared" si="136"/>
        <v>3</v>
      </c>
      <c r="H251" s="28" t="str">
        <f t="shared" si="137"/>
        <v>medium</v>
      </c>
      <c r="I251" s="28" t="s">
        <v>88</v>
      </c>
      <c r="J251" s="25">
        <f t="shared" si="138"/>
        <v>1</v>
      </c>
      <c r="K251" s="28" t="s">
        <v>79</v>
      </c>
      <c r="L251" s="25">
        <f t="shared" si="139"/>
        <v>2</v>
      </c>
      <c r="M251" s="28" t="s">
        <v>88</v>
      </c>
      <c r="N251" s="25">
        <f t="shared" si="140"/>
        <v>1</v>
      </c>
      <c r="O251" s="25" t="str">
        <f t="shared" si="151"/>
        <v>med</v>
      </c>
      <c r="P251" s="25" t="s">
        <v>67</v>
      </c>
      <c r="Q251" s="25" t="s">
        <v>68</v>
      </c>
      <c r="R251" s="25">
        <v>1</v>
      </c>
      <c r="S251" s="29" t="s">
        <v>266</v>
      </c>
      <c r="T251" s="195">
        <f>VLOOKUP($S251,'Snippet measures'!$A$4:$V$33,11,FALSE)</f>
        <v>901</v>
      </c>
      <c r="U251" s="195">
        <f>VLOOKUP($S251,'Snippet measures'!$A$4:$V$33,18,FALSE)</f>
        <v>-10.8307440683484</v>
      </c>
      <c r="V251" s="195">
        <f>VLOOKUP($S251,'Snippet measures'!$A$4:$V$33,19,FALSE)</f>
        <v>882.1</v>
      </c>
      <c r="W251" s="195">
        <f>VLOOKUP($S251,'Snippet measures'!$A$4:$V$33,21,FALSE)</f>
        <v>8.8050314465408803E-3</v>
      </c>
      <c r="X251" s="195">
        <f>VLOOKUP($S251,'Snippet measures'!$A$4:$V$33,22,FALSE)</f>
        <v>0</v>
      </c>
      <c r="Y251" s="25">
        <v>3</v>
      </c>
      <c r="Z251" s="30" t="s">
        <v>283</v>
      </c>
      <c r="AA251" s="31" t="s">
        <v>284</v>
      </c>
      <c r="AB251" s="39" t="s">
        <v>269</v>
      </c>
      <c r="AC251" s="33" t="s">
        <v>285</v>
      </c>
      <c r="AD251" s="16"/>
      <c r="AE251" s="17">
        <v>1</v>
      </c>
      <c r="AF251" s="17">
        <v>1</v>
      </c>
      <c r="AG251" s="17">
        <f t="shared" si="168"/>
        <v>1</v>
      </c>
      <c r="AH251" s="35" t="s">
        <v>269</v>
      </c>
      <c r="AI251" s="33" t="s">
        <v>103</v>
      </c>
      <c r="AJ251" s="16"/>
      <c r="AK251" s="17">
        <v>0</v>
      </c>
      <c r="AL251" s="17">
        <v>0</v>
      </c>
      <c r="AM251" s="20">
        <f t="shared" si="169"/>
        <v>0</v>
      </c>
      <c r="AN251" s="35" t="s">
        <v>270</v>
      </c>
      <c r="AO251" s="33" t="s">
        <v>103</v>
      </c>
      <c r="AP251" s="16"/>
      <c r="AQ251" s="17">
        <v>0</v>
      </c>
      <c r="AR251" s="17">
        <v>0</v>
      </c>
      <c r="AS251" s="20">
        <f t="shared" si="170"/>
        <v>0</v>
      </c>
      <c r="AT251" s="35"/>
      <c r="AU251" s="33"/>
      <c r="AV251" s="16"/>
      <c r="AW251" s="17" t="str">
        <f t="shared" si="174"/>
        <v/>
      </c>
      <c r="AX251" s="17" t="str">
        <f t="shared" si="174"/>
        <v/>
      </c>
      <c r="AY251" s="20" t="str">
        <f t="shared" si="171"/>
        <v/>
      </c>
      <c r="AZ251" s="35"/>
      <c r="BA251" s="33"/>
      <c r="BB251" s="17" t="str">
        <f t="shared" si="172"/>
        <v/>
      </c>
      <c r="BC251" s="17" t="str">
        <f t="shared" si="172"/>
        <v/>
      </c>
      <c r="BD251" s="20" t="str">
        <f t="shared" si="141"/>
        <v/>
      </c>
      <c r="BE251" s="35"/>
      <c r="BF251" s="36"/>
      <c r="BG251" s="17" t="str">
        <f t="shared" si="173"/>
        <v/>
      </c>
      <c r="BH251" s="17" t="str">
        <f t="shared" si="173"/>
        <v/>
      </c>
      <c r="BI251" s="20" t="str">
        <f t="shared" si="142"/>
        <v/>
      </c>
      <c r="BJ251" s="54">
        <v>3</v>
      </c>
      <c r="BK251" s="37">
        <f t="shared" si="143"/>
        <v>6</v>
      </c>
      <c r="BL251" s="54">
        <f t="shared" si="144"/>
        <v>0</v>
      </c>
      <c r="BM251" s="28" t="s">
        <v>103</v>
      </c>
      <c r="BN251" s="28" t="s">
        <v>103</v>
      </c>
      <c r="BO251" s="28" t="s">
        <v>104</v>
      </c>
      <c r="BP251" s="28" t="s">
        <v>105</v>
      </c>
      <c r="BQ251" s="28">
        <v>2</v>
      </c>
      <c r="BR251" s="25">
        <f t="shared" si="145"/>
        <v>2</v>
      </c>
      <c r="BS251" s="28">
        <v>2</v>
      </c>
      <c r="BT251" s="25">
        <f t="shared" si="146"/>
        <v>2</v>
      </c>
      <c r="BU251" s="28">
        <v>2</v>
      </c>
      <c r="BV251" s="25">
        <f t="shared" si="147"/>
        <v>2</v>
      </c>
      <c r="BW251" s="28" t="s">
        <v>87</v>
      </c>
      <c r="BX251" s="25">
        <f t="shared" si="148"/>
        <v>1</v>
      </c>
      <c r="BY251" s="25" t="str">
        <f t="shared" si="152"/>
        <v>low</v>
      </c>
      <c r="BZ251" s="28" t="s">
        <v>78</v>
      </c>
      <c r="CA251" s="25">
        <v>1</v>
      </c>
      <c r="CB251" s="28" t="s">
        <v>106</v>
      </c>
      <c r="CC251" s="28">
        <v>1457.73</v>
      </c>
      <c r="CD251" s="28">
        <v>61.14</v>
      </c>
      <c r="CE251" s="38">
        <v>21.58</v>
      </c>
      <c r="CF251" s="54">
        <v>3</v>
      </c>
      <c r="CG251" s="25">
        <f t="shared" si="149"/>
        <v>1</v>
      </c>
      <c r="CH251" s="26">
        <f t="shared" si="150"/>
        <v>0.1111111111111111</v>
      </c>
      <c r="CI251" s="26">
        <f t="shared" si="153"/>
        <v>14.736669937847562</v>
      </c>
      <c r="CJ251" s="26">
        <f t="shared" si="154"/>
        <v>41.751621872103804</v>
      </c>
    </row>
    <row r="252" spans="1:88" ht="13.05" customHeight="1" x14ac:dyDescent="0.3">
      <c r="A252" s="27">
        <v>87</v>
      </c>
      <c r="B252" s="28" t="s">
        <v>88</v>
      </c>
      <c r="C252" s="25">
        <f t="shared" si="134"/>
        <v>1</v>
      </c>
      <c r="D252" s="28" t="s">
        <v>88</v>
      </c>
      <c r="E252" s="25">
        <f t="shared" si="135"/>
        <v>1</v>
      </c>
      <c r="F252" s="28" t="s">
        <v>88</v>
      </c>
      <c r="G252" s="25">
        <f t="shared" si="136"/>
        <v>1</v>
      </c>
      <c r="H252" s="28" t="str">
        <f t="shared" si="137"/>
        <v>low</v>
      </c>
      <c r="I252" s="28" t="s">
        <v>88</v>
      </c>
      <c r="J252" s="25">
        <f t="shared" si="138"/>
        <v>1</v>
      </c>
      <c r="K252" s="28" t="s">
        <v>88</v>
      </c>
      <c r="L252" s="25">
        <f t="shared" si="139"/>
        <v>1</v>
      </c>
      <c r="M252" s="28" t="s">
        <v>88</v>
      </c>
      <c r="N252" s="25">
        <f t="shared" si="140"/>
        <v>1</v>
      </c>
      <c r="O252" s="25" t="str">
        <f t="shared" si="151"/>
        <v>low</v>
      </c>
      <c r="P252" s="25" t="s">
        <v>67</v>
      </c>
      <c r="Q252" s="25" t="s">
        <v>68</v>
      </c>
      <c r="R252" s="25">
        <v>1</v>
      </c>
      <c r="S252" s="29" t="s">
        <v>266</v>
      </c>
      <c r="T252" s="195">
        <f>VLOOKUP($S252,'Snippet measures'!$A$4:$V$33,11,FALSE)</f>
        <v>901</v>
      </c>
      <c r="U252" s="195">
        <f>VLOOKUP($S252,'Snippet measures'!$A$4:$V$33,18,FALSE)</f>
        <v>-10.8307440683484</v>
      </c>
      <c r="V252" s="195">
        <f>VLOOKUP($S252,'Snippet measures'!$A$4:$V$33,19,FALSE)</f>
        <v>882.1</v>
      </c>
      <c r="W252" s="195">
        <f>VLOOKUP($S252,'Snippet measures'!$A$4:$V$33,21,FALSE)</f>
        <v>8.8050314465408803E-3</v>
      </c>
      <c r="X252" s="195">
        <f>VLOOKUP($S252,'Snippet measures'!$A$4:$V$33,22,FALSE)</f>
        <v>0</v>
      </c>
      <c r="Y252" s="25">
        <v>1</v>
      </c>
      <c r="Z252" s="30" t="s">
        <v>286</v>
      </c>
      <c r="AA252" s="31" t="s">
        <v>287</v>
      </c>
      <c r="AB252" s="39" t="s">
        <v>269</v>
      </c>
      <c r="AC252" s="33" t="s">
        <v>288</v>
      </c>
      <c r="AD252" s="16"/>
      <c r="AE252" s="17">
        <f>IF($AB252=TRIM($AC252),3,"")</f>
        <v>3</v>
      </c>
      <c r="AF252" s="17">
        <f>IF($AB252=TRIM($AC252),3,"")</f>
        <v>3</v>
      </c>
      <c r="AG252" s="17">
        <f t="shared" si="168"/>
        <v>3</v>
      </c>
      <c r="AH252" s="35" t="s">
        <v>269</v>
      </c>
      <c r="AI252" s="33" t="s">
        <v>289</v>
      </c>
      <c r="AJ252" s="16"/>
      <c r="AK252" s="17">
        <v>2</v>
      </c>
      <c r="AL252" s="17">
        <v>2</v>
      </c>
      <c r="AM252" s="20">
        <f t="shared" si="169"/>
        <v>2</v>
      </c>
      <c r="AN252" s="35" t="s">
        <v>270</v>
      </c>
      <c r="AO252" s="33" t="s">
        <v>270</v>
      </c>
      <c r="AP252" s="16"/>
      <c r="AQ252" s="17">
        <f>IF(ISBLANK($AN252),"",IF($AN252=TRIM($AO252),3,""))</f>
        <v>3</v>
      </c>
      <c r="AR252" s="17">
        <f>IF(ISBLANK($AN252),"",IF($AN252=TRIM($AO252),3,""))</f>
        <v>3</v>
      </c>
      <c r="AS252" s="20">
        <f t="shared" si="170"/>
        <v>3</v>
      </c>
      <c r="AT252" s="35"/>
      <c r="AU252" s="33"/>
      <c r="AV252" s="16"/>
      <c r="AW252" s="17" t="str">
        <f t="shared" si="174"/>
        <v/>
      </c>
      <c r="AX252" s="17" t="str">
        <f t="shared" si="174"/>
        <v/>
      </c>
      <c r="AY252" s="20" t="str">
        <f t="shared" si="171"/>
        <v/>
      </c>
      <c r="AZ252" s="35"/>
      <c r="BA252" s="33"/>
      <c r="BB252" s="17" t="str">
        <f t="shared" si="172"/>
        <v/>
      </c>
      <c r="BC252" s="17" t="str">
        <f t="shared" si="172"/>
        <v/>
      </c>
      <c r="BD252" s="20" t="str">
        <f t="shared" si="141"/>
        <v/>
      </c>
      <c r="BE252" s="35"/>
      <c r="BF252" s="36"/>
      <c r="BG252" s="17" t="str">
        <f t="shared" si="173"/>
        <v/>
      </c>
      <c r="BH252" s="17" t="str">
        <f t="shared" si="173"/>
        <v/>
      </c>
      <c r="BI252" s="20" t="str">
        <f t="shared" si="142"/>
        <v/>
      </c>
      <c r="BJ252" s="54">
        <v>1</v>
      </c>
      <c r="BK252" s="37">
        <f t="shared" si="143"/>
        <v>2</v>
      </c>
      <c r="BL252" s="54">
        <f t="shared" si="144"/>
        <v>0</v>
      </c>
      <c r="BM252" s="28"/>
      <c r="BN252" s="28"/>
      <c r="BO252" s="28"/>
      <c r="BP252" s="28" t="s">
        <v>113</v>
      </c>
      <c r="BQ252" s="28">
        <v>2</v>
      </c>
      <c r="BR252" s="25">
        <f t="shared" si="145"/>
        <v>2</v>
      </c>
      <c r="BS252" s="28" t="s">
        <v>87</v>
      </c>
      <c r="BT252" s="25">
        <f t="shared" si="146"/>
        <v>1</v>
      </c>
      <c r="BU252" s="28">
        <v>2</v>
      </c>
      <c r="BV252" s="25">
        <f t="shared" si="147"/>
        <v>2</v>
      </c>
      <c r="BW252" s="28" t="s">
        <v>87</v>
      </c>
      <c r="BX252" s="25">
        <f t="shared" si="148"/>
        <v>1</v>
      </c>
      <c r="BY252" s="25" t="str">
        <f t="shared" si="152"/>
        <v>low</v>
      </c>
      <c r="BZ252" s="28" t="s">
        <v>100</v>
      </c>
      <c r="CA252" s="25">
        <v>3</v>
      </c>
      <c r="CB252" s="28"/>
      <c r="CC252" s="28">
        <v>1033.8800000000001</v>
      </c>
      <c r="CD252" s="28">
        <v>20.53</v>
      </c>
      <c r="CE252" s="38">
        <v>97.19</v>
      </c>
      <c r="CF252" s="54">
        <v>3</v>
      </c>
      <c r="CG252" s="25">
        <f t="shared" si="149"/>
        <v>8</v>
      </c>
      <c r="CH252" s="26">
        <f t="shared" si="150"/>
        <v>0.88888888888888884</v>
      </c>
      <c r="CI252" s="26">
        <f t="shared" si="153"/>
        <v>43.886994641987336</v>
      </c>
      <c r="CJ252" s="26">
        <f t="shared" si="154"/>
        <v>9.270501080358061</v>
      </c>
    </row>
    <row r="253" spans="1:88" ht="13.05" customHeight="1" x14ac:dyDescent="0.3">
      <c r="A253" s="27">
        <v>120</v>
      </c>
      <c r="B253" s="28" t="s">
        <v>88</v>
      </c>
      <c r="C253" s="25">
        <f t="shared" si="134"/>
        <v>1</v>
      </c>
      <c r="D253" s="28" t="s">
        <v>65</v>
      </c>
      <c r="E253" s="25">
        <f t="shared" si="135"/>
        <v>3</v>
      </c>
      <c r="F253" s="28" t="s">
        <v>88</v>
      </c>
      <c r="G253" s="25">
        <f t="shared" si="136"/>
        <v>1</v>
      </c>
      <c r="H253" s="28" t="str">
        <f t="shared" si="137"/>
        <v>medium</v>
      </c>
      <c r="I253" s="28" t="s">
        <v>88</v>
      </c>
      <c r="J253" s="25">
        <f t="shared" si="138"/>
        <v>1</v>
      </c>
      <c r="K253" s="28" t="s">
        <v>88</v>
      </c>
      <c r="L253" s="25">
        <f t="shared" si="139"/>
        <v>1</v>
      </c>
      <c r="M253" s="28" t="s">
        <v>88</v>
      </c>
      <c r="N253" s="25">
        <f t="shared" si="140"/>
        <v>1</v>
      </c>
      <c r="O253" s="25" t="str">
        <f t="shared" si="151"/>
        <v>med</v>
      </c>
      <c r="P253" s="25" t="s">
        <v>67</v>
      </c>
      <c r="Q253" s="25" t="s">
        <v>68</v>
      </c>
      <c r="R253" s="25">
        <v>1</v>
      </c>
      <c r="S253" s="29" t="s">
        <v>266</v>
      </c>
      <c r="T253" s="195">
        <f>VLOOKUP($S253,'Snippet measures'!$A$4:$V$33,11,FALSE)</f>
        <v>901</v>
      </c>
      <c r="U253" s="195">
        <f>VLOOKUP($S253,'Snippet measures'!$A$4:$V$33,18,FALSE)</f>
        <v>-10.8307440683484</v>
      </c>
      <c r="V253" s="195">
        <f>VLOOKUP($S253,'Snippet measures'!$A$4:$V$33,19,FALSE)</f>
        <v>882.1</v>
      </c>
      <c r="W253" s="195">
        <f>VLOOKUP($S253,'Snippet measures'!$A$4:$V$33,21,FALSE)</f>
        <v>8.8050314465408803E-3</v>
      </c>
      <c r="X253" s="195">
        <f>VLOOKUP($S253,'Snippet measures'!$A$4:$V$33,22,FALSE)</f>
        <v>0</v>
      </c>
      <c r="Y253" s="25">
        <v>2</v>
      </c>
      <c r="Z253" s="30" t="s">
        <v>290</v>
      </c>
      <c r="AA253" s="31" t="s">
        <v>291</v>
      </c>
      <c r="AB253" s="39" t="s">
        <v>269</v>
      </c>
      <c r="AC253" s="33" t="s">
        <v>91</v>
      </c>
      <c r="AD253" s="16"/>
      <c r="AE253" s="17">
        <v>0</v>
      </c>
      <c r="AF253" s="17">
        <v>0</v>
      </c>
      <c r="AG253" s="17">
        <f t="shared" si="168"/>
        <v>0</v>
      </c>
      <c r="AH253" s="35" t="s">
        <v>269</v>
      </c>
      <c r="AI253" s="33" t="s">
        <v>91</v>
      </c>
      <c r="AJ253" s="16"/>
      <c r="AK253" s="17">
        <v>0</v>
      </c>
      <c r="AL253" s="17">
        <v>0</v>
      </c>
      <c r="AM253" s="20">
        <f t="shared" si="169"/>
        <v>0</v>
      </c>
      <c r="AN253" s="35" t="s">
        <v>270</v>
      </c>
      <c r="AO253" s="33" t="s">
        <v>91</v>
      </c>
      <c r="AP253" s="16"/>
      <c r="AQ253" s="17">
        <v>0</v>
      </c>
      <c r="AR253" s="17">
        <v>0</v>
      </c>
      <c r="AS253" s="20">
        <f t="shared" si="170"/>
        <v>0</v>
      </c>
      <c r="AT253" s="35"/>
      <c r="AU253" s="33"/>
      <c r="AV253" s="16"/>
      <c r="AW253" s="17" t="str">
        <f t="shared" si="174"/>
        <v/>
      </c>
      <c r="AX253" s="17" t="str">
        <f t="shared" si="174"/>
        <v/>
      </c>
      <c r="AY253" s="20" t="str">
        <f t="shared" si="171"/>
        <v/>
      </c>
      <c r="AZ253" s="35"/>
      <c r="BA253" s="33"/>
      <c r="BB253" s="17" t="str">
        <f t="shared" si="172"/>
        <v/>
      </c>
      <c r="BC253" s="17" t="str">
        <f t="shared" si="172"/>
        <v/>
      </c>
      <c r="BD253" s="20" t="str">
        <f t="shared" si="141"/>
        <v/>
      </c>
      <c r="BE253" s="35"/>
      <c r="BF253" s="36"/>
      <c r="BG253" s="17" t="str">
        <f t="shared" si="173"/>
        <v/>
      </c>
      <c r="BH253" s="17" t="str">
        <f t="shared" si="173"/>
        <v/>
      </c>
      <c r="BI253" s="20" t="str">
        <f t="shared" si="142"/>
        <v/>
      </c>
      <c r="BJ253" s="54">
        <v>1</v>
      </c>
      <c r="BK253" s="37">
        <f t="shared" si="143"/>
        <v>3</v>
      </c>
      <c r="BL253" s="54">
        <f t="shared" si="144"/>
        <v>-1</v>
      </c>
      <c r="BM253" s="28"/>
      <c r="BN253" s="28"/>
      <c r="BO253" s="28" t="s">
        <v>117</v>
      </c>
      <c r="BP253" s="28" t="s">
        <v>118</v>
      </c>
      <c r="BQ253" s="28">
        <v>2</v>
      </c>
      <c r="BR253" s="25">
        <f t="shared" si="145"/>
        <v>2</v>
      </c>
      <c r="BS253" s="28" t="s">
        <v>87</v>
      </c>
      <c r="BT253" s="25">
        <f t="shared" si="146"/>
        <v>1</v>
      </c>
      <c r="BU253" s="28" t="s">
        <v>87</v>
      </c>
      <c r="BV253" s="25">
        <f t="shared" si="147"/>
        <v>1</v>
      </c>
      <c r="BW253" s="28" t="s">
        <v>87</v>
      </c>
      <c r="BX253" s="25">
        <f t="shared" si="148"/>
        <v>1</v>
      </c>
      <c r="BY253" s="25" t="str">
        <f t="shared" si="152"/>
        <v>low</v>
      </c>
      <c r="BZ253" s="28" t="s">
        <v>119</v>
      </c>
      <c r="CA253" s="25">
        <v>4</v>
      </c>
      <c r="CB253" s="28"/>
      <c r="CC253" s="28">
        <v>4936.8500000000004</v>
      </c>
      <c r="CD253" s="28">
        <v>673.3</v>
      </c>
      <c r="CE253" s="38">
        <v>48.57</v>
      </c>
      <c r="CF253" s="54">
        <v>3</v>
      </c>
      <c r="CG253" s="25">
        <f t="shared" si="149"/>
        <v>0</v>
      </c>
      <c r="CH253" s="26">
        <f t="shared" si="150"/>
        <v>0</v>
      </c>
      <c r="CI253" s="26">
        <f t="shared" si="153"/>
        <v>1.3381850586662707</v>
      </c>
      <c r="CJ253" s="26">
        <f t="shared" si="154"/>
        <v>18.55054560428248</v>
      </c>
    </row>
    <row r="254" spans="1:88" ht="13.05" customHeight="1" x14ac:dyDescent="0.3">
      <c r="A254" s="27">
        <v>124</v>
      </c>
      <c r="B254" s="28" t="s">
        <v>88</v>
      </c>
      <c r="C254" s="25">
        <f t="shared" si="134"/>
        <v>1</v>
      </c>
      <c r="D254" s="28" t="s">
        <v>65</v>
      </c>
      <c r="E254" s="25">
        <f t="shared" si="135"/>
        <v>3</v>
      </c>
      <c r="F254" s="28" t="s">
        <v>88</v>
      </c>
      <c r="G254" s="25">
        <f t="shared" si="136"/>
        <v>1</v>
      </c>
      <c r="H254" s="28" t="str">
        <f t="shared" si="137"/>
        <v>medium</v>
      </c>
      <c r="I254" s="28" t="s">
        <v>88</v>
      </c>
      <c r="J254" s="25">
        <f t="shared" si="138"/>
        <v>1</v>
      </c>
      <c r="K254" s="28" t="s">
        <v>88</v>
      </c>
      <c r="L254" s="25">
        <f t="shared" si="139"/>
        <v>1</v>
      </c>
      <c r="M254" s="28" t="s">
        <v>88</v>
      </c>
      <c r="N254" s="25">
        <f t="shared" si="140"/>
        <v>1</v>
      </c>
      <c r="O254" s="25" t="str">
        <f t="shared" si="151"/>
        <v>med</v>
      </c>
      <c r="P254" s="25" t="s">
        <v>67</v>
      </c>
      <c r="Q254" s="25" t="s">
        <v>68</v>
      </c>
      <c r="R254" s="25">
        <v>1</v>
      </c>
      <c r="S254" s="29" t="s">
        <v>266</v>
      </c>
      <c r="T254" s="195">
        <f>VLOOKUP($S254,'Snippet measures'!$A$4:$V$33,11,FALSE)</f>
        <v>901</v>
      </c>
      <c r="U254" s="195">
        <f>VLOOKUP($S254,'Snippet measures'!$A$4:$V$33,18,FALSE)</f>
        <v>-10.8307440683484</v>
      </c>
      <c r="V254" s="195">
        <f>VLOOKUP($S254,'Snippet measures'!$A$4:$V$33,19,FALSE)</f>
        <v>882.1</v>
      </c>
      <c r="W254" s="195">
        <f>VLOOKUP($S254,'Snippet measures'!$A$4:$V$33,21,FALSE)</f>
        <v>8.8050314465408803E-3</v>
      </c>
      <c r="X254" s="195">
        <f>VLOOKUP($S254,'Snippet measures'!$A$4:$V$33,22,FALSE)</f>
        <v>0</v>
      </c>
      <c r="Y254" s="25">
        <v>1</v>
      </c>
      <c r="Z254" s="30" t="s">
        <v>292</v>
      </c>
      <c r="AA254" s="31" t="s">
        <v>293</v>
      </c>
      <c r="AB254" s="39" t="s">
        <v>269</v>
      </c>
      <c r="AC254" s="33" t="s">
        <v>294</v>
      </c>
      <c r="AD254" s="16"/>
      <c r="AE254" s="17">
        <v>0</v>
      </c>
      <c r="AF254" s="17">
        <v>0</v>
      </c>
      <c r="AG254" s="17">
        <f t="shared" si="168"/>
        <v>0</v>
      </c>
      <c r="AH254" s="35" t="s">
        <v>269</v>
      </c>
      <c r="AI254" s="33" t="s">
        <v>294</v>
      </c>
      <c r="AJ254" s="16"/>
      <c r="AK254" s="17">
        <v>0</v>
      </c>
      <c r="AL254" s="17">
        <v>0</v>
      </c>
      <c r="AM254" s="20">
        <f t="shared" si="169"/>
        <v>0</v>
      </c>
      <c r="AN254" s="35" t="s">
        <v>270</v>
      </c>
      <c r="AO254" s="33" t="s">
        <v>295</v>
      </c>
      <c r="AP254" s="16"/>
      <c r="AQ254" s="17">
        <v>0</v>
      </c>
      <c r="AR254" s="17">
        <v>0</v>
      </c>
      <c r="AS254" s="20">
        <f t="shared" si="170"/>
        <v>0</v>
      </c>
      <c r="AT254" s="35"/>
      <c r="AU254" s="33"/>
      <c r="AV254" s="16"/>
      <c r="AW254" s="17" t="str">
        <f t="shared" si="174"/>
        <v/>
      </c>
      <c r="AX254" s="17" t="str">
        <f t="shared" si="174"/>
        <v/>
      </c>
      <c r="AY254" s="20" t="str">
        <f t="shared" si="171"/>
        <v/>
      </c>
      <c r="AZ254" s="35"/>
      <c r="BA254" s="33"/>
      <c r="BB254" s="17" t="str">
        <f t="shared" si="172"/>
        <v/>
      </c>
      <c r="BC254" s="17" t="str">
        <f t="shared" si="172"/>
        <v/>
      </c>
      <c r="BD254" s="20" t="str">
        <f t="shared" si="141"/>
        <v/>
      </c>
      <c r="BE254" s="35"/>
      <c r="BF254" s="36"/>
      <c r="BG254" s="17" t="str">
        <f t="shared" si="173"/>
        <v/>
      </c>
      <c r="BH254" s="17" t="str">
        <f t="shared" si="173"/>
        <v/>
      </c>
      <c r="BI254" s="20" t="str">
        <f t="shared" si="142"/>
        <v/>
      </c>
      <c r="BJ254" s="54">
        <v>2</v>
      </c>
      <c r="BK254" s="37">
        <f t="shared" si="143"/>
        <v>3</v>
      </c>
      <c r="BL254" s="54">
        <f t="shared" si="144"/>
        <v>1</v>
      </c>
      <c r="BM254" s="28"/>
      <c r="BN254" s="28"/>
      <c r="BO254" s="28" t="s">
        <v>123</v>
      </c>
      <c r="BP254" s="28" t="s">
        <v>124</v>
      </c>
      <c r="BQ254" s="28" t="s">
        <v>87</v>
      </c>
      <c r="BR254" s="25">
        <f t="shared" si="145"/>
        <v>1</v>
      </c>
      <c r="BS254" s="28" t="s">
        <v>87</v>
      </c>
      <c r="BT254" s="25">
        <f t="shared" si="146"/>
        <v>1</v>
      </c>
      <c r="BU254" s="28" t="s">
        <v>87</v>
      </c>
      <c r="BV254" s="25">
        <f t="shared" si="147"/>
        <v>1</v>
      </c>
      <c r="BW254" s="28" t="s">
        <v>87</v>
      </c>
      <c r="BX254" s="25">
        <f t="shared" si="148"/>
        <v>1</v>
      </c>
      <c r="BY254" s="25" t="str">
        <f t="shared" si="152"/>
        <v>low</v>
      </c>
      <c r="BZ254" s="28" t="s">
        <v>100</v>
      </c>
      <c r="CA254" s="25">
        <v>3</v>
      </c>
      <c r="CB254" s="28" t="s">
        <v>125</v>
      </c>
      <c r="CC254" s="28">
        <v>2757.19</v>
      </c>
      <c r="CD254" s="28">
        <v>169.74</v>
      </c>
      <c r="CE254" s="38">
        <v>130.4</v>
      </c>
      <c r="CF254" s="54">
        <v>3</v>
      </c>
      <c r="CG254" s="25">
        <f t="shared" si="149"/>
        <v>0</v>
      </c>
      <c r="CH254" s="26">
        <f t="shared" si="150"/>
        <v>0</v>
      </c>
      <c r="CI254" s="26">
        <f t="shared" si="153"/>
        <v>5.3081182985742901</v>
      </c>
      <c r="CJ254" s="26">
        <f t="shared" si="154"/>
        <v>6.9095092024539877</v>
      </c>
    </row>
    <row r="255" spans="1:88" ht="13.05" customHeight="1" x14ac:dyDescent="0.3">
      <c r="A255" s="27">
        <v>128</v>
      </c>
      <c r="B255" s="28" t="s">
        <v>88</v>
      </c>
      <c r="C255" s="25">
        <f t="shared" si="134"/>
        <v>1</v>
      </c>
      <c r="D255" s="28" t="s">
        <v>80</v>
      </c>
      <c r="E255" s="25">
        <f t="shared" si="135"/>
        <v>4</v>
      </c>
      <c r="F255" s="28" t="s">
        <v>66</v>
      </c>
      <c r="G255" s="25">
        <f t="shared" si="136"/>
        <v>5</v>
      </c>
      <c r="H255" s="28" t="str">
        <f t="shared" si="137"/>
        <v>high</v>
      </c>
      <c r="I255" s="28" t="s">
        <v>88</v>
      </c>
      <c r="J255" s="25">
        <f t="shared" si="138"/>
        <v>1</v>
      </c>
      <c r="K255" s="28" t="s">
        <v>65</v>
      </c>
      <c r="L255" s="25">
        <f t="shared" si="139"/>
        <v>3</v>
      </c>
      <c r="M255" s="28" t="s">
        <v>65</v>
      </c>
      <c r="N255" s="25">
        <f t="shared" si="140"/>
        <v>3</v>
      </c>
      <c r="O255" s="25" t="str">
        <f t="shared" si="151"/>
        <v>high</v>
      </c>
      <c r="P255" s="25" t="s">
        <v>67</v>
      </c>
      <c r="Q255" s="25" t="s">
        <v>68</v>
      </c>
      <c r="R255" s="25">
        <v>1</v>
      </c>
      <c r="S255" s="29" t="s">
        <v>266</v>
      </c>
      <c r="T255" s="195">
        <f>VLOOKUP($S255,'Snippet measures'!$A$4:$V$33,11,FALSE)</f>
        <v>901</v>
      </c>
      <c r="U255" s="195">
        <f>VLOOKUP($S255,'Snippet measures'!$A$4:$V$33,18,FALSE)</f>
        <v>-10.8307440683484</v>
      </c>
      <c r="V255" s="195">
        <f>VLOOKUP($S255,'Snippet measures'!$A$4:$V$33,19,FALSE)</f>
        <v>882.1</v>
      </c>
      <c r="W255" s="195">
        <f>VLOOKUP($S255,'Snippet measures'!$A$4:$V$33,21,FALSE)</f>
        <v>8.8050314465408803E-3</v>
      </c>
      <c r="X255" s="195">
        <f>VLOOKUP($S255,'Snippet measures'!$A$4:$V$33,22,FALSE)</f>
        <v>0</v>
      </c>
      <c r="Y255" s="25">
        <v>3</v>
      </c>
      <c r="Z255" s="30" t="s">
        <v>296</v>
      </c>
      <c r="AA255" s="31" t="s">
        <v>297</v>
      </c>
      <c r="AB255" s="39" t="s">
        <v>269</v>
      </c>
      <c r="AC255" s="33" t="s">
        <v>298</v>
      </c>
      <c r="AD255" s="16"/>
      <c r="AE255" s="17">
        <v>1</v>
      </c>
      <c r="AF255" s="17">
        <v>1</v>
      </c>
      <c r="AG255" s="17">
        <f t="shared" si="168"/>
        <v>1</v>
      </c>
      <c r="AH255" s="35" t="s">
        <v>269</v>
      </c>
      <c r="AI255" s="33" t="s">
        <v>299</v>
      </c>
      <c r="AJ255" s="16" t="s">
        <v>300</v>
      </c>
      <c r="AK255" s="17">
        <v>2</v>
      </c>
      <c r="AL255" s="17">
        <v>2</v>
      </c>
      <c r="AM255" s="20">
        <f t="shared" si="169"/>
        <v>2</v>
      </c>
      <c r="AN255" s="35" t="s">
        <v>270</v>
      </c>
      <c r="AO255" s="33" t="s">
        <v>230</v>
      </c>
      <c r="AP255" s="16"/>
      <c r="AQ255" s="17">
        <v>0</v>
      </c>
      <c r="AR255" s="17">
        <v>0</v>
      </c>
      <c r="AS255" s="20">
        <f t="shared" si="170"/>
        <v>0</v>
      </c>
      <c r="AT255" s="35"/>
      <c r="AU255" s="33"/>
      <c r="AV255" s="16"/>
      <c r="AW255" s="17" t="str">
        <f t="shared" si="174"/>
        <v/>
      </c>
      <c r="AX255" s="17" t="str">
        <f t="shared" si="174"/>
        <v/>
      </c>
      <c r="AY255" s="20" t="str">
        <f t="shared" si="171"/>
        <v/>
      </c>
      <c r="AZ255" s="35"/>
      <c r="BA255" s="33"/>
      <c r="BB255" s="17" t="str">
        <f t="shared" si="172"/>
        <v/>
      </c>
      <c r="BC255" s="17" t="str">
        <f t="shared" si="172"/>
        <v/>
      </c>
      <c r="BD255" s="20" t="str">
        <f t="shared" si="141"/>
        <v/>
      </c>
      <c r="BE255" s="35"/>
      <c r="BF255" s="36"/>
      <c r="BG255" s="17" t="str">
        <f t="shared" si="173"/>
        <v/>
      </c>
      <c r="BH255" s="17" t="str">
        <f t="shared" si="173"/>
        <v/>
      </c>
      <c r="BI255" s="20" t="str">
        <f t="shared" si="142"/>
        <v/>
      </c>
      <c r="BJ255" s="54">
        <v>2</v>
      </c>
      <c r="BK255" s="37">
        <f t="shared" si="143"/>
        <v>5</v>
      </c>
      <c r="BL255" s="54">
        <f t="shared" si="144"/>
        <v>-1</v>
      </c>
      <c r="BM255" s="28" t="s">
        <v>230</v>
      </c>
      <c r="BN255" s="28" t="s">
        <v>230</v>
      </c>
      <c r="BO255" s="28"/>
      <c r="BP255" s="28" t="s">
        <v>131</v>
      </c>
      <c r="BQ255" s="28" t="s">
        <v>77</v>
      </c>
      <c r="BR255" s="25">
        <f t="shared" si="145"/>
        <v>5</v>
      </c>
      <c r="BS255" s="28">
        <v>4</v>
      </c>
      <c r="BT255" s="25">
        <f t="shared" si="146"/>
        <v>4</v>
      </c>
      <c r="BU255" s="28" t="s">
        <v>77</v>
      </c>
      <c r="BV255" s="25">
        <f t="shared" si="147"/>
        <v>5</v>
      </c>
      <c r="BW255" s="28" t="s">
        <v>77</v>
      </c>
      <c r="BX255" s="25">
        <f t="shared" si="148"/>
        <v>5</v>
      </c>
      <c r="BY255" s="25" t="str">
        <f t="shared" si="152"/>
        <v>high</v>
      </c>
      <c r="BZ255" s="28" t="s">
        <v>78</v>
      </c>
      <c r="CA255" s="25">
        <v>1</v>
      </c>
      <c r="CB255" s="28"/>
      <c r="CC255" s="28">
        <v>2420.27</v>
      </c>
      <c r="CD255" s="28">
        <v>288.77</v>
      </c>
      <c r="CE255" s="38">
        <v>110.5</v>
      </c>
      <c r="CF255" s="54">
        <v>3</v>
      </c>
      <c r="CG255" s="25">
        <f t="shared" si="149"/>
        <v>3</v>
      </c>
      <c r="CH255" s="26">
        <f t="shared" si="150"/>
        <v>0.33333333333333331</v>
      </c>
      <c r="CI255" s="26">
        <f t="shared" si="153"/>
        <v>3.12013020743152</v>
      </c>
      <c r="CJ255" s="26">
        <f t="shared" si="154"/>
        <v>8.1538461538461533</v>
      </c>
    </row>
    <row r="256" spans="1:88" ht="13.05" customHeight="1" x14ac:dyDescent="0.3">
      <c r="A256" s="27">
        <v>132</v>
      </c>
      <c r="B256" s="28" t="s">
        <v>65</v>
      </c>
      <c r="C256" s="25">
        <f t="shared" si="134"/>
        <v>3</v>
      </c>
      <c r="D256" s="28" t="s">
        <v>65</v>
      </c>
      <c r="E256" s="25">
        <f t="shared" si="135"/>
        <v>3</v>
      </c>
      <c r="F256" s="28" t="s">
        <v>79</v>
      </c>
      <c r="G256" s="25">
        <f t="shared" si="136"/>
        <v>2</v>
      </c>
      <c r="H256" s="28" t="str">
        <f t="shared" si="137"/>
        <v>medium</v>
      </c>
      <c r="I256" s="28" t="s">
        <v>88</v>
      </c>
      <c r="J256" s="25">
        <f t="shared" si="138"/>
        <v>1</v>
      </c>
      <c r="K256" s="28" t="s">
        <v>80</v>
      </c>
      <c r="L256" s="25">
        <f t="shared" si="139"/>
        <v>4</v>
      </c>
      <c r="M256" s="28" t="s">
        <v>88</v>
      </c>
      <c r="N256" s="25">
        <f t="shared" si="140"/>
        <v>1</v>
      </c>
      <c r="O256" s="25" t="str">
        <f t="shared" si="151"/>
        <v>med</v>
      </c>
      <c r="P256" s="25" t="s">
        <v>67</v>
      </c>
      <c r="Q256" s="25" t="s">
        <v>68</v>
      </c>
      <c r="R256" s="25">
        <v>1</v>
      </c>
      <c r="S256" s="29" t="s">
        <v>266</v>
      </c>
      <c r="T256" s="195">
        <f>VLOOKUP($S256,'Snippet measures'!$A$4:$V$33,11,FALSE)</f>
        <v>901</v>
      </c>
      <c r="U256" s="195">
        <f>VLOOKUP($S256,'Snippet measures'!$A$4:$V$33,18,FALSE)</f>
        <v>-10.8307440683484</v>
      </c>
      <c r="V256" s="195">
        <f>VLOOKUP($S256,'Snippet measures'!$A$4:$V$33,19,FALSE)</f>
        <v>882.1</v>
      </c>
      <c r="W256" s="195">
        <f>VLOOKUP($S256,'Snippet measures'!$A$4:$V$33,21,FALSE)</f>
        <v>8.8050314465408803E-3</v>
      </c>
      <c r="X256" s="195">
        <f>VLOOKUP($S256,'Snippet measures'!$A$4:$V$33,22,FALSE)</f>
        <v>0</v>
      </c>
      <c r="Y256" s="25">
        <v>3</v>
      </c>
      <c r="Z256" s="30" t="s">
        <v>301</v>
      </c>
      <c r="AA256" s="31" t="s">
        <v>302</v>
      </c>
      <c r="AB256" s="39" t="s">
        <v>269</v>
      </c>
      <c r="AC256" s="33" t="s">
        <v>303</v>
      </c>
      <c r="AD256" s="16"/>
      <c r="AE256" s="17">
        <v>1</v>
      </c>
      <c r="AF256" s="17">
        <v>0</v>
      </c>
      <c r="AG256" s="40">
        <v>0</v>
      </c>
      <c r="AH256" s="35" t="s">
        <v>269</v>
      </c>
      <c r="AI256" s="33" t="s">
        <v>230</v>
      </c>
      <c r="AJ256" s="16"/>
      <c r="AK256" s="17">
        <v>0</v>
      </c>
      <c r="AL256" s="17">
        <v>0</v>
      </c>
      <c r="AM256" s="20">
        <f t="shared" si="169"/>
        <v>0</v>
      </c>
      <c r="AN256" s="35" t="s">
        <v>270</v>
      </c>
      <c r="AO256" s="33" t="s">
        <v>304</v>
      </c>
      <c r="AP256" s="16"/>
      <c r="AQ256" s="17">
        <v>3</v>
      </c>
      <c r="AR256" s="17">
        <v>3</v>
      </c>
      <c r="AS256" s="20">
        <f t="shared" si="170"/>
        <v>3</v>
      </c>
      <c r="AT256" s="35"/>
      <c r="AU256" s="33"/>
      <c r="AV256" s="16"/>
      <c r="AW256" s="17" t="str">
        <f t="shared" si="174"/>
        <v/>
      </c>
      <c r="AX256" s="17" t="str">
        <f t="shared" si="174"/>
        <v/>
      </c>
      <c r="AY256" s="20" t="str">
        <f t="shared" si="171"/>
        <v/>
      </c>
      <c r="AZ256" s="35"/>
      <c r="BA256" s="33"/>
      <c r="BB256" s="17" t="str">
        <f t="shared" si="172"/>
        <v/>
      </c>
      <c r="BC256" s="17" t="str">
        <f t="shared" si="172"/>
        <v/>
      </c>
      <c r="BD256" s="20" t="str">
        <f t="shared" si="141"/>
        <v/>
      </c>
      <c r="BE256" s="35"/>
      <c r="BF256" s="36"/>
      <c r="BG256" s="17" t="str">
        <f t="shared" si="173"/>
        <v/>
      </c>
      <c r="BH256" s="17" t="str">
        <f t="shared" si="173"/>
        <v/>
      </c>
      <c r="BI256" s="20" t="str">
        <f t="shared" si="142"/>
        <v/>
      </c>
      <c r="BJ256" s="54">
        <v>3</v>
      </c>
      <c r="BK256" s="37">
        <f t="shared" si="143"/>
        <v>6</v>
      </c>
      <c r="BL256" s="54">
        <f t="shared" si="144"/>
        <v>0</v>
      </c>
      <c r="BM256" s="28"/>
      <c r="BN256" s="28"/>
      <c r="BO256" s="28" t="s">
        <v>137</v>
      </c>
      <c r="BP256" s="28" t="s">
        <v>138</v>
      </c>
      <c r="BQ256" s="28">
        <v>3</v>
      </c>
      <c r="BR256" s="25">
        <f t="shared" si="145"/>
        <v>3</v>
      </c>
      <c r="BS256" s="28" t="s">
        <v>87</v>
      </c>
      <c r="BT256" s="25">
        <f t="shared" si="146"/>
        <v>1</v>
      </c>
      <c r="BU256" s="28" t="s">
        <v>87</v>
      </c>
      <c r="BV256" s="25">
        <f t="shared" si="147"/>
        <v>1</v>
      </c>
      <c r="BW256" s="28" t="s">
        <v>87</v>
      </c>
      <c r="BX256" s="25">
        <f t="shared" si="148"/>
        <v>1</v>
      </c>
      <c r="BY256" s="25" t="str">
        <f t="shared" si="152"/>
        <v>med</v>
      </c>
      <c r="BZ256" s="28" t="s">
        <v>100</v>
      </c>
      <c r="CA256" s="25">
        <v>3</v>
      </c>
      <c r="CB256" s="28"/>
      <c r="CC256" s="28">
        <v>4458.3500000000004</v>
      </c>
      <c r="CD256" s="28">
        <v>413.1</v>
      </c>
      <c r="CE256" s="38">
        <v>42.57</v>
      </c>
      <c r="CF256" s="54">
        <v>3</v>
      </c>
      <c r="CG256" s="25">
        <f t="shared" si="149"/>
        <v>3</v>
      </c>
      <c r="CH256" s="26">
        <f t="shared" si="150"/>
        <v>0.33333333333333331</v>
      </c>
      <c r="CI256" s="26">
        <f t="shared" si="153"/>
        <v>2.1810699588477367</v>
      </c>
      <c r="CJ256" s="26">
        <f t="shared" si="154"/>
        <v>21.165139769790933</v>
      </c>
    </row>
    <row r="257" spans="1:88" ht="13.05" customHeight="1" x14ac:dyDescent="0.3">
      <c r="A257" s="27">
        <v>139</v>
      </c>
      <c r="B257" s="28" t="s">
        <v>88</v>
      </c>
      <c r="C257" s="25">
        <f t="shared" si="134"/>
        <v>1</v>
      </c>
      <c r="D257" s="28" t="s">
        <v>79</v>
      </c>
      <c r="E257" s="25">
        <f t="shared" si="135"/>
        <v>2</v>
      </c>
      <c r="F257" s="28" t="s">
        <v>79</v>
      </c>
      <c r="G257" s="25">
        <f t="shared" si="136"/>
        <v>2</v>
      </c>
      <c r="H257" s="28" t="str">
        <f t="shared" si="137"/>
        <v>low</v>
      </c>
      <c r="I257" s="28" t="s">
        <v>88</v>
      </c>
      <c r="J257" s="25">
        <f t="shared" si="138"/>
        <v>1</v>
      </c>
      <c r="K257" s="28" t="s">
        <v>79</v>
      </c>
      <c r="L257" s="25">
        <f t="shared" si="139"/>
        <v>2</v>
      </c>
      <c r="M257" s="28" t="s">
        <v>88</v>
      </c>
      <c r="N257" s="25">
        <f t="shared" si="140"/>
        <v>1</v>
      </c>
      <c r="O257" s="25" t="str">
        <f t="shared" si="151"/>
        <v>low</v>
      </c>
      <c r="P257" s="25" t="s">
        <v>95</v>
      </c>
      <c r="Q257" s="25" t="s">
        <v>68</v>
      </c>
      <c r="R257" s="25">
        <v>1</v>
      </c>
      <c r="S257" s="29" t="s">
        <v>266</v>
      </c>
      <c r="T257" s="195">
        <f>VLOOKUP($S257,'Snippet measures'!$A$4:$V$33,11,FALSE)</f>
        <v>901</v>
      </c>
      <c r="U257" s="195">
        <f>VLOOKUP($S257,'Snippet measures'!$A$4:$V$33,18,FALSE)</f>
        <v>-10.8307440683484</v>
      </c>
      <c r="V257" s="195">
        <f>VLOOKUP($S257,'Snippet measures'!$A$4:$V$33,19,FALSE)</f>
        <v>882.1</v>
      </c>
      <c r="W257" s="195">
        <f>VLOOKUP($S257,'Snippet measures'!$A$4:$V$33,21,FALSE)</f>
        <v>8.8050314465408803E-3</v>
      </c>
      <c r="X257" s="195">
        <f>VLOOKUP($S257,'Snippet measures'!$A$4:$V$33,22,FALSE)</f>
        <v>0</v>
      </c>
      <c r="Y257" s="25">
        <v>3</v>
      </c>
      <c r="Z257" s="30" t="s">
        <v>305</v>
      </c>
      <c r="AA257" s="31" t="s">
        <v>306</v>
      </c>
      <c r="AB257" s="39" t="s">
        <v>269</v>
      </c>
      <c r="AC257" s="33" t="s">
        <v>307</v>
      </c>
      <c r="AD257" s="16" t="s">
        <v>308</v>
      </c>
      <c r="AE257" s="17">
        <v>1</v>
      </c>
      <c r="AF257" s="17">
        <v>1</v>
      </c>
      <c r="AG257" s="17">
        <f t="shared" ref="AG257:AG302" si="175">IF(AE257=AF257,AE257,"")</f>
        <v>1</v>
      </c>
      <c r="AH257" s="35" t="s">
        <v>269</v>
      </c>
      <c r="AI257" s="33" t="s">
        <v>307</v>
      </c>
      <c r="AJ257" s="16"/>
      <c r="AK257" s="17">
        <v>1</v>
      </c>
      <c r="AL257" s="17">
        <v>1</v>
      </c>
      <c r="AM257" s="20">
        <f t="shared" si="169"/>
        <v>1</v>
      </c>
      <c r="AN257" s="35" t="s">
        <v>270</v>
      </c>
      <c r="AO257" s="33" t="s">
        <v>309</v>
      </c>
      <c r="AP257" s="16"/>
      <c r="AQ257" s="17">
        <v>2</v>
      </c>
      <c r="AR257" s="17">
        <v>2</v>
      </c>
      <c r="AS257" s="20">
        <f t="shared" si="170"/>
        <v>2</v>
      </c>
      <c r="AT257" s="35"/>
      <c r="AU257" s="33"/>
      <c r="AV257" s="16"/>
      <c r="AW257" s="17" t="str">
        <f t="shared" si="174"/>
        <v/>
      </c>
      <c r="AX257" s="17" t="str">
        <f t="shared" si="174"/>
        <v/>
      </c>
      <c r="AY257" s="20" t="str">
        <f t="shared" si="171"/>
        <v/>
      </c>
      <c r="AZ257" s="35"/>
      <c r="BA257" s="33"/>
      <c r="BB257" s="17" t="str">
        <f t="shared" si="172"/>
        <v/>
      </c>
      <c r="BC257" s="17" t="str">
        <f t="shared" si="172"/>
        <v/>
      </c>
      <c r="BD257" s="20" t="str">
        <f t="shared" si="141"/>
        <v/>
      </c>
      <c r="BE257" s="35"/>
      <c r="BF257" s="36"/>
      <c r="BG257" s="17" t="str">
        <f t="shared" si="173"/>
        <v/>
      </c>
      <c r="BH257" s="17" t="str">
        <f t="shared" si="173"/>
        <v/>
      </c>
      <c r="BI257" s="20" t="str">
        <f t="shared" si="142"/>
        <v/>
      </c>
      <c r="BJ257" s="54">
        <v>3</v>
      </c>
      <c r="BK257" s="37">
        <f t="shared" si="143"/>
        <v>6</v>
      </c>
      <c r="BL257" s="54">
        <f t="shared" si="144"/>
        <v>0</v>
      </c>
      <c r="BM257" s="28"/>
      <c r="BN257" s="28"/>
      <c r="BO257" s="28" t="s">
        <v>144</v>
      </c>
      <c r="BP257" s="28" t="s">
        <v>144</v>
      </c>
      <c r="BQ257" s="28" t="s">
        <v>87</v>
      </c>
      <c r="BR257" s="25">
        <f t="shared" si="145"/>
        <v>1</v>
      </c>
      <c r="BS257" s="28" t="s">
        <v>87</v>
      </c>
      <c r="BT257" s="25">
        <f t="shared" si="146"/>
        <v>1</v>
      </c>
      <c r="BU257" s="28" t="s">
        <v>87</v>
      </c>
      <c r="BV257" s="25">
        <f t="shared" si="147"/>
        <v>1</v>
      </c>
      <c r="BW257" s="28" t="s">
        <v>87</v>
      </c>
      <c r="BX257" s="25">
        <f t="shared" si="148"/>
        <v>1</v>
      </c>
      <c r="BY257" s="25" t="str">
        <f t="shared" si="152"/>
        <v>low</v>
      </c>
      <c r="BZ257" s="28" t="s">
        <v>145</v>
      </c>
      <c r="CA257" s="25">
        <v>2</v>
      </c>
      <c r="CB257" s="28" t="s">
        <v>146</v>
      </c>
      <c r="CC257" s="28">
        <v>4719.7299999999996</v>
      </c>
      <c r="CD257" s="28">
        <v>297.19</v>
      </c>
      <c r="CE257" s="38">
        <v>242.67</v>
      </c>
      <c r="CF257" s="54">
        <v>3</v>
      </c>
      <c r="CG257" s="25">
        <f t="shared" si="149"/>
        <v>4</v>
      </c>
      <c r="CH257" s="26">
        <f t="shared" si="150"/>
        <v>0.44444444444444442</v>
      </c>
      <c r="CI257" s="26">
        <f t="shared" si="153"/>
        <v>3.0317305427504291</v>
      </c>
      <c r="CJ257" s="26">
        <f t="shared" si="154"/>
        <v>3.7128610870729801</v>
      </c>
    </row>
    <row r="258" spans="1:88" ht="13.05" customHeight="1" x14ac:dyDescent="0.3">
      <c r="A258" s="27">
        <v>152</v>
      </c>
      <c r="B258" s="28" t="s">
        <v>88</v>
      </c>
      <c r="C258" s="25">
        <f t="shared" ref="C258:C321" si="176">IF(B258="Strongly disagree",1,IF(B258="Disagree",2,IF(B258="Neither agree or disagree",3,IF(B258="Agree",4,5))))</f>
        <v>1</v>
      </c>
      <c r="D258" s="28" t="s">
        <v>65</v>
      </c>
      <c r="E258" s="25">
        <f t="shared" ref="E258:E321" si="177">IF(D258="Strongly disagree",1,IF(D258="Disagree",2,IF(D258="Neither agree or disagree",3,IF(D258="Agree",4,5))))</f>
        <v>3</v>
      </c>
      <c r="F258" s="28" t="s">
        <v>79</v>
      </c>
      <c r="G258" s="25">
        <f t="shared" ref="G258:G321" si="178">IF(F258="Strongly disagree",1,IF(F258="Disagree",2,IF(F258="Neither agree or disagree",3,IF(F258="Agree",4,5))))</f>
        <v>2</v>
      </c>
      <c r="H258" s="28" t="str">
        <f t="shared" ref="H258:H321" si="179">IF((C258+E258+G258)&gt;9,"high",IF(AND(C258&lt;3,E258&lt;3,G258&lt;3),"low","medium"))</f>
        <v>medium</v>
      </c>
      <c r="I258" s="28" t="s">
        <v>88</v>
      </c>
      <c r="J258" s="25">
        <f t="shared" ref="J258:J321" si="180">IF(I258="Strongly disagree",1,IF(I258="Disagree",2,IF(I258="Neither agree or disagree",3,IF(I258="Agree",4,5))))</f>
        <v>1</v>
      </c>
      <c r="K258" s="28" t="s">
        <v>88</v>
      </c>
      <c r="L258" s="25">
        <f t="shared" ref="L258:L321" si="181">IF(K258="Strongly disagree",1,IF(K258="Disagree",2,IF(K258="Neither agree or disagree",3,IF(K258="Agree",4,5))))</f>
        <v>1</v>
      </c>
      <c r="M258" s="28" t="s">
        <v>88</v>
      </c>
      <c r="N258" s="25">
        <f t="shared" ref="N258:N321" si="182">IF(M258="Strongly disagree",1,IF(M258="Disagree",2,IF(M258="Neither agree or disagree",3,IF(M258="Agree",4,5))))</f>
        <v>1</v>
      </c>
      <c r="O258" s="25" t="str">
        <f t="shared" si="151"/>
        <v>med</v>
      </c>
      <c r="P258" s="25" t="s">
        <v>67</v>
      </c>
      <c r="Q258" s="25" t="s">
        <v>68</v>
      </c>
      <c r="R258" s="25">
        <v>1</v>
      </c>
      <c r="S258" s="29" t="s">
        <v>266</v>
      </c>
      <c r="T258" s="195">
        <f>VLOOKUP($S258,'Snippet measures'!$A$4:$V$33,11,FALSE)</f>
        <v>901</v>
      </c>
      <c r="U258" s="195">
        <f>VLOOKUP($S258,'Snippet measures'!$A$4:$V$33,18,FALSE)</f>
        <v>-10.8307440683484</v>
      </c>
      <c r="V258" s="195">
        <f>VLOOKUP($S258,'Snippet measures'!$A$4:$V$33,19,FALSE)</f>
        <v>882.1</v>
      </c>
      <c r="W258" s="195">
        <f>VLOOKUP($S258,'Snippet measures'!$A$4:$V$33,21,FALSE)</f>
        <v>8.8050314465408803E-3</v>
      </c>
      <c r="X258" s="195">
        <f>VLOOKUP($S258,'Snippet measures'!$A$4:$V$33,22,FALSE)</f>
        <v>0</v>
      </c>
      <c r="Y258" s="25">
        <v>2</v>
      </c>
      <c r="Z258" s="30" t="s">
        <v>310</v>
      </c>
      <c r="AA258" s="31" t="s">
        <v>311</v>
      </c>
      <c r="AB258" s="39" t="s">
        <v>269</v>
      </c>
      <c r="AC258" s="33" t="s">
        <v>269</v>
      </c>
      <c r="AD258" s="16"/>
      <c r="AE258" s="17">
        <f>IF($AB258=TRIM($AC258),3,"")</f>
        <v>3</v>
      </c>
      <c r="AF258" s="17">
        <f>IF($AB258=TRIM($AC258),3,"")</f>
        <v>3</v>
      </c>
      <c r="AG258" s="17">
        <f t="shared" si="175"/>
        <v>3</v>
      </c>
      <c r="AH258" s="35" t="s">
        <v>269</v>
      </c>
      <c r="AI258" s="33" t="s">
        <v>269</v>
      </c>
      <c r="AJ258" s="16"/>
      <c r="AK258" s="17">
        <f>IF($AH258=TRIM($AI258),3,"")</f>
        <v>3</v>
      </c>
      <c r="AL258" s="17">
        <f>IF($AH258=TRIM($AI258),3,"")</f>
        <v>3</v>
      </c>
      <c r="AM258" s="20">
        <f t="shared" si="169"/>
        <v>3</v>
      </c>
      <c r="AN258" s="35" t="s">
        <v>270</v>
      </c>
      <c r="AO258" s="33" t="s">
        <v>270</v>
      </c>
      <c r="AP258" s="16"/>
      <c r="AQ258" s="17">
        <f>IF(ISBLANK($AN258),"",IF($AN258=TRIM($AO258),3,""))</f>
        <v>3</v>
      </c>
      <c r="AR258" s="17">
        <f>IF(ISBLANK($AN258),"",IF($AN258=TRIM($AO258),3,""))</f>
        <v>3</v>
      </c>
      <c r="AS258" s="20">
        <f t="shared" si="170"/>
        <v>3</v>
      </c>
      <c r="AT258" s="35"/>
      <c r="AU258" s="33"/>
      <c r="AV258" s="16"/>
      <c r="AW258" s="17" t="str">
        <f t="shared" si="174"/>
        <v/>
      </c>
      <c r="AX258" s="17" t="str">
        <f t="shared" si="174"/>
        <v/>
      </c>
      <c r="AY258" s="20" t="str">
        <f t="shared" si="171"/>
        <v/>
      </c>
      <c r="AZ258" s="35"/>
      <c r="BA258" s="33"/>
      <c r="BB258" s="17" t="str">
        <f t="shared" si="172"/>
        <v/>
      </c>
      <c r="BC258" s="17" t="str">
        <f t="shared" si="172"/>
        <v/>
      </c>
      <c r="BD258" s="20" t="str">
        <f t="shared" ref="BD258:BD272" si="183">IF(BB258=BC258,BB258,"")</f>
        <v/>
      </c>
      <c r="BE258" s="35"/>
      <c r="BF258" s="36"/>
      <c r="BG258" s="17" t="str">
        <f t="shared" si="173"/>
        <v/>
      </c>
      <c r="BH258" s="17" t="str">
        <f t="shared" si="173"/>
        <v/>
      </c>
      <c r="BI258" s="20" t="str">
        <f t="shared" ref="BI258:BI262" si="184">IF(BG258=BH258,BG258,"")</f>
        <v/>
      </c>
      <c r="BJ258" s="54">
        <v>2</v>
      </c>
      <c r="BK258" s="37">
        <f t="shared" ref="BK258:BK321" si="185">SUM(Y258,BJ258)</f>
        <v>4</v>
      </c>
      <c r="BL258" s="54">
        <f t="shared" ref="BL258:BL321" si="186">BJ258-Y258</f>
        <v>0</v>
      </c>
      <c r="BM258" s="28" t="s">
        <v>312</v>
      </c>
      <c r="BN258" s="28" t="s">
        <v>313</v>
      </c>
      <c r="BO258" s="28" t="s">
        <v>151</v>
      </c>
      <c r="BP258" s="28" t="s">
        <v>152</v>
      </c>
      <c r="BQ258" s="28">
        <v>3</v>
      </c>
      <c r="BR258" s="25">
        <f t="shared" ref="BR258:BR321" si="187">IF(BQ258="5: Expert level competence",5,IF(BQ258="1: No competence",1,BQ258))</f>
        <v>3</v>
      </c>
      <c r="BS258" s="28">
        <v>3</v>
      </c>
      <c r="BT258" s="25">
        <f t="shared" ref="BT258:BT321" si="188">IF(BS258="5: Expert level competence",5,IF(BS258="1: No competence",1,BS258))</f>
        <v>3</v>
      </c>
      <c r="BU258" s="28">
        <v>3</v>
      </c>
      <c r="BV258" s="25">
        <f t="shared" ref="BV258:BV321" si="189">IF(BU258="5: Expert level competence",5,IF(BU258="1: No competence",1,BU258))</f>
        <v>3</v>
      </c>
      <c r="BW258" s="28">
        <v>3</v>
      </c>
      <c r="BX258" s="25">
        <f t="shared" ref="BX258:BX321" si="190">IF(BW258="5: Expert level competence",5,IF(BW258="1: No competence",1,BW258))</f>
        <v>3</v>
      </c>
      <c r="BY258" s="25" t="str">
        <f t="shared" si="152"/>
        <v>med</v>
      </c>
      <c r="BZ258" s="28" t="s">
        <v>119</v>
      </c>
      <c r="CA258" s="25">
        <v>4</v>
      </c>
      <c r="CB258" s="28" t="s">
        <v>153</v>
      </c>
      <c r="CC258" s="28">
        <v>4683.68</v>
      </c>
      <c r="CD258" s="28">
        <v>50.43</v>
      </c>
      <c r="CE258" s="38">
        <v>96.18</v>
      </c>
      <c r="CF258" s="54">
        <v>3</v>
      </c>
      <c r="CG258" s="25">
        <f t="shared" ref="CG258:CG321" si="191">SUM(AG258,AM258,AS258,AY258,BD258,BI258)</f>
        <v>9</v>
      </c>
      <c r="CH258" s="26">
        <f t="shared" ref="CH258:CH321" si="192">CG258/(CF258*3)</f>
        <v>1</v>
      </c>
      <c r="CI258" s="26">
        <f t="shared" si="153"/>
        <v>17.866349395201269</v>
      </c>
      <c r="CJ258" s="26">
        <f t="shared" si="154"/>
        <v>9.3678519442711572</v>
      </c>
    </row>
    <row r="259" spans="1:88" ht="13.05" customHeight="1" x14ac:dyDescent="0.3">
      <c r="A259" s="27">
        <v>161</v>
      </c>
      <c r="B259" s="28" t="s">
        <v>79</v>
      </c>
      <c r="C259" s="25">
        <f t="shared" si="176"/>
        <v>2</v>
      </c>
      <c r="D259" s="28" t="s">
        <v>65</v>
      </c>
      <c r="E259" s="25">
        <f t="shared" si="177"/>
        <v>3</v>
      </c>
      <c r="F259" s="28" t="s">
        <v>79</v>
      </c>
      <c r="G259" s="25">
        <f t="shared" si="178"/>
        <v>2</v>
      </c>
      <c r="H259" s="28" t="str">
        <f t="shared" si="179"/>
        <v>medium</v>
      </c>
      <c r="I259" s="28" t="s">
        <v>88</v>
      </c>
      <c r="J259" s="25">
        <f t="shared" si="180"/>
        <v>1</v>
      </c>
      <c r="K259" s="28" t="s">
        <v>88</v>
      </c>
      <c r="L259" s="25">
        <f t="shared" si="181"/>
        <v>1</v>
      </c>
      <c r="M259" s="28" t="s">
        <v>88</v>
      </c>
      <c r="N259" s="25">
        <f t="shared" si="182"/>
        <v>1</v>
      </c>
      <c r="O259" s="25" t="str">
        <f t="shared" ref="O259:O322" si="193">IF(OR(C259&gt;3,E259&gt;3,G259&gt;3),"high",IF(AND(C259&lt;3,E259&lt;3,G259&lt;3),"low","med"))</f>
        <v>med</v>
      </c>
      <c r="P259" s="25" t="s">
        <v>67</v>
      </c>
      <c r="Q259" s="25" t="s">
        <v>68</v>
      </c>
      <c r="R259" s="25">
        <v>1</v>
      </c>
      <c r="S259" s="29" t="s">
        <v>266</v>
      </c>
      <c r="T259" s="195">
        <f>VLOOKUP($S259,'Snippet measures'!$A$4:$V$33,11,FALSE)</f>
        <v>901</v>
      </c>
      <c r="U259" s="195">
        <f>VLOOKUP($S259,'Snippet measures'!$A$4:$V$33,18,FALSE)</f>
        <v>-10.8307440683484</v>
      </c>
      <c r="V259" s="195">
        <f>VLOOKUP($S259,'Snippet measures'!$A$4:$V$33,19,FALSE)</f>
        <v>882.1</v>
      </c>
      <c r="W259" s="195">
        <f>VLOOKUP($S259,'Snippet measures'!$A$4:$V$33,21,FALSE)</f>
        <v>8.8050314465408803E-3</v>
      </c>
      <c r="X259" s="195">
        <f>VLOOKUP($S259,'Snippet measures'!$A$4:$V$33,22,FALSE)</f>
        <v>0</v>
      </c>
      <c r="Y259" s="25">
        <v>1</v>
      </c>
      <c r="Z259" s="30" t="s">
        <v>314</v>
      </c>
      <c r="AA259" s="31" t="s">
        <v>315</v>
      </c>
      <c r="AB259" s="39" t="s">
        <v>269</v>
      </c>
      <c r="AC259" s="33" t="s">
        <v>316</v>
      </c>
      <c r="AD259" s="16"/>
      <c r="AE259" s="17">
        <v>1</v>
      </c>
      <c r="AF259" s="17">
        <v>1</v>
      </c>
      <c r="AG259" s="17">
        <f t="shared" si="175"/>
        <v>1</v>
      </c>
      <c r="AH259" s="35" t="s">
        <v>269</v>
      </c>
      <c r="AI259" s="33" t="s">
        <v>317</v>
      </c>
      <c r="AJ259" s="16"/>
      <c r="AK259" s="17">
        <v>1</v>
      </c>
      <c r="AL259" s="17">
        <v>2</v>
      </c>
      <c r="AM259" s="41">
        <v>2</v>
      </c>
      <c r="AN259" s="35" t="s">
        <v>270</v>
      </c>
      <c r="AO259" s="33" t="s">
        <v>230</v>
      </c>
      <c r="AP259" s="16"/>
      <c r="AQ259" s="17">
        <v>0</v>
      </c>
      <c r="AR259" s="17">
        <v>0</v>
      </c>
      <c r="AS259" s="20">
        <f t="shared" si="170"/>
        <v>0</v>
      </c>
      <c r="AT259" s="35"/>
      <c r="AU259" s="33"/>
      <c r="AV259" s="16"/>
      <c r="AW259" s="17" t="str">
        <f t="shared" si="174"/>
        <v/>
      </c>
      <c r="AX259" s="17" t="str">
        <f t="shared" si="174"/>
        <v/>
      </c>
      <c r="AY259" s="20" t="str">
        <f t="shared" si="171"/>
        <v/>
      </c>
      <c r="AZ259" s="35"/>
      <c r="BA259" s="33"/>
      <c r="BB259" s="17" t="str">
        <f t="shared" si="172"/>
        <v/>
      </c>
      <c r="BC259" s="17" t="str">
        <f t="shared" si="172"/>
        <v/>
      </c>
      <c r="BD259" s="20" t="str">
        <f t="shared" si="183"/>
        <v/>
      </c>
      <c r="BE259" s="35"/>
      <c r="BF259" s="36"/>
      <c r="BG259" s="17" t="str">
        <f t="shared" si="173"/>
        <v/>
      </c>
      <c r="BH259" s="17" t="str">
        <f t="shared" si="173"/>
        <v/>
      </c>
      <c r="BI259" s="20" t="str">
        <f t="shared" si="184"/>
        <v/>
      </c>
      <c r="BJ259" s="54">
        <v>1</v>
      </c>
      <c r="BK259" s="37">
        <f t="shared" si="185"/>
        <v>2</v>
      </c>
      <c r="BL259" s="54">
        <f t="shared" si="186"/>
        <v>0</v>
      </c>
      <c r="BM259" s="28"/>
      <c r="BN259" s="28"/>
      <c r="BO259" s="28" t="s">
        <v>159</v>
      </c>
      <c r="BP259" s="28" t="s">
        <v>160</v>
      </c>
      <c r="BQ259" s="28">
        <v>4</v>
      </c>
      <c r="BR259" s="25">
        <f t="shared" si="187"/>
        <v>4</v>
      </c>
      <c r="BS259" s="28" t="s">
        <v>87</v>
      </c>
      <c r="BT259" s="25">
        <f t="shared" si="188"/>
        <v>1</v>
      </c>
      <c r="BU259" s="28">
        <v>2</v>
      </c>
      <c r="BV259" s="25">
        <f t="shared" si="189"/>
        <v>2</v>
      </c>
      <c r="BW259" s="28" t="s">
        <v>87</v>
      </c>
      <c r="BX259" s="25">
        <f t="shared" si="190"/>
        <v>1</v>
      </c>
      <c r="BY259" s="25" t="str">
        <f t="shared" ref="BY259:BY322" si="194">IF(OR(BR259&gt;3,BT259&gt;3,BV259&gt;3,BX259&gt;3),"high",IF(AND(BR259&lt;3,BT259&lt;3,BV259&lt;3,BX259&lt;3),"low","med"))</f>
        <v>high</v>
      </c>
      <c r="BZ259" s="28" t="s">
        <v>145</v>
      </c>
      <c r="CA259" s="25">
        <v>2</v>
      </c>
      <c r="CB259" s="28"/>
      <c r="CC259" s="28">
        <v>2879.82</v>
      </c>
      <c r="CD259" s="28">
        <v>58.97</v>
      </c>
      <c r="CE259" s="38">
        <v>202.55</v>
      </c>
      <c r="CF259" s="54">
        <v>3</v>
      </c>
      <c r="CG259" s="25">
        <f t="shared" si="191"/>
        <v>3</v>
      </c>
      <c r="CH259" s="26">
        <f t="shared" si="192"/>
        <v>0.33333333333333331</v>
      </c>
      <c r="CI259" s="26">
        <f t="shared" ref="CI259:CI322" si="195">$T259/CD259</f>
        <v>15.278955401051382</v>
      </c>
      <c r="CJ259" s="26">
        <f t="shared" ref="CJ259:CJ322" si="196">$T259/CE259</f>
        <v>4.4482843742285851</v>
      </c>
    </row>
    <row r="260" spans="1:88" ht="13.05" customHeight="1" x14ac:dyDescent="0.3">
      <c r="A260" s="27">
        <v>177</v>
      </c>
      <c r="B260" s="28" t="s">
        <v>80</v>
      </c>
      <c r="C260" s="25">
        <f t="shared" si="176"/>
        <v>4</v>
      </c>
      <c r="D260" s="28" t="s">
        <v>80</v>
      </c>
      <c r="E260" s="25">
        <f t="shared" si="177"/>
        <v>4</v>
      </c>
      <c r="F260" s="28" t="s">
        <v>65</v>
      </c>
      <c r="G260" s="25">
        <f t="shared" si="178"/>
        <v>3</v>
      </c>
      <c r="H260" s="28" t="str">
        <f t="shared" si="179"/>
        <v>high</v>
      </c>
      <c r="I260" s="28" t="s">
        <v>65</v>
      </c>
      <c r="J260" s="25">
        <f t="shared" si="180"/>
        <v>3</v>
      </c>
      <c r="K260" s="28" t="s">
        <v>80</v>
      </c>
      <c r="L260" s="25">
        <f t="shared" si="181"/>
        <v>4</v>
      </c>
      <c r="M260" s="28" t="s">
        <v>88</v>
      </c>
      <c r="N260" s="25">
        <f t="shared" si="182"/>
        <v>1</v>
      </c>
      <c r="O260" s="25" t="str">
        <f t="shared" si="193"/>
        <v>high</v>
      </c>
      <c r="P260" s="25" t="s">
        <v>67</v>
      </c>
      <c r="Q260" s="25" t="s">
        <v>68</v>
      </c>
      <c r="R260" s="25">
        <v>1</v>
      </c>
      <c r="S260" s="29" t="s">
        <v>266</v>
      </c>
      <c r="T260" s="195">
        <f>VLOOKUP($S260,'Snippet measures'!$A$4:$V$33,11,FALSE)</f>
        <v>901</v>
      </c>
      <c r="U260" s="195">
        <f>VLOOKUP($S260,'Snippet measures'!$A$4:$V$33,18,FALSE)</f>
        <v>-10.8307440683484</v>
      </c>
      <c r="V260" s="195">
        <f>VLOOKUP($S260,'Snippet measures'!$A$4:$V$33,19,FALSE)</f>
        <v>882.1</v>
      </c>
      <c r="W260" s="195">
        <f>VLOOKUP($S260,'Snippet measures'!$A$4:$V$33,21,FALSE)</f>
        <v>8.8050314465408803E-3</v>
      </c>
      <c r="X260" s="195">
        <f>VLOOKUP($S260,'Snippet measures'!$A$4:$V$33,22,FALSE)</f>
        <v>0</v>
      </c>
      <c r="Y260" s="25">
        <v>2</v>
      </c>
      <c r="Z260" s="30" t="s">
        <v>318</v>
      </c>
      <c r="AA260" s="31" t="s">
        <v>319</v>
      </c>
      <c r="AB260" s="39" t="s">
        <v>269</v>
      </c>
      <c r="AC260" s="33" t="s">
        <v>269</v>
      </c>
      <c r="AD260" s="16"/>
      <c r="AE260" s="17">
        <f>IF($AB260=TRIM($AC260),3,"")</f>
        <v>3</v>
      </c>
      <c r="AF260" s="17">
        <f>IF($AB260=TRIM($AC260),3,"")</f>
        <v>3</v>
      </c>
      <c r="AG260" s="17">
        <f t="shared" si="175"/>
        <v>3</v>
      </c>
      <c r="AH260" s="35" t="s">
        <v>269</v>
      </c>
      <c r="AI260" s="33" t="s">
        <v>269</v>
      </c>
      <c r="AJ260" s="16"/>
      <c r="AK260" s="17">
        <f>IF($AH260=TRIM($AI260),3,"")</f>
        <v>3</v>
      </c>
      <c r="AL260" s="17">
        <f>IF($AH260=TRIM($AI260),3,"")</f>
        <v>3</v>
      </c>
      <c r="AM260" s="20">
        <f>IF(AK260=AL260,AK260,"")</f>
        <v>3</v>
      </c>
      <c r="AN260" s="35" t="s">
        <v>270</v>
      </c>
      <c r="AO260" s="33" t="s">
        <v>270</v>
      </c>
      <c r="AP260" s="16"/>
      <c r="AQ260" s="17">
        <f>IF(ISBLANK($AN260),"",IF($AN260=TRIM($AO260),3,""))</f>
        <v>3</v>
      </c>
      <c r="AR260" s="17">
        <f>IF(ISBLANK($AN260),"",IF($AN260=TRIM($AO260),3,""))</f>
        <v>3</v>
      </c>
      <c r="AS260" s="20">
        <f t="shared" si="170"/>
        <v>3</v>
      </c>
      <c r="AT260" s="35"/>
      <c r="AU260" s="33"/>
      <c r="AV260" s="16"/>
      <c r="AW260" s="17" t="str">
        <f t="shared" si="174"/>
        <v/>
      </c>
      <c r="AX260" s="17" t="str">
        <f t="shared" si="174"/>
        <v/>
      </c>
      <c r="AY260" s="20" t="str">
        <f t="shared" si="171"/>
        <v/>
      </c>
      <c r="AZ260" s="35"/>
      <c r="BA260" s="33"/>
      <c r="BB260" s="17" t="str">
        <f t="shared" si="172"/>
        <v/>
      </c>
      <c r="BC260" s="17" t="str">
        <f t="shared" si="172"/>
        <v/>
      </c>
      <c r="BD260" s="20" t="str">
        <f t="shared" si="183"/>
        <v/>
      </c>
      <c r="BE260" s="35"/>
      <c r="BF260" s="36"/>
      <c r="BG260" s="17" t="str">
        <f t="shared" si="173"/>
        <v/>
      </c>
      <c r="BH260" s="17" t="str">
        <f t="shared" si="173"/>
        <v/>
      </c>
      <c r="BI260" s="20" t="str">
        <f t="shared" si="184"/>
        <v/>
      </c>
      <c r="BJ260" s="54">
        <v>2</v>
      </c>
      <c r="BK260" s="37">
        <f t="shared" si="185"/>
        <v>4</v>
      </c>
      <c r="BL260" s="54">
        <f t="shared" si="186"/>
        <v>0</v>
      </c>
      <c r="BM260" s="28"/>
      <c r="BN260" s="28"/>
      <c r="BO260" s="28"/>
      <c r="BP260" s="28" t="s">
        <v>164</v>
      </c>
      <c r="BQ260" s="28">
        <v>2</v>
      </c>
      <c r="BR260" s="25">
        <f t="shared" si="187"/>
        <v>2</v>
      </c>
      <c r="BS260" s="28">
        <v>3</v>
      </c>
      <c r="BT260" s="25">
        <f t="shared" si="188"/>
        <v>3</v>
      </c>
      <c r="BU260" s="28">
        <v>4</v>
      </c>
      <c r="BV260" s="25">
        <f t="shared" si="189"/>
        <v>4</v>
      </c>
      <c r="BW260" s="28">
        <v>4</v>
      </c>
      <c r="BX260" s="25">
        <f t="shared" si="190"/>
        <v>4</v>
      </c>
      <c r="BY260" s="25" t="str">
        <f t="shared" si="194"/>
        <v>high</v>
      </c>
      <c r="BZ260" s="28" t="s">
        <v>100</v>
      </c>
      <c r="CA260" s="25">
        <v>3</v>
      </c>
      <c r="CB260" s="28"/>
      <c r="CC260" s="28">
        <v>3077.05</v>
      </c>
      <c r="CD260" s="28">
        <v>82.81</v>
      </c>
      <c r="CE260" s="38">
        <v>86.81</v>
      </c>
      <c r="CF260" s="54">
        <v>3</v>
      </c>
      <c r="CG260" s="25">
        <f t="shared" si="191"/>
        <v>9</v>
      </c>
      <c r="CH260" s="26">
        <f t="shared" si="192"/>
        <v>1</v>
      </c>
      <c r="CI260" s="26">
        <f t="shared" si="195"/>
        <v>10.880328462746045</v>
      </c>
      <c r="CJ260" s="26">
        <f t="shared" si="196"/>
        <v>10.378988595783895</v>
      </c>
    </row>
    <row r="261" spans="1:88" ht="13.05" customHeight="1" x14ac:dyDescent="0.3">
      <c r="A261" s="27">
        <v>178</v>
      </c>
      <c r="B261" s="28" t="s">
        <v>88</v>
      </c>
      <c r="C261" s="25">
        <f t="shared" si="176"/>
        <v>1</v>
      </c>
      <c r="D261" s="28" t="s">
        <v>80</v>
      </c>
      <c r="E261" s="25">
        <f t="shared" si="177"/>
        <v>4</v>
      </c>
      <c r="F261" s="28" t="s">
        <v>80</v>
      </c>
      <c r="G261" s="25">
        <f t="shared" si="178"/>
        <v>4</v>
      </c>
      <c r="H261" s="28" t="str">
        <f t="shared" si="179"/>
        <v>medium</v>
      </c>
      <c r="I261" s="28" t="s">
        <v>80</v>
      </c>
      <c r="J261" s="25">
        <f t="shared" si="180"/>
        <v>4</v>
      </c>
      <c r="K261" s="28" t="s">
        <v>65</v>
      </c>
      <c r="L261" s="25">
        <f t="shared" si="181"/>
        <v>3</v>
      </c>
      <c r="M261" s="28" t="s">
        <v>88</v>
      </c>
      <c r="N261" s="25">
        <f t="shared" si="182"/>
        <v>1</v>
      </c>
      <c r="O261" s="25" t="str">
        <f t="shared" si="193"/>
        <v>high</v>
      </c>
      <c r="P261" s="25" t="s">
        <v>67</v>
      </c>
      <c r="Q261" s="25" t="s">
        <v>68</v>
      </c>
      <c r="R261" s="25">
        <v>1</v>
      </c>
      <c r="S261" s="29" t="s">
        <v>266</v>
      </c>
      <c r="T261" s="195">
        <f>VLOOKUP($S261,'Snippet measures'!$A$4:$V$33,11,FALSE)</f>
        <v>901</v>
      </c>
      <c r="U261" s="195">
        <f>VLOOKUP($S261,'Snippet measures'!$A$4:$V$33,18,FALSE)</f>
        <v>-10.8307440683484</v>
      </c>
      <c r="V261" s="195">
        <f>VLOOKUP($S261,'Snippet measures'!$A$4:$V$33,19,FALSE)</f>
        <v>882.1</v>
      </c>
      <c r="W261" s="195">
        <f>VLOOKUP($S261,'Snippet measures'!$A$4:$V$33,21,FALSE)</f>
        <v>8.8050314465408803E-3</v>
      </c>
      <c r="X261" s="195">
        <f>VLOOKUP($S261,'Snippet measures'!$A$4:$V$33,22,FALSE)</f>
        <v>0</v>
      </c>
      <c r="Y261" s="25">
        <v>4</v>
      </c>
      <c r="Z261" s="30" t="s">
        <v>320</v>
      </c>
      <c r="AA261" s="31" t="s">
        <v>321</v>
      </c>
      <c r="AB261" s="39" t="s">
        <v>269</v>
      </c>
      <c r="AC261" s="33" t="s">
        <v>322</v>
      </c>
      <c r="AD261" s="16" t="s">
        <v>323</v>
      </c>
      <c r="AE261" s="17">
        <v>2</v>
      </c>
      <c r="AF261" s="17">
        <v>2</v>
      </c>
      <c r="AG261" s="17">
        <f t="shared" si="175"/>
        <v>2</v>
      </c>
      <c r="AH261" s="35" t="s">
        <v>269</v>
      </c>
      <c r="AI261" s="33" t="s">
        <v>322</v>
      </c>
      <c r="AJ261" s="16"/>
      <c r="AK261" s="17">
        <v>1</v>
      </c>
      <c r="AL261" s="17">
        <v>2</v>
      </c>
      <c r="AM261" s="41">
        <v>2</v>
      </c>
      <c r="AN261" s="35" t="s">
        <v>270</v>
      </c>
      <c r="AO261" s="33" t="s">
        <v>324</v>
      </c>
      <c r="AP261" s="16"/>
      <c r="AQ261" s="17">
        <v>1</v>
      </c>
      <c r="AR261" s="17">
        <v>1</v>
      </c>
      <c r="AS261" s="20">
        <f t="shared" si="170"/>
        <v>1</v>
      </c>
      <c r="AT261" s="35"/>
      <c r="AU261" s="33"/>
      <c r="AV261" s="16"/>
      <c r="AW261" s="17" t="str">
        <f t="shared" si="174"/>
        <v/>
      </c>
      <c r="AX261" s="17" t="str">
        <f t="shared" si="174"/>
        <v/>
      </c>
      <c r="AY261" s="20" t="str">
        <f t="shared" si="171"/>
        <v/>
      </c>
      <c r="AZ261" s="35"/>
      <c r="BA261" s="33"/>
      <c r="BB261" s="17" t="str">
        <f t="shared" si="172"/>
        <v/>
      </c>
      <c r="BC261" s="17" t="str">
        <f t="shared" si="172"/>
        <v/>
      </c>
      <c r="BD261" s="20" t="str">
        <f t="shared" si="183"/>
        <v/>
      </c>
      <c r="BE261" s="35"/>
      <c r="BF261" s="36"/>
      <c r="BG261" s="17" t="str">
        <f t="shared" si="173"/>
        <v/>
      </c>
      <c r="BH261" s="17" t="str">
        <f t="shared" si="173"/>
        <v/>
      </c>
      <c r="BI261" s="20" t="str">
        <f t="shared" si="184"/>
        <v/>
      </c>
      <c r="BJ261" s="54">
        <v>4</v>
      </c>
      <c r="BK261" s="37">
        <f t="shared" si="185"/>
        <v>8</v>
      </c>
      <c r="BL261" s="54">
        <f t="shared" si="186"/>
        <v>0</v>
      </c>
      <c r="BM261" s="28"/>
      <c r="BN261" s="28"/>
      <c r="BO261" s="28"/>
      <c r="BP261" s="28" t="s">
        <v>169</v>
      </c>
      <c r="BQ261" s="28">
        <v>4</v>
      </c>
      <c r="BR261" s="25">
        <f t="shared" si="187"/>
        <v>4</v>
      </c>
      <c r="BS261" s="28">
        <v>2</v>
      </c>
      <c r="BT261" s="25">
        <f t="shared" si="188"/>
        <v>2</v>
      </c>
      <c r="BU261" s="28">
        <v>4</v>
      </c>
      <c r="BV261" s="25">
        <f t="shared" si="189"/>
        <v>4</v>
      </c>
      <c r="BW261" s="28" t="s">
        <v>87</v>
      </c>
      <c r="BX261" s="25">
        <f t="shared" si="190"/>
        <v>1</v>
      </c>
      <c r="BY261" s="25" t="str">
        <f t="shared" si="194"/>
        <v>high</v>
      </c>
      <c r="BZ261" s="28" t="s">
        <v>145</v>
      </c>
      <c r="CA261" s="25">
        <v>2</v>
      </c>
      <c r="CB261" s="28"/>
      <c r="CC261" s="28">
        <v>2198.86</v>
      </c>
      <c r="CD261" s="28">
        <v>137.94</v>
      </c>
      <c r="CE261" s="38">
        <v>79.790000000000006</v>
      </c>
      <c r="CF261" s="54">
        <v>3</v>
      </c>
      <c r="CG261" s="25">
        <f t="shared" si="191"/>
        <v>5</v>
      </c>
      <c r="CH261" s="26">
        <f t="shared" si="192"/>
        <v>0.55555555555555558</v>
      </c>
      <c r="CI261" s="26">
        <f t="shared" si="195"/>
        <v>6.5318254313469621</v>
      </c>
      <c r="CJ261" s="26">
        <f t="shared" si="196"/>
        <v>11.292141872415089</v>
      </c>
    </row>
    <row r="262" spans="1:88" ht="13.05" customHeight="1" x14ac:dyDescent="0.3">
      <c r="A262" s="27">
        <v>227</v>
      </c>
      <c r="B262" s="28" t="s">
        <v>88</v>
      </c>
      <c r="C262" s="25">
        <f t="shared" si="176"/>
        <v>1</v>
      </c>
      <c r="D262" s="28" t="s">
        <v>79</v>
      </c>
      <c r="E262" s="25">
        <f t="shared" si="177"/>
        <v>2</v>
      </c>
      <c r="F262" s="28" t="s">
        <v>80</v>
      </c>
      <c r="G262" s="25">
        <f t="shared" si="178"/>
        <v>4</v>
      </c>
      <c r="H262" s="28" t="str">
        <f t="shared" si="179"/>
        <v>medium</v>
      </c>
      <c r="I262" s="28" t="s">
        <v>88</v>
      </c>
      <c r="J262" s="25">
        <f t="shared" si="180"/>
        <v>1</v>
      </c>
      <c r="K262" s="28" t="s">
        <v>65</v>
      </c>
      <c r="L262" s="25">
        <f t="shared" si="181"/>
        <v>3</v>
      </c>
      <c r="M262" s="28" t="s">
        <v>88</v>
      </c>
      <c r="N262" s="25">
        <f t="shared" si="182"/>
        <v>1</v>
      </c>
      <c r="O262" s="25" t="str">
        <f t="shared" si="193"/>
        <v>high</v>
      </c>
      <c r="P262" s="25" t="s">
        <v>67</v>
      </c>
      <c r="Q262" s="25" t="s">
        <v>68</v>
      </c>
      <c r="R262" s="25">
        <v>1</v>
      </c>
      <c r="S262" s="29" t="s">
        <v>266</v>
      </c>
      <c r="T262" s="195">
        <f>VLOOKUP($S262,'Snippet measures'!$A$4:$V$33,11,FALSE)</f>
        <v>901</v>
      </c>
      <c r="U262" s="195">
        <f>VLOOKUP($S262,'Snippet measures'!$A$4:$V$33,18,FALSE)</f>
        <v>-10.8307440683484</v>
      </c>
      <c r="V262" s="195">
        <f>VLOOKUP($S262,'Snippet measures'!$A$4:$V$33,19,FALSE)</f>
        <v>882.1</v>
      </c>
      <c r="W262" s="195">
        <f>VLOOKUP($S262,'Snippet measures'!$A$4:$V$33,21,FALSE)</f>
        <v>8.8050314465408803E-3</v>
      </c>
      <c r="X262" s="195">
        <f>VLOOKUP($S262,'Snippet measures'!$A$4:$V$33,22,FALSE)</f>
        <v>0</v>
      </c>
      <c r="Y262" s="25">
        <v>1</v>
      </c>
      <c r="Z262" s="30" t="s">
        <v>325</v>
      </c>
      <c r="AA262" s="31" t="s">
        <v>326</v>
      </c>
      <c r="AB262" s="39" t="s">
        <v>269</v>
      </c>
      <c r="AC262" s="33" t="s">
        <v>112</v>
      </c>
      <c r="AD262" s="16" t="s">
        <v>327</v>
      </c>
      <c r="AE262" s="17">
        <v>0</v>
      </c>
      <c r="AF262" s="17">
        <v>0</v>
      </c>
      <c r="AG262" s="17">
        <f t="shared" si="175"/>
        <v>0</v>
      </c>
      <c r="AH262" s="35" t="s">
        <v>269</v>
      </c>
      <c r="AI262" s="33" t="s">
        <v>328</v>
      </c>
      <c r="AJ262" s="16"/>
      <c r="AK262" s="17">
        <v>0</v>
      </c>
      <c r="AL262" s="17">
        <v>0</v>
      </c>
      <c r="AM262" s="20">
        <f t="shared" ref="AM262:AM281" si="197">IF(AK262=AL262,AK262,"")</f>
        <v>0</v>
      </c>
      <c r="AN262" s="35" t="s">
        <v>270</v>
      </c>
      <c r="AO262" s="33" t="s">
        <v>329</v>
      </c>
      <c r="AP262" s="16"/>
      <c r="AQ262" s="17">
        <v>0</v>
      </c>
      <c r="AR262" s="17">
        <v>0</v>
      </c>
      <c r="AS262" s="20">
        <f t="shared" si="170"/>
        <v>0</v>
      </c>
      <c r="AT262" s="35"/>
      <c r="AU262" s="33"/>
      <c r="AV262" s="16"/>
      <c r="AW262" s="17" t="str">
        <f t="shared" si="174"/>
        <v/>
      </c>
      <c r="AX262" s="17" t="str">
        <f t="shared" si="174"/>
        <v/>
      </c>
      <c r="AY262" s="20" t="str">
        <f t="shared" si="171"/>
        <v/>
      </c>
      <c r="AZ262" s="35"/>
      <c r="BA262" s="33"/>
      <c r="BB262" s="17" t="str">
        <f t="shared" si="172"/>
        <v/>
      </c>
      <c r="BC262" s="17" t="str">
        <f t="shared" si="172"/>
        <v/>
      </c>
      <c r="BD262" s="20" t="str">
        <f t="shared" si="183"/>
        <v/>
      </c>
      <c r="BE262" s="35"/>
      <c r="BF262" s="36"/>
      <c r="BG262" s="17" t="str">
        <f t="shared" si="173"/>
        <v/>
      </c>
      <c r="BH262" s="17" t="str">
        <f t="shared" si="173"/>
        <v/>
      </c>
      <c r="BI262" s="20" t="str">
        <f t="shared" si="184"/>
        <v/>
      </c>
      <c r="BJ262" s="54">
        <v>2</v>
      </c>
      <c r="BK262" s="37">
        <f t="shared" si="185"/>
        <v>3</v>
      </c>
      <c r="BL262" s="54">
        <f t="shared" si="186"/>
        <v>1</v>
      </c>
      <c r="BM262" s="28"/>
      <c r="BN262" s="28"/>
      <c r="BO262" s="28" t="s">
        <v>176</v>
      </c>
      <c r="BP262" s="28" t="s">
        <v>177</v>
      </c>
      <c r="BQ262" s="28" t="s">
        <v>87</v>
      </c>
      <c r="BR262" s="25">
        <f t="shared" si="187"/>
        <v>1</v>
      </c>
      <c r="BS262" s="28" t="s">
        <v>87</v>
      </c>
      <c r="BT262" s="25">
        <f t="shared" si="188"/>
        <v>1</v>
      </c>
      <c r="BU262" s="28" t="s">
        <v>87</v>
      </c>
      <c r="BV262" s="25">
        <f t="shared" si="189"/>
        <v>1</v>
      </c>
      <c r="BW262" s="28" t="s">
        <v>87</v>
      </c>
      <c r="BX262" s="25">
        <f t="shared" si="190"/>
        <v>1</v>
      </c>
      <c r="BY262" s="25" t="str">
        <f t="shared" si="194"/>
        <v>low</v>
      </c>
      <c r="BZ262" s="28" t="s">
        <v>100</v>
      </c>
      <c r="CA262" s="25">
        <v>3</v>
      </c>
      <c r="CB262" s="28"/>
      <c r="CC262" s="28">
        <v>1377.51</v>
      </c>
      <c r="CD262" s="28">
        <v>20.23</v>
      </c>
      <c r="CE262" s="38">
        <v>17.510000000000002</v>
      </c>
      <c r="CF262" s="54">
        <v>3</v>
      </c>
      <c r="CG262" s="25">
        <f t="shared" si="191"/>
        <v>0</v>
      </c>
      <c r="CH262" s="26">
        <f t="shared" si="192"/>
        <v>0</v>
      </c>
      <c r="CI262" s="26">
        <f t="shared" si="195"/>
        <v>44.537815126050418</v>
      </c>
      <c r="CJ262" s="26">
        <f t="shared" si="196"/>
        <v>51.456310679611647</v>
      </c>
    </row>
    <row r="263" spans="1:88" ht="13.05" customHeight="1" x14ac:dyDescent="0.3">
      <c r="A263" s="27">
        <v>14</v>
      </c>
      <c r="B263" s="28" t="s">
        <v>65</v>
      </c>
      <c r="C263" s="25">
        <f t="shared" si="176"/>
        <v>3</v>
      </c>
      <c r="D263" s="28" t="s">
        <v>65</v>
      </c>
      <c r="E263" s="25">
        <f t="shared" si="177"/>
        <v>3</v>
      </c>
      <c r="F263" s="28" t="s">
        <v>65</v>
      </c>
      <c r="G263" s="25">
        <f t="shared" si="178"/>
        <v>3</v>
      </c>
      <c r="H263" s="28" t="str">
        <f t="shared" si="179"/>
        <v>medium</v>
      </c>
      <c r="I263" s="28" t="s">
        <v>88</v>
      </c>
      <c r="J263" s="25">
        <f t="shared" si="180"/>
        <v>1</v>
      </c>
      <c r="K263" s="28" t="s">
        <v>88</v>
      </c>
      <c r="L263" s="25">
        <f t="shared" si="181"/>
        <v>1</v>
      </c>
      <c r="M263" s="28" t="s">
        <v>88</v>
      </c>
      <c r="N263" s="25">
        <f t="shared" si="182"/>
        <v>1</v>
      </c>
      <c r="O263" s="25" t="str">
        <f t="shared" si="193"/>
        <v>med</v>
      </c>
      <c r="P263" s="25" t="s">
        <v>67</v>
      </c>
      <c r="Q263" s="25" t="s">
        <v>68</v>
      </c>
      <c r="R263" s="25">
        <v>5</v>
      </c>
      <c r="S263" s="29" t="s">
        <v>1861</v>
      </c>
      <c r="T263" s="195">
        <f>VLOOKUP($S263,'Snippet measures'!$A$4:$V$33,11,FALSE)</f>
        <v>1135</v>
      </c>
      <c r="U263" s="195">
        <f>VLOOKUP($S263,'Snippet measures'!$A$4:$V$33,18,FALSE)</f>
        <v>-9.7795521091855804</v>
      </c>
      <c r="V263" s="195">
        <f>VLOOKUP($S263,'Snippet measures'!$A$4:$V$33,19,FALSE)</f>
        <v>974.3</v>
      </c>
      <c r="W263" s="195">
        <f>VLOOKUP($S263,'Snippet measures'!$A$4:$V$33,21,FALSE)</f>
        <v>9.22266139657444E-3</v>
      </c>
      <c r="X263" s="195">
        <f>VLOOKUP($S263,'Snippet measures'!$A$4:$V$33,22,FALSE)</f>
        <v>0.35441370223978919</v>
      </c>
      <c r="Y263" s="25">
        <v>4</v>
      </c>
      <c r="Z263" s="30" t="s">
        <v>1862</v>
      </c>
      <c r="AA263" s="31" t="s">
        <v>1863</v>
      </c>
      <c r="AB263" s="39" t="s">
        <v>1489</v>
      </c>
      <c r="AC263" s="33" t="s">
        <v>1864</v>
      </c>
      <c r="AD263" s="16"/>
      <c r="AE263" s="17">
        <v>1</v>
      </c>
      <c r="AF263" s="17">
        <v>1</v>
      </c>
      <c r="AG263" s="17">
        <f t="shared" si="175"/>
        <v>1</v>
      </c>
      <c r="AH263" s="35" t="s">
        <v>1491</v>
      </c>
      <c r="AI263" s="33" t="s">
        <v>1491</v>
      </c>
      <c r="AJ263" s="16"/>
      <c r="AK263" s="17">
        <f>IF($AH263=TRIM($AI263),3,"")</f>
        <v>3</v>
      </c>
      <c r="AL263" s="17">
        <f>IF($AH263=TRIM($AI263),3,"")</f>
        <v>3</v>
      </c>
      <c r="AM263" s="20">
        <f t="shared" si="197"/>
        <v>3</v>
      </c>
      <c r="AN263" s="35" t="s">
        <v>1494</v>
      </c>
      <c r="AO263" s="33" t="s">
        <v>1494</v>
      </c>
      <c r="AP263" s="16"/>
      <c r="AQ263" s="17">
        <f>IF(ISBLANK($AN263),"",IF($AN263=TRIM($AO263),3,""))</f>
        <v>3</v>
      </c>
      <c r="AR263" s="17">
        <f>IF(ISBLANK($AN263),"",IF($AN263=TRIM($AO263),3,""))</f>
        <v>3</v>
      </c>
      <c r="AS263" s="20">
        <f t="shared" si="170"/>
        <v>3</v>
      </c>
      <c r="AT263" s="35" t="s">
        <v>1491</v>
      </c>
      <c r="AU263" s="33" t="s">
        <v>1491</v>
      </c>
      <c r="AV263" s="16"/>
      <c r="AW263" s="17">
        <f t="shared" si="174"/>
        <v>3</v>
      </c>
      <c r="AX263" s="17">
        <f t="shared" si="174"/>
        <v>3</v>
      </c>
      <c r="AY263" s="20">
        <f t="shared" si="171"/>
        <v>3</v>
      </c>
      <c r="AZ263" s="35" t="s">
        <v>1491</v>
      </c>
      <c r="BA263" s="33" t="s">
        <v>1491</v>
      </c>
      <c r="BB263" s="17">
        <f t="shared" si="172"/>
        <v>3</v>
      </c>
      <c r="BC263" s="17">
        <f t="shared" si="172"/>
        <v>3</v>
      </c>
      <c r="BD263" s="20">
        <f t="shared" si="183"/>
        <v>3</v>
      </c>
      <c r="BE263" s="35" t="s">
        <v>270</v>
      </c>
      <c r="BF263" s="36" t="s">
        <v>1865</v>
      </c>
      <c r="BG263" s="17">
        <v>1</v>
      </c>
      <c r="BH263" s="17">
        <v>2</v>
      </c>
      <c r="BI263" s="41">
        <v>2</v>
      </c>
      <c r="BJ263" s="54">
        <v>4</v>
      </c>
      <c r="BK263" s="37">
        <f t="shared" si="185"/>
        <v>8</v>
      </c>
      <c r="BL263" s="54">
        <f t="shared" si="186"/>
        <v>0</v>
      </c>
      <c r="BM263" s="28"/>
      <c r="BN263" s="28" t="s">
        <v>1866</v>
      </c>
      <c r="BO263" s="28" t="s">
        <v>1675</v>
      </c>
      <c r="BP263" s="28" t="s">
        <v>1676</v>
      </c>
      <c r="BQ263" s="28">
        <v>2</v>
      </c>
      <c r="BR263" s="25">
        <f t="shared" si="187"/>
        <v>2</v>
      </c>
      <c r="BS263" s="28" t="s">
        <v>87</v>
      </c>
      <c r="BT263" s="25">
        <f t="shared" si="188"/>
        <v>1</v>
      </c>
      <c r="BU263" s="28" t="s">
        <v>87</v>
      </c>
      <c r="BV263" s="25">
        <f t="shared" si="189"/>
        <v>1</v>
      </c>
      <c r="BW263" s="28" t="s">
        <v>87</v>
      </c>
      <c r="BX263" s="25">
        <f t="shared" si="190"/>
        <v>1</v>
      </c>
      <c r="BY263" s="25" t="str">
        <f t="shared" si="194"/>
        <v>low</v>
      </c>
      <c r="BZ263" s="28" t="s">
        <v>119</v>
      </c>
      <c r="CA263" s="25">
        <v>4</v>
      </c>
      <c r="CB263" s="28"/>
      <c r="CC263" s="28">
        <v>3467.72</v>
      </c>
      <c r="CD263" s="28">
        <v>198.28</v>
      </c>
      <c r="CE263" s="38">
        <v>272.43</v>
      </c>
      <c r="CF263" s="54">
        <v>6</v>
      </c>
      <c r="CG263" s="25">
        <f t="shared" si="191"/>
        <v>15</v>
      </c>
      <c r="CH263" s="26">
        <f t="shared" si="192"/>
        <v>0.83333333333333337</v>
      </c>
      <c r="CI263" s="26">
        <f t="shared" si="195"/>
        <v>5.7242283639297966</v>
      </c>
      <c r="CJ263" s="26">
        <f t="shared" si="196"/>
        <v>4.1662078332048598</v>
      </c>
    </row>
    <row r="264" spans="1:88" ht="13.05" customHeight="1" x14ac:dyDescent="0.3">
      <c r="A264" s="27">
        <v>23</v>
      </c>
      <c r="B264" s="28" t="s">
        <v>88</v>
      </c>
      <c r="C264" s="25">
        <f t="shared" si="176"/>
        <v>1</v>
      </c>
      <c r="D264" s="28" t="s">
        <v>88</v>
      </c>
      <c r="E264" s="25">
        <f t="shared" si="177"/>
        <v>1</v>
      </c>
      <c r="F264" s="28" t="s">
        <v>88</v>
      </c>
      <c r="G264" s="25">
        <f t="shared" si="178"/>
        <v>1</v>
      </c>
      <c r="H264" s="28" t="str">
        <f t="shared" si="179"/>
        <v>low</v>
      </c>
      <c r="I264" s="28" t="s">
        <v>88</v>
      </c>
      <c r="J264" s="25">
        <f t="shared" si="180"/>
        <v>1</v>
      </c>
      <c r="K264" s="28" t="s">
        <v>88</v>
      </c>
      <c r="L264" s="25">
        <f t="shared" si="181"/>
        <v>1</v>
      </c>
      <c r="M264" s="28" t="s">
        <v>88</v>
      </c>
      <c r="N264" s="25">
        <f t="shared" si="182"/>
        <v>1</v>
      </c>
      <c r="O264" s="25" t="str">
        <f t="shared" si="193"/>
        <v>low</v>
      </c>
      <c r="P264" s="25" t="s">
        <v>95</v>
      </c>
      <c r="Q264" s="25" t="s">
        <v>68</v>
      </c>
      <c r="R264" s="25">
        <v>5</v>
      </c>
      <c r="S264" s="29" t="s">
        <v>1861</v>
      </c>
      <c r="T264" s="195">
        <f>VLOOKUP($S264,'Snippet measures'!$A$4:$V$33,11,FALSE)</f>
        <v>1135</v>
      </c>
      <c r="U264" s="195">
        <f>VLOOKUP($S264,'Snippet measures'!$A$4:$V$33,18,FALSE)</f>
        <v>-9.7795521091855804</v>
      </c>
      <c r="V264" s="195">
        <f>VLOOKUP($S264,'Snippet measures'!$A$4:$V$33,19,FALSE)</f>
        <v>974.3</v>
      </c>
      <c r="W264" s="195">
        <f>VLOOKUP($S264,'Snippet measures'!$A$4:$V$33,21,FALSE)</f>
        <v>9.22266139657444E-3</v>
      </c>
      <c r="X264" s="195">
        <f>VLOOKUP($S264,'Snippet measures'!$A$4:$V$33,22,FALSE)</f>
        <v>0.35441370223978919</v>
      </c>
      <c r="Y264" s="25">
        <v>1</v>
      </c>
      <c r="Z264" s="30" t="s">
        <v>1867</v>
      </c>
      <c r="AA264" s="31" t="s">
        <v>1868</v>
      </c>
      <c r="AB264" s="39" t="s">
        <v>1489</v>
      </c>
      <c r="AC264" s="33" t="s">
        <v>360</v>
      </c>
      <c r="AD264" s="16"/>
      <c r="AE264" s="17">
        <v>0</v>
      </c>
      <c r="AF264" s="17">
        <v>0</v>
      </c>
      <c r="AG264" s="17">
        <f t="shared" si="175"/>
        <v>0</v>
      </c>
      <c r="AH264" s="35" t="s">
        <v>1491</v>
      </c>
      <c r="AI264" s="33" t="s">
        <v>360</v>
      </c>
      <c r="AJ264" s="16"/>
      <c r="AK264" s="17">
        <v>0</v>
      </c>
      <c r="AL264" s="17">
        <v>0</v>
      </c>
      <c r="AM264" s="20">
        <f t="shared" si="197"/>
        <v>0</v>
      </c>
      <c r="AN264" s="35" t="s">
        <v>1494</v>
      </c>
      <c r="AO264" s="33" t="s">
        <v>360</v>
      </c>
      <c r="AP264" s="16"/>
      <c r="AQ264" s="17">
        <v>0</v>
      </c>
      <c r="AR264" s="17">
        <v>0</v>
      </c>
      <c r="AS264" s="20">
        <f t="shared" si="170"/>
        <v>0</v>
      </c>
      <c r="AT264" s="35" t="s">
        <v>1491</v>
      </c>
      <c r="AU264" s="33" t="s">
        <v>360</v>
      </c>
      <c r="AV264" s="16"/>
      <c r="AW264" s="17">
        <v>0</v>
      </c>
      <c r="AX264" s="17">
        <v>0</v>
      </c>
      <c r="AY264" s="20">
        <f t="shared" si="171"/>
        <v>0</v>
      </c>
      <c r="AZ264" s="35" t="s">
        <v>1491</v>
      </c>
      <c r="BA264" s="33" t="s">
        <v>360</v>
      </c>
      <c r="BB264" s="17">
        <v>0</v>
      </c>
      <c r="BC264" s="17">
        <v>0</v>
      </c>
      <c r="BD264" s="20">
        <f t="shared" si="183"/>
        <v>0</v>
      </c>
      <c r="BE264" s="35" t="s">
        <v>270</v>
      </c>
      <c r="BF264" s="36" t="s">
        <v>360</v>
      </c>
      <c r="BG264" s="17">
        <v>0</v>
      </c>
      <c r="BH264" s="17">
        <v>0</v>
      </c>
      <c r="BI264" s="20">
        <f t="shared" ref="BI264:BI274" si="198">IF(BG264=BH264,BG264,"")</f>
        <v>0</v>
      </c>
      <c r="BJ264" s="54">
        <v>1</v>
      </c>
      <c r="BK264" s="37">
        <f t="shared" si="185"/>
        <v>2</v>
      </c>
      <c r="BL264" s="54">
        <f t="shared" si="186"/>
        <v>0</v>
      </c>
      <c r="BM264" s="28"/>
      <c r="BN264" s="28"/>
      <c r="BO264" s="28" t="s">
        <v>1679</v>
      </c>
      <c r="BP264" s="28" t="s">
        <v>1680</v>
      </c>
      <c r="BQ264" s="28">
        <v>2</v>
      </c>
      <c r="BR264" s="25">
        <f t="shared" si="187"/>
        <v>2</v>
      </c>
      <c r="BS264" s="28">
        <v>2</v>
      </c>
      <c r="BT264" s="25">
        <f t="shared" si="188"/>
        <v>2</v>
      </c>
      <c r="BU264" s="28">
        <v>2</v>
      </c>
      <c r="BV264" s="25">
        <f t="shared" si="189"/>
        <v>2</v>
      </c>
      <c r="BW264" s="28">
        <v>2</v>
      </c>
      <c r="BX264" s="25">
        <f t="shared" si="190"/>
        <v>2</v>
      </c>
      <c r="BY264" s="25" t="str">
        <f t="shared" si="194"/>
        <v>low</v>
      </c>
      <c r="BZ264" s="28" t="s">
        <v>145</v>
      </c>
      <c r="CA264" s="25">
        <v>2</v>
      </c>
      <c r="CB264" s="28"/>
      <c r="CC264" s="28">
        <v>1474.8</v>
      </c>
      <c r="CD264" s="28">
        <v>118.3</v>
      </c>
      <c r="CE264" s="38">
        <v>16.75</v>
      </c>
      <c r="CF264" s="54">
        <v>6</v>
      </c>
      <c r="CG264" s="25">
        <f t="shared" si="191"/>
        <v>0</v>
      </c>
      <c r="CH264" s="26">
        <f t="shared" si="192"/>
        <v>0</v>
      </c>
      <c r="CI264" s="26">
        <f t="shared" si="195"/>
        <v>9.5942519019442098</v>
      </c>
      <c r="CJ264" s="26">
        <f t="shared" si="196"/>
        <v>67.761194029850742</v>
      </c>
    </row>
    <row r="265" spans="1:88" ht="13.05" customHeight="1" x14ac:dyDescent="0.3">
      <c r="A265" s="27">
        <v>27</v>
      </c>
      <c r="B265" s="28" t="s">
        <v>80</v>
      </c>
      <c r="C265" s="25">
        <f t="shared" si="176"/>
        <v>4</v>
      </c>
      <c r="D265" s="28" t="s">
        <v>65</v>
      </c>
      <c r="E265" s="25">
        <f t="shared" si="177"/>
        <v>3</v>
      </c>
      <c r="F265" s="28" t="s">
        <v>80</v>
      </c>
      <c r="G265" s="25">
        <f t="shared" si="178"/>
        <v>4</v>
      </c>
      <c r="H265" s="28" t="str">
        <f t="shared" si="179"/>
        <v>high</v>
      </c>
      <c r="I265" s="28" t="s">
        <v>79</v>
      </c>
      <c r="J265" s="25">
        <f t="shared" si="180"/>
        <v>2</v>
      </c>
      <c r="K265" s="28" t="s">
        <v>65</v>
      </c>
      <c r="L265" s="25">
        <f t="shared" si="181"/>
        <v>3</v>
      </c>
      <c r="M265" s="28" t="s">
        <v>88</v>
      </c>
      <c r="N265" s="25">
        <f t="shared" si="182"/>
        <v>1</v>
      </c>
      <c r="O265" s="25" t="str">
        <f t="shared" si="193"/>
        <v>high</v>
      </c>
      <c r="P265" s="25" t="s">
        <v>67</v>
      </c>
      <c r="Q265" s="25" t="s">
        <v>68</v>
      </c>
      <c r="R265" s="25">
        <v>5</v>
      </c>
      <c r="S265" s="29" t="s">
        <v>1861</v>
      </c>
      <c r="T265" s="195">
        <f>VLOOKUP($S265,'Snippet measures'!$A$4:$V$33,11,FALSE)</f>
        <v>1135</v>
      </c>
      <c r="U265" s="195">
        <f>VLOOKUP($S265,'Snippet measures'!$A$4:$V$33,18,FALSE)</f>
        <v>-9.7795521091855804</v>
      </c>
      <c r="V265" s="195">
        <f>VLOOKUP($S265,'Snippet measures'!$A$4:$V$33,19,FALSE)</f>
        <v>974.3</v>
      </c>
      <c r="W265" s="195">
        <f>VLOOKUP($S265,'Snippet measures'!$A$4:$V$33,21,FALSE)</f>
        <v>9.22266139657444E-3</v>
      </c>
      <c r="X265" s="195">
        <f>VLOOKUP($S265,'Snippet measures'!$A$4:$V$33,22,FALSE)</f>
        <v>0.35441370223978919</v>
      </c>
      <c r="Y265" s="25">
        <v>4</v>
      </c>
      <c r="Z265" s="30" t="s">
        <v>1869</v>
      </c>
      <c r="AA265" s="31" t="s">
        <v>1870</v>
      </c>
      <c r="AB265" s="39" t="s">
        <v>1489</v>
      </c>
      <c r="AC265" s="33" t="s">
        <v>91</v>
      </c>
      <c r="AD265" s="16"/>
      <c r="AE265" s="17">
        <v>0</v>
      </c>
      <c r="AF265" s="17">
        <v>0</v>
      </c>
      <c r="AG265" s="17">
        <f t="shared" si="175"/>
        <v>0</v>
      </c>
      <c r="AH265" s="35" t="s">
        <v>1491</v>
      </c>
      <c r="AI265" s="33" t="s">
        <v>1492</v>
      </c>
      <c r="AJ265" s="16" t="s">
        <v>1493</v>
      </c>
      <c r="AK265" s="17">
        <v>3</v>
      </c>
      <c r="AL265" s="17">
        <v>3</v>
      </c>
      <c r="AM265" s="20">
        <f t="shared" si="197"/>
        <v>3</v>
      </c>
      <c r="AN265" s="35" t="s">
        <v>1494</v>
      </c>
      <c r="AO265" s="33" t="s">
        <v>91</v>
      </c>
      <c r="AP265" s="16"/>
      <c r="AQ265" s="17">
        <v>0</v>
      </c>
      <c r="AR265" s="17">
        <v>0</v>
      </c>
      <c r="AS265" s="20">
        <f t="shared" si="170"/>
        <v>0</v>
      </c>
      <c r="AT265" s="35" t="s">
        <v>1491</v>
      </c>
      <c r="AU265" s="33" t="s">
        <v>1492</v>
      </c>
      <c r="AV265" s="16" t="s">
        <v>1493</v>
      </c>
      <c r="AW265" s="17">
        <v>3</v>
      </c>
      <c r="AX265" s="17">
        <v>3</v>
      </c>
      <c r="AY265" s="20">
        <f t="shared" si="171"/>
        <v>3</v>
      </c>
      <c r="AZ265" s="35" t="s">
        <v>1491</v>
      </c>
      <c r="BA265" s="33" t="s">
        <v>1492</v>
      </c>
      <c r="BB265" s="17">
        <v>3</v>
      </c>
      <c r="BC265" s="17">
        <v>3</v>
      </c>
      <c r="BD265" s="20">
        <f t="shared" si="183"/>
        <v>3</v>
      </c>
      <c r="BE265" s="35" t="s">
        <v>270</v>
      </c>
      <c r="BF265" s="36" t="s">
        <v>91</v>
      </c>
      <c r="BG265" s="17">
        <v>0</v>
      </c>
      <c r="BH265" s="17">
        <v>0</v>
      </c>
      <c r="BI265" s="20">
        <f t="shared" si="198"/>
        <v>0</v>
      </c>
      <c r="BJ265" s="54">
        <v>4</v>
      </c>
      <c r="BK265" s="37">
        <f t="shared" si="185"/>
        <v>8</v>
      </c>
      <c r="BL265" s="54">
        <f t="shared" si="186"/>
        <v>0</v>
      </c>
      <c r="BM265" s="28"/>
      <c r="BN265" s="28"/>
      <c r="BO265" s="28"/>
      <c r="BP265" s="28" t="s">
        <v>1686</v>
      </c>
      <c r="BQ265" s="28">
        <v>2</v>
      </c>
      <c r="BR265" s="25">
        <f t="shared" si="187"/>
        <v>2</v>
      </c>
      <c r="BS265" s="28">
        <v>2</v>
      </c>
      <c r="BT265" s="25">
        <f t="shared" si="188"/>
        <v>2</v>
      </c>
      <c r="BU265" s="28">
        <v>2</v>
      </c>
      <c r="BV265" s="25">
        <f t="shared" si="189"/>
        <v>2</v>
      </c>
      <c r="BW265" s="28">
        <v>2</v>
      </c>
      <c r="BX265" s="25">
        <f t="shared" si="190"/>
        <v>2</v>
      </c>
      <c r="BY265" s="25" t="str">
        <f t="shared" si="194"/>
        <v>low</v>
      </c>
      <c r="BZ265" s="28" t="s">
        <v>78</v>
      </c>
      <c r="CA265" s="25">
        <v>1</v>
      </c>
      <c r="CB265" s="28"/>
      <c r="CC265" s="28">
        <v>2367.89</v>
      </c>
      <c r="CD265" s="28">
        <v>381.03</v>
      </c>
      <c r="CE265" s="38">
        <v>140.22</v>
      </c>
      <c r="CF265" s="54">
        <v>6</v>
      </c>
      <c r="CG265" s="25">
        <f t="shared" si="191"/>
        <v>9</v>
      </c>
      <c r="CH265" s="26">
        <f t="shared" si="192"/>
        <v>0.5</v>
      </c>
      <c r="CI265" s="26">
        <f t="shared" si="195"/>
        <v>2.9787680760045143</v>
      </c>
      <c r="CJ265" s="26">
        <f t="shared" si="196"/>
        <v>8.0944230494936527</v>
      </c>
    </row>
    <row r="266" spans="1:88" ht="13.05" customHeight="1" x14ac:dyDescent="0.3">
      <c r="A266" s="27">
        <v>31</v>
      </c>
      <c r="B266" s="28" t="s">
        <v>80</v>
      </c>
      <c r="C266" s="25">
        <f t="shared" si="176"/>
        <v>4</v>
      </c>
      <c r="D266" s="28" t="s">
        <v>80</v>
      </c>
      <c r="E266" s="25">
        <f t="shared" si="177"/>
        <v>4</v>
      </c>
      <c r="F266" s="28" t="s">
        <v>66</v>
      </c>
      <c r="G266" s="25">
        <f t="shared" si="178"/>
        <v>5</v>
      </c>
      <c r="H266" s="28" t="str">
        <f t="shared" si="179"/>
        <v>high</v>
      </c>
      <c r="I266" s="28" t="s">
        <v>65</v>
      </c>
      <c r="J266" s="25">
        <f t="shared" si="180"/>
        <v>3</v>
      </c>
      <c r="K266" s="28" t="s">
        <v>80</v>
      </c>
      <c r="L266" s="25">
        <f t="shared" si="181"/>
        <v>4</v>
      </c>
      <c r="M266" s="28" t="s">
        <v>79</v>
      </c>
      <c r="N266" s="25">
        <f t="shared" si="182"/>
        <v>2</v>
      </c>
      <c r="O266" s="25" t="str">
        <f t="shared" si="193"/>
        <v>high</v>
      </c>
      <c r="P266" s="25" t="s">
        <v>95</v>
      </c>
      <c r="Q266" s="25" t="s">
        <v>68</v>
      </c>
      <c r="R266" s="25">
        <v>5</v>
      </c>
      <c r="S266" s="29" t="s">
        <v>1861</v>
      </c>
      <c r="T266" s="195">
        <f>VLOOKUP($S266,'Snippet measures'!$A$4:$V$33,11,FALSE)</f>
        <v>1135</v>
      </c>
      <c r="U266" s="195">
        <f>VLOOKUP($S266,'Snippet measures'!$A$4:$V$33,18,FALSE)</f>
        <v>-9.7795521091855804</v>
      </c>
      <c r="V266" s="195">
        <f>VLOOKUP($S266,'Snippet measures'!$A$4:$V$33,19,FALSE)</f>
        <v>974.3</v>
      </c>
      <c r="W266" s="195">
        <f>VLOOKUP($S266,'Snippet measures'!$A$4:$V$33,21,FALSE)</f>
        <v>9.22266139657444E-3</v>
      </c>
      <c r="X266" s="195">
        <f>VLOOKUP($S266,'Snippet measures'!$A$4:$V$33,22,FALSE)</f>
        <v>0.35441370223978919</v>
      </c>
      <c r="Y266" s="25">
        <v>3</v>
      </c>
      <c r="Z266" s="30" t="s">
        <v>1871</v>
      </c>
      <c r="AA266" s="31" t="s">
        <v>1872</v>
      </c>
      <c r="AB266" s="39" t="s">
        <v>1489</v>
      </c>
      <c r="AC266" s="33" t="s">
        <v>602</v>
      </c>
      <c r="AD266" s="16"/>
      <c r="AE266" s="17">
        <v>0</v>
      </c>
      <c r="AF266" s="17">
        <v>0</v>
      </c>
      <c r="AG266" s="17">
        <f t="shared" si="175"/>
        <v>0</v>
      </c>
      <c r="AH266" s="35" t="s">
        <v>1491</v>
      </c>
      <c r="AI266" s="33" t="s">
        <v>602</v>
      </c>
      <c r="AJ266" s="16"/>
      <c r="AK266" s="17">
        <v>0</v>
      </c>
      <c r="AL266" s="17">
        <v>0</v>
      </c>
      <c r="AM266" s="20">
        <f t="shared" si="197"/>
        <v>0</v>
      </c>
      <c r="AN266" s="35" t="s">
        <v>1494</v>
      </c>
      <c r="AO266" s="33" t="s">
        <v>602</v>
      </c>
      <c r="AP266" s="16"/>
      <c r="AQ266" s="17">
        <v>0</v>
      </c>
      <c r="AR266" s="17">
        <v>0</v>
      </c>
      <c r="AS266" s="20">
        <f t="shared" si="170"/>
        <v>0</v>
      </c>
      <c r="AT266" s="35" t="s">
        <v>1491</v>
      </c>
      <c r="AU266" s="33" t="s">
        <v>1491</v>
      </c>
      <c r="AV266" s="16"/>
      <c r="AW266" s="17">
        <f>IF(ISBLANK($AT266),"",IF($AT266=TRIM($AU266),3,""))</f>
        <v>3</v>
      </c>
      <c r="AX266" s="17">
        <f>IF(ISBLANK($AT266),"",IF($AT266=TRIM($AU266),3,""))</f>
        <v>3</v>
      </c>
      <c r="AY266" s="20">
        <f t="shared" si="171"/>
        <v>3</v>
      </c>
      <c r="AZ266" s="35" t="s">
        <v>1491</v>
      </c>
      <c r="BA266" s="33" t="s">
        <v>1491</v>
      </c>
      <c r="BB266" s="17">
        <f>IF(ISBLANK($AZ266),"",IF($AZ266=TRIM($BA266),3,""))</f>
        <v>3</v>
      </c>
      <c r="BC266" s="17">
        <f>IF(ISBLANK($AZ266),"",IF($AZ266=TRIM($BA266),3,""))</f>
        <v>3</v>
      </c>
      <c r="BD266" s="20">
        <f t="shared" si="183"/>
        <v>3</v>
      </c>
      <c r="BE266" s="35" t="s">
        <v>270</v>
      </c>
      <c r="BF266" s="36" t="s">
        <v>602</v>
      </c>
      <c r="BG266" s="17">
        <v>0</v>
      </c>
      <c r="BH266" s="17">
        <v>0</v>
      </c>
      <c r="BI266" s="20">
        <f t="shared" si="198"/>
        <v>0</v>
      </c>
      <c r="BJ266" s="54">
        <v>3</v>
      </c>
      <c r="BK266" s="37">
        <f t="shared" si="185"/>
        <v>6</v>
      </c>
      <c r="BL266" s="54">
        <f t="shared" si="186"/>
        <v>0</v>
      </c>
      <c r="BM266" s="28"/>
      <c r="BN266" s="28"/>
      <c r="BO266" s="28"/>
      <c r="BP266" s="28" t="s">
        <v>1691</v>
      </c>
      <c r="BQ266" s="28">
        <v>4</v>
      </c>
      <c r="BR266" s="25">
        <f t="shared" si="187"/>
        <v>4</v>
      </c>
      <c r="BS266" s="28" t="s">
        <v>87</v>
      </c>
      <c r="BT266" s="25">
        <f t="shared" si="188"/>
        <v>1</v>
      </c>
      <c r="BU266" s="28">
        <v>3</v>
      </c>
      <c r="BV266" s="25">
        <f t="shared" si="189"/>
        <v>3</v>
      </c>
      <c r="BW266" s="28">
        <v>3</v>
      </c>
      <c r="BX266" s="25">
        <f t="shared" si="190"/>
        <v>3</v>
      </c>
      <c r="BY266" s="25" t="str">
        <f t="shared" si="194"/>
        <v>high</v>
      </c>
      <c r="BZ266" s="28" t="s">
        <v>78</v>
      </c>
      <c r="CA266" s="25">
        <v>1</v>
      </c>
      <c r="CB266" s="28"/>
      <c r="CC266" s="28">
        <v>2523.8000000000002</v>
      </c>
      <c r="CD266" s="28">
        <v>111.08</v>
      </c>
      <c r="CE266" s="38">
        <v>62.73</v>
      </c>
      <c r="CF266" s="54">
        <v>6</v>
      </c>
      <c r="CG266" s="25">
        <f t="shared" si="191"/>
        <v>6</v>
      </c>
      <c r="CH266" s="26">
        <f t="shared" si="192"/>
        <v>0.33333333333333331</v>
      </c>
      <c r="CI266" s="26">
        <f t="shared" si="195"/>
        <v>10.217861001080303</v>
      </c>
      <c r="CJ266" s="26">
        <f t="shared" si="196"/>
        <v>18.093416228279931</v>
      </c>
    </row>
    <row r="267" spans="1:88" ht="13.05" customHeight="1" x14ac:dyDescent="0.3">
      <c r="A267" s="27">
        <v>43</v>
      </c>
      <c r="B267" s="28" t="s">
        <v>79</v>
      </c>
      <c r="C267" s="25">
        <f t="shared" si="176"/>
        <v>2</v>
      </c>
      <c r="D267" s="28" t="s">
        <v>79</v>
      </c>
      <c r="E267" s="25">
        <f t="shared" si="177"/>
        <v>2</v>
      </c>
      <c r="F267" s="28" t="s">
        <v>80</v>
      </c>
      <c r="G267" s="25">
        <f t="shared" si="178"/>
        <v>4</v>
      </c>
      <c r="H267" s="28" t="str">
        <f t="shared" si="179"/>
        <v>medium</v>
      </c>
      <c r="I267" s="28" t="s">
        <v>88</v>
      </c>
      <c r="J267" s="25">
        <f t="shared" si="180"/>
        <v>1</v>
      </c>
      <c r="K267" s="28" t="s">
        <v>79</v>
      </c>
      <c r="L267" s="25">
        <f t="shared" si="181"/>
        <v>2</v>
      </c>
      <c r="M267" s="28" t="s">
        <v>88</v>
      </c>
      <c r="N267" s="25">
        <f t="shared" si="182"/>
        <v>1</v>
      </c>
      <c r="O267" s="25" t="str">
        <f t="shared" si="193"/>
        <v>high</v>
      </c>
      <c r="P267" s="25" t="s">
        <v>67</v>
      </c>
      <c r="Q267" s="25" t="s">
        <v>68</v>
      </c>
      <c r="R267" s="25">
        <v>5</v>
      </c>
      <c r="S267" s="29" t="s">
        <v>1861</v>
      </c>
      <c r="T267" s="195">
        <f>VLOOKUP($S267,'Snippet measures'!$A$4:$V$33,11,FALSE)</f>
        <v>1135</v>
      </c>
      <c r="U267" s="195">
        <f>VLOOKUP($S267,'Snippet measures'!$A$4:$V$33,18,FALSE)</f>
        <v>-9.7795521091855804</v>
      </c>
      <c r="V267" s="195">
        <f>VLOOKUP($S267,'Snippet measures'!$A$4:$V$33,19,FALSE)</f>
        <v>974.3</v>
      </c>
      <c r="W267" s="195">
        <f>VLOOKUP($S267,'Snippet measures'!$A$4:$V$33,21,FALSE)</f>
        <v>9.22266139657444E-3</v>
      </c>
      <c r="X267" s="195">
        <f>VLOOKUP($S267,'Snippet measures'!$A$4:$V$33,22,FALSE)</f>
        <v>0.35441370223978919</v>
      </c>
      <c r="Y267" s="25">
        <v>4</v>
      </c>
      <c r="Z267" s="30" t="s">
        <v>1873</v>
      </c>
      <c r="AA267" s="31" t="s">
        <v>1874</v>
      </c>
      <c r="AB267" s="39" t="s">
        <v>1489</v>
      </c>
      <c r="AC267" s="33" t="s">
        <v>1875</v>
      </c>
      <c r="AD267" s="16"/>
      <c r="AE267" s="17">
        <v>1</v>
      </c>
      <c r="AF267" s="17">
        <v>1</v>
      </c>
      <c r="AG267" s="17">
        <f t="shared" si="175"/>
        <v>1</v>
      </c>
      <c r="AH267" s="35" t="s">
        <v>1491</v>
      </c>
      <c r="AI267" s="33" t="s">
        <v>1491</v>
      </c>
      <c r="AJ267" s="16"/>
      <c r="AK267" s="17">
        <f>IF($AH267=TRIM($AI267),3,"")</f>
        <v>3</v>
      </c>
      <c r="AL267" s="17">
        <f>IF($AH267=TRIM($AI267),3,"")</f>
        <v>3</v>
      </c>
      <c r="AM267" s="20">
        <f t="shared" si="197"/>
        <v>3</v>
      </c>
      <c r="AN267" s="35" t="s">
        <v>1494</v>
      </c>
      <c r="AO267" s="33" t="s">
        <v>1876</v>
      </c>
      <c r="AP267" s="16"/>
      <c r="AQ267" s="17">
        <v>2</v>
      </c>
      <c r="AR267" s="17">
        <v>2</v>
      </c>
      <c r="AS267" s="20">
        <f t="shared" si="170"/>
        <v>2</v>
      </c>
      <c r="AT267" s="35" t="s">
        <v>1491</v>
      </c>
      <c r="AU267" s="33" t="s">
        <v>1491</v>
      </c>
      <c r="AV267" s="16"/>
      <c r="AW267" s="17">
        <f>IF(ISBLANK($AT267),"",IF($AT267=TRIM($AU267),3,""))</f>
        <v>3</v>
      </c>
      <c r="AX267" s="17">
        <f>IF(ISBLANK($AT267),"",IF($AT267=TRIM($AU267),3,""))</f>
        <v>3</v>
      </c>
      <c r="AY267" s="20">
        <f t="shared" si="171"/>
        <v>3</v>
      </c>
      <c r="AZ267" s="35" t="s">
        <v>1491</v>
      </c>
      <c r="BA267" s="33" t="s">
        <v>1491</v>
      </c>
      <c r="BB267" s="17">
        <f>IF(ISBLANK($AZ267),"",IF($AZ267=TRIM($BA267),3,""))</f>
        <v>3</v>
      </c>
      <c r="BC267" s="17">
        <f>IF(ISBLANK($AZ267),"",IF($AZ267=TRIM($BA267),3,""))</f>
        <v>3</v>
      </c>
      <c r="BD267" s="20">
        <f t="shared" si="183"/>
        <v>3</v>
      </c>
      <c r="BE267" s="35" t="s">
        <v>270</v>
      </c>
      <c r="BF267" s="36" t="s">
        <v>1877</v>
      </c>
      <c r="BG267" s="17">
        <v>2</v>
      </c>
      <c r="BH267" s="17">
        <v>2</v>
      </c>
      <c r="BI267" s="20">
        <f t="shared" si="198"/>
        <v>2</v>
      </c>
      <c r="BJ267" s="54">
        <v>4</v>
      </c>
      <c r="BK267" s="37">
        <f t="shared" si="185"/>
        <v>8</v>
      </c>
      <c r="BL267" s="54">
        <f t="shared" si="186"/>
        <v>0</v>
      </c>
      <c r="BM267" s="28" t="s">
        <v>1878</v>
      </c>
      <c r="BN267" s="28"/>
      <c r="BO267" s="28" t="s">
        <v>1697</v>
      </c>
      <c r="BP267" s="28" t="s">
        <v>1698</v>
      </c>
      <c r="BQ267" s="28">
        <v>2</v>
      </c>
      <c r="BR267" s="25">
        <f t="shared" si="187"/>
        <v>2</v>
      </c>
      <c r="BS267" s="28" t="s">
        <v>87</v>
      </c>
      <c r="BT267" s="25">
        <f t="shared" si="188"/>
        <v>1</v>
      </c>
      <c r="BU267" s="28" t="s">
        <v>87</v>
      </c>
      <c r="BV267" s="25">
        <f t="shared" si="189"/>
        <v>1</v>
      </c>
      <c r="BW267" s="28" t="s">
        <v>87</v>
      </c>
      <c r="BX267" s="25">
        <f t="shared" si="190"/>
        <v>1</v>
      </c>
      <c r="BY267" s="25" t="str">
        <f t="shared" si="194"/>
        <v>low</v>
      </c>
      <c r="BZ267" s="28" t="s">
        <v>78</v>
      </c>
      <c r="CA267" s="25">
        <v>1</v>
      </c>
      <c r="CB267" s="28"/>
      <c r="CC267" s="28">
        <v>8199.43</v>
      </c>
      <c r="CD267" s="28">
        <v>274.26</v>
      </c>
      <c r="CE267" s="38">
        <v>185.56</v>
      </c>
      <c r="CF267" s="54">
        <v>6</v>
      </c>
      <c r="CG267" s="25">
        <f t="shared" si="191"/>
        <v>14</v>
      </c>
      <c r="CH267" s="26">
        <f t="shared" si="192"/>
        <v>0.77777777777777779</v>
      </c>
      <c r="CI267" s="26">
        <f t="shared" si="195"/>
        <v>4.1384088091591922</v>
      </c>
      <c r="CJ267" s="26">
        <f t="shared" si="196"/>
        <v>6.1166199611985341</v>
      </c>
    </row>
    <row r="268" spans="1:88" ht="13.05" customHeight="1" x14ac:dyDescent="0.3">
      <c r="A268" s="27">
        <v>48</v>
      </c>
      <c r="B268" s="28" t="s">
        <v>88</v>
      </c>
      <c r="C268" s="25">
        <f t="shared" si="176"/>
        <v>1</v>
      </c>
      <c r="D268" s="28" t="s">
        <v>65</v>
      </c>
      <c r="E268" s="25">
        <f t="shared" si="177"/>
        <v>3</v>
      </c>
      <c r="F268" s="28" t="s">
        <v>65</v>
      </c>
      <c r="G268" s="25">
        <f t="shared" si="178"/>
        <v>3</v>
      </c>
      <c r="H268" s="28" t="str">
        <f t="shared" si="179"/>
        <v>medium</v>
      </c>
      <c r="I268" s="28" t="s">
        <v>88</v>
      </c>
      <c r="J268" s="25">
        <f t="shared" si="180"/>
        <v>1</v>
      </c>
      <c r="K268" s="28" t="s">
        <v>88</v>
      </c>
      <c r="L268" s="25">
        <f t="shared" si="181"/>
        <v>1</v>
      </c>
      <c r="M268" s="28" t="s">
        <v>88</v>
      </c>
      <c r="N268" s="25">
        <f t="shared" si="182"/>
        <v>1</v>
      </c>
      <c r="O268" s="25" t="str">
        <f t="shared" si="193"/>
        <v>med</v>
      </c>
      <c r="P268" s="25" t="s">
        <v>67</v>
      </c>
      <c r="Q268" s="25" t="s">
        <v>68</v>
      </c>
      <c r="R268" s="25">
        <v>5</v>
      </c>
      <c r="S268" s="29" t="s">
        <v>1861</v>
      </c>
      <c r="T268" s="195">
        <f>VLOOKUP($S268,'Snippet measures'!$A$4:$V$33,11,FALSE)</f>
        <v>1135</v>
      </c>
      <c r="U268" s="195">
        <f>VLOOKUP($S268,'Snippet measures'!$A$4:$V$33,18,FALSE)</f>
        <v>-9.7795521091855804</v>
      </c>
      <c r="V268" s="195">
        <f>VLOOKUP($S268,'Snippet measures'!$A$4:$V$33,19,FALSE)</f>
        <v>974.3</v>
      </c>
      <c r="W268" s="195">
        <f>VLOOKUP($S268,'Snippet measures'!$A$4:$V$33,21,FALSE)</f>
        <v>9.22266139657444E-3</v>
      </c>
      <c r="X268" s="195">
        <f>VLOOKUP($S268,'Snippet measures'!$A$4:$V$33,22,FALSE)</f>
        <v>0.35441370223978919</v>
      </c>
      <c r="Y268" s="25">
        <v>1</v>
      </c>
      <c r="Z268" s="30" t="s">
        <v>1879</v>
      </c>
      <c r="AA268" s="31" t="s">
        <v>1880</v>
      </c>
      <c r="AB268" s="39" t="s">
        <v>1489</v>
      </c>
      <c r="AC268" s="33" t="s">
        <v>230</v>
      </c>
      <c r="AD268" s="16"/>
      <c r="AE268" s="17">
        <v>0</v>
      </c>
      <c r="AF268" s="17">
        <v>0</v>
      </c>
      <c r="AG268" s="17">
        <f t="shared" si="175"/>
        <v>0</v>
      </c>
      <c r="AH268" s="35" t="s">
        <v>1491</v>
      </c>
      <c r="AI268" s="33" t="s">
        <v>230</v>
      </c>
      <c r="AJ268" s="16"/>
      <c r="AK268" s="17">
        <v>0</v>
      </c>
      <c r="AL268" s="17">
        <v>0</v>
      </c>
      <c r="AM268" s="20">
        <f t="shared" si="197"/>
        <v>0</v>
      </c>
      <c r="AN268" s="35" t="s">
        <v>1494</v>
      </c>
      <c r="AO268" s="33" t="s">
        <v>230</v>
      </c>
      <c r="AP268" s="16"/>
      <c r="AQ268" s="17">
        <v>0</v>
      </c>
      <c r="AR268" s="17">
        <v>0</v>
      </c>
      <c r="AS268" s="20">
        <f t="shared" si="170"/>
        <v>0</v>
      </c>
      <c r="AT268" s="35" t="s">
        <v>1491</v>
      </c>
      <c r="AU268" s="33" t="s">
        <v>230</v>
      </c>
      <c r="AV268" s="16"/>
      <c r="AW268" s="17">
        <v>0</v>
      </c>
      <c r="AX268" s="17">
        <v>0</v>
      </c>
      <c r="AY268" s="20">
        <f t="shared" si="171"/>
        <v>0</v>
      </c>
      <c r="AZ268" s="35" t="s">
        <v>1491</v>
      </c>
      <c r="BA268" s="33" t="s">
        <v>230</v>
      </c>
      <c r="BB268" s="17">
        <v>0</v>
      </c>
      <c r="BC268" s="17">
        <v>0</v>
      </c>
      <c r="BD268" s="20">
        <f t="shared" si="183"/>
        <v>0</v>
      </c>
      <c r="BE268" s="35" t="s">
        <v>270</v>
      </c>
      <c r="BF268" s="36" t="s">
        <v>230</v>
      </c>
      <c r="BG268" s="17">
        <v>0</v>
      </c>
      <c r="BH268" s="17">
        <v>0</v>
      </c>
      <c r="BI268" s="20">
        <f t="shared" si="198"/>
        <v>0</v>
      </c>
      <c r="BJ268" s="54">
        <v>1</v>
      </c>
      <c r="BK268" s="37">
        <f t="shared" si="185"/>
        <v>2</v>
      </c>
      <c r="BL268" s="54">
        <f t="shared" si="186"/>
        <v>0</v>
      </c>
      <c r="BM268" s="28"/>
      <c r="BN268" s="28"/>
      <c r="BO268" s="28" t="s">
        <v>1704</v>
      </c>
      <c r="BP268" s="28" t="s">
        <v>1705</v>
      </c>
      <c r="BQ268" s="28">
        <v>2</v>
      </c>
      <c r="BR268" s="25">
        <f t="shared" si="187"/>
        <v>2</v>
      </c>
      <c r="BS268" s="28" t="s">
        <v>87</v>
      </c>
      <c r="BT268" s="25">
        <f t="shared" si="188"/>
        <v>1</v>
      </c>
      <c r="BU268" s="28" t="s">
        <v>87</v>
      </c>
      <c r="BV268" s="25">
        <f t="shared" si="189"/>
        <v>1</v>
      </c>
      <c r="BW268" s="28" t="s">
        <v>87</v>
      </c>
      <c r="BX268" s="25">
        <f t="shared" si="190"/>
        <v>1</v>
      </c>
      <c r="BY268" s="25" t="str">
        <f t="shared" si="194"/>
        <v>low</v>
      </c>
      <c r="BZ268" s="28" t="s">
        <v>119</v>
      </c>
      <c r="CA268" s="25">
        <v>4</v>
      </c>
      <c r="CB268" s="28"/>
      <c r="CC268" s="28">
        <v>4156.07</v>
      </c>
      <c r="CD268" s="28">
        <v>334.89</v>
      </c>
      <c r="CE268" s="38">
        <v>83.64</v>
      </c>
      <c r="CF268" s="54">
        <v>6</v>
      </c>
      <c r="CG268" s="25">
        <f t="shared" si="191"/>
        <v>0</v>
      </c>
      <c r="CH268" s="26">
        <f t="shared" si="192"/>
        <v>0</v>
      </c>
      <c r="CI268" s="26">
        <f t="shared" si="195"/>
        <v>3.3891725641255337</v>
      </c>
      <c r="CJ268" s="26">
        <f t="shared" si="196"/>
        <v>13.570062171209948</v>
      </c>
    </row>
    <row r="269" spans="1:88" ht="13.05" customHeight="1" x14ac:dyDescent="0.3">
      <c r="A269" s="27">
        <v>59</v>
      </c>
      <c r="B269" s="28" t="s">
        <v>79</v>
      </c>
      <c r="C269" s="25">
        <f t="shared" si="176"/>
        <v>2</v>
      </c>
      <c r="D269" s="28" t="s">
        <v>65</v>
      </c>
      <c r="E269" s="25">
        <f t="shared" si="177"/>
        <v>3</v>
      </c>
      <c r="F269" s="28" t="s">
        <v>80</v>
      </c>
      <c r="G269" s="25">
        <f t="shared" si="178"/>
        <v>4</v>
      </c>
      <c r="H269" s="28" t="str">
        <f t="shared" si="179"/>
        <v>medium</v>
      </c>
      <c r="I269" s="28" t="s">
        <v>88</v>
      </c>
      <c r="J269" s="25">
        <f t="shared" si="180"/>
        <v>1</v>
      </c>
      <c r="K269" s="28" t="s">
        <v>80</v>
      </c>
      <c r="L269" s="25">
        <f t="shared" si="181"/>
        <v>4</v>
      </c>
      <c r="M269" s="28" t="s">
        <v>79</v>
      </c>
      <c r="N269" s="25">
        <f t="shared" si="182"/>
        <v>2</v>
      </c>
      <c r="O269" s="25" t="str">
        <f t="shared" si="193"/>
        <v>high</v>
      </c>
      <c r="P269" s="25" t="s">
        <v>67</v>
      </c>
      <c r="Q269" s="25" t="s">
        <v>68</v>
      </c>
      <c r="R269" s="25">
        <v>5</v>
      </c>
      <c r="S269" s="29" t="s">
        <v>1861</v>
      </c>
      <c r="T269" s="195">
        <f>VLOOKUP($S269,'Snippet measures'!$A$4:$V$33,11,FALSE)</f>
        <v>1135</v>
      </c>
      <c r="U269" s="195">
        <f>VLOOKUP($S269,'Snippet measures'!$A$4:$V$33,18,FALSE)</f>
        <v>-9.7795521091855804</v>
      </c>
      <c r="V269" s="195">
        <f>VLOOKUP($S269,'Snippet measures'!$A$4:$V$33,19,FALSE)</f>
        <v>974.3</v>
      </c>
      <c r="W269" s="195">
        <f>VLOOKUP($S269,'Snippet measures'!$A$4:$V$33,21,FALSE)</f>
        <v>9.22266139657444E-3</v>
      </c>
      <c r="X269" s="195">
        <f>VLOOKUP($S269,'Snippet measures'!$A$4:$V$33,22,FALSE)</f>
        <v>0.35441370223978919</v>
      </c>
      <c r="Y269" s="25">
        <v>4</v>
      </c>
      <c r="Z269" s="30" t="s">
        <v>1881</v>
      </c>
      <c r="AA269" s="31" t="s">
        <v>1882</v>
      </c>
      <c r="AB269" s="39" t="s">
        <v>1489</v>
      </c>
      <c r="AC269" s="33" t="s">
        <v>598</v>
      </c>
      <c r="AD269" s="16"/>
      <c r="AE269" s="17">
        <v>0</v>
      </c>
      <c r="AF269" s="17">
        <v>0</v>
      </c>
      <c r="AG269" s="17">
        <f t="shared" si="175"/>
        <v>0</v>
      </c>
      <c r="AH269" s="35" t="s">
        <v>1491</v>
      </c>
      <c r="AI269" s="33" t="s">
        <v>598</v>
      </c>
      <c r="AJ269" s="16"/>
      <c r="AK269" s="17">
        <v>0</v>
      </c>
      <c r="AL269" s="17">
        <v>0</v>
      </c>
      <c r="AM269" s="20">
        <f t="shared" si="197"/>
        <v>0</v>
      </c>
      <c r="AN269" s="35" t="s">
        <v>1494</v>
      </c>
      <c r="AO269" s="33" t="s">
        <v>598</v>
      </c>
      <c r="AP269" s="16"/>
      <c r="AQ269" s="17">
        <v>0</v>
      </c>
      <c r="AR269" s="17">
        <v>0</v>
      </c>
      <c r="AS269" s="20">
        <f t="shared" si="170"/>
        <v>0</v>
      </c>
      <c r="AT269" s="35" t="s">
        <v>1491</v>
      </c>
      <c r="AU269" s="33" t="s">
        <v>598</v>
      </c>
      <c r="AV269" s="16"/>
      <c r="AW269" s="17">
        <v>0</v>
      </c>
      <c r="AX269" s="17">
        <v>0</v>
      </c>
      <c r="AY269" s="20">
        <f t="shared" si="171"/>
        <v>0</v>
      </c>
      <c r="AZ269" s="35" t="s">
        <v>1491</v>
      </c>
      <c r="BA269" s="33" t="s">
        <v>598</v>
      </c>
      <c r="BB269" s="17">
        <v>0</v>
      </c>
      <c r="BC269" s="17">
        <v>0</v>
      </c>
      <c r="BD269" s="20">
        <f t="shared" si="183"/>
        <v>0</v>
      </c>
      <c r="BE269" s="35" t="s">
        <v>270</v>
      </c>
      <c r="BF269" s="36" t="s">
        <v>598</v>
      </c>
      <c r="BG269" s="17">
        <v>0</v>
      </c>
      <c r="BH269" s="17">
        <v>0</v>
      </c>
      <c r="BI269" s="20">
        <f t="shared" si="198"/>
        <v>0</v>
      </c>
      <c r="BJ269" s="54">
        <v>4</v>
      </c>
      <c r="BK269" s="37">
        <f t="shared" si="185"/>
        <v>8</v>
      </c>
      <c r="BL269" s="54">
        <f t="shared" si="186"/>
        <v>0</v>
      </c>
      <c r="BM269" s="28"/>
      <c r="BN269" s="28"/>
      <c r="BO269" s="28"/>
      <c r="BP269" s="28" t="s">
        <v>1709</v>
      </c>
      <c r="BQ269" s="28">
        <v>3</v>
      </c>
      <c r="BR269" s="25">
        <f t="shared" si="187"/>
        <v>3</v>
      </c>
      <c r="BS269" s="28" t="s">
        <v>87</v>
      </c>
      <c r="BT269" s="25">
        <f t="shared" si="188"/>
        <v>1</v>
      </c>
      <c r="BU269" s="28">
        <v>2</v>
      </c>
      <c r="BV269" s="25">
        <f t="shared" si="189"/>
        <v>2</v>
      </c>
      <c r="BW269" s="28" t="s">
        <v>87</v>
      </c>
      <c r="BX269" s="25">
        <f t="shared" si="190"/>
        <v>1</v>
      </c>
      <c r="BY269" s="25" t="str">
        <f t="shared" si="194"/>
        <v>med</v>
      </c>
      <c r="BZ269" s="28" t="s">
        <v>78</v>
      </c>
      <c r="CA269" s="25">
        <v>1</v>
      </c>
      <c r="CB269" s="28"/>
      <c r="CC269" s="28">
        <v>4742.53</v>
      </c>
      <c r="CD269" s="28">
        <v>221.9</v>
      </c>
      <c r="CE269" s="38">
        <v>130.15</v>
      </c>
      <c r="CF269" s="54">
        <v>6</v>
      </c>
      <c r="CG269" s="25">
        <f t="shared" si="191"/>
        <v>0</v>
      </c>
      <c r="CH269" s="26">
        <f t="shared" si="192"/>
        <v>0</v>
      </c>
      <c r="CI269" s="26">
        <f t="shared" si="195"/>
        <v>5.114916629112213</v>
      </c>
      <c r="CJ269" s="26">
        <f t="shared" si="196"/>
        <v>8.7207068766807527</v>
      </c>
    </row>
    <row r="270" spans="1:88" ht="13.05" customHeight="1" x14ac:dyDescent="0.3">
      <c r="A270" s="27">
        <v>69</v>
      </c>
      <c r="B270" s="28" t="s">
        <v>80</v>
      </c>
      <c r="C270" s="25">
        <f t="shared" si="176"/>
        <v>4</v>
      </c>
      <c r="D270" s="28" t="s">
        <v>80</v>
      </c>
      <c r="E270" s="25">
        <f t="shared" si="177"/>
        <v>4</v>
      </c>
      <c r="F270" s="28" t="s">
        <v>80</v>
      </c>
      <c r="G270" s="25">
        <f t="shared" si="178"/>
        <v>4</v>
      </c>
      <c r="H270" s="28" t="str">
        <f t="shared" si="179"/>
        <v>high</v>
      </c>
      <c r="I270" s="28" t="s">
        <v>88</v>
      </c>
      <c r="J270" s="25">
        <f t="shared" si="180"/>
        <v>1</v>
      </c>
      <c r="K270" s="28" t="s">
        <v>79</v>
      </c>
      <c r="L270" s="25">
        <f t="shared" si="181"/>
        <v>2</v>
      </c>
      <c r="M270" s="28" t="s">
        <v>88</v>
      </c>
      <c r="N270" s="25">
        <f t="shared" si="182"/>
        <v>1</v>
      </c>
      <c r="O270" s="25" t="str">
        <f t="shared" si="193"/>
        <v>high</v>
      </c>
      <c r="P270" s="25" t="s">
        <v>67</v>
      </c>
      <c r="Q270" s="25" t="s">
        <v>68</v>
      </c>
      <c r="R270" s="25">
        <v>5</v>
      </c>
      <c r="S270" s="29" t="s">
        <v>1861</v>
      </c>
      <c r="T270" s="195">
        <f>VLOOKUP($S270,'Snippet measures'!$A$4:$V$33,11,FALSE)</f>
        <v>1135</v>
      </c>
      <c r="U270" s="195">
        <f>VLOOKUP($S270,'Snippet measures'!$A$4:$V$33,18,FALSE)</f>
        <v>-9.7795521091855804</v>
      </c>
      <c r="V270" s="195">
        <f>VLOOKUP($S270,'Snippet measures'!$A$4:$V$33,19,FALSE)</f>
        <v>974.3</v>
      </c>
      <c r="W270" s="195">
        <f>VLOOKUP($S270,'Snippet measures'!$A$4:$V$33,21,FALSE)</f>
        <v>9.22266139657444E-3</v>
      </c>
      <c r="X270" s="195">
        <f>VLOOKUP($S270,'Snippet measures'!$A$4:$V$33,22,FALSE)</f>
        <v>0.35441370223978919</v>
      </c>
      <c r="Y270" s="25">
        <v>4</v>
      </c>
      <c r="Z270" s="30" t="s">
        <v>1883</v>
      </c>
      <c r="AA270" s="31" t="s">
        <v>1884</v>
      </c>
      <c r="AB270" s="39" t="s">
        <v>1489</v>
      </c>
      <c r="AC270" s="33" t="s">
        <v>1489</v>
      </c>
      <c r="AD270" s="16"/>
      <c r="AE270" s="17">
        <f>IF($AB270=TRIM($AC270),3,"")</f>
        <v>3</v>
      </c>
      <c r="AF270" s="17">
        <f>IF($AB270=TRIM($AC270),3,"")</f>
        <v>3</v>
      </c>
      <c r="AG270" s="17">
        <f t="shared" si="175"/>
        <v>3</v>
      </c>
      <c r="AH270" s="35" t="s">
        <v>1491</v>
      </c>
      <c r="AI270" s="33" t="s">
        <v>1491</v>
      </c>
      <c r="AJ270" s="16"/>
      <c r="AK270" s="17">
        <f>IF($AH270=TRIM($AI270),3,"")</f>
        <v>3</v>
      </c>
      <c r="AL270" s="17">
        <f>IF($AH270=TRIM($AI270),3,"")</f>
        <v>3</v>
      </c>
      <c r="AM270" s="20">
        <f t="shared" si="197"/>
        <v>3</v>
      </c>
      <c r="AN270" s="35" t="s">
        <v>1494</v>
      </c>
      <c r="AO270" s="33" t="s">
        <v>1494</v>
      </c>
      <c r="AP270" s="16"/>
      <c r="AQ270" s="17">
        <f>IF(ISBLANK($AN270),"",IF($AN270=TRIM($AO270),3,""))</f>
        <v>3</v>
      </c>
      <c r="AR270" s="17">
        <f>IF(ISBLANK($AN270),"",IF($AN270=TRIM($AO270),3,""))</f>
        <v>3</v>
      </c>
      <c r="AS270" s="20">
        <f t="shared" si="170"/>
        <v>3</v>
      </c>
      <c r="AT270" s="35" t="s">
        <v>1491</v>
      </c>
      <c r="AU270" s="33" t="s">
        <v>1491</v>
      </c>
      <c r="AV270" s="16"/>
      <c r="AW270" s="17">
        <f>IF(ISBLANK($AT270),"",IF($AT270=TRIM($AU270),3,""))</f>
        <v>3</v>
      </c>
      <c r="AX270" s="17">
        <f>IF(ISBLANK($AT270),"",IF($AT270=TRIM($AU270),3,""))</f>
        <v>3</v>
      </c>
      <c r="AY270" s="20">
        <f t="shared" si="171"/>
        <v>3</v>
      </c>
      <c r="AZ270" s="35" t="s">
        <v>1491</v>
      </c>
      <c r="BA270" s="33" t="s">
        <v>1491</v>
      </c>
      <c r="BB270" s="17">
        <f>IF(ISBLANK($AZ270),"",IF($AZ270=TRIM($BA270),3,""))</f>
        <v>3</v>
      </c>
      <c r="BC270" s="17">
        <f>IF(ISBLANK($AZ270),"",IF($AZ270=TRIM($BA270),3,""))</f>
        <v>3</v>
      </c>
      <c r="BD270" s="20">
        <f t="shared" si="183"/>
        <v>3</v>
      </c>
      <c r="BE270" s="35" t="s">
        <v>270</v>
      </c>
      <c r="BF270" s="36" t="s">
        <v>1153</v>
      </c>
      <c r="BG270" s="17">
        <v>2</v>
      </c>
      <c r="BH270" s="17">
        <v>2</v>
      </c>
      <c r="BI270" s="20">
        <f t="shared" si="198"/>
        <v>2</v>
      </c>
      <c r="BJ270" s="54">
        <v>3</v>
      </c>
      <c r="BK270" s="37">
        <f t="shared" si="185"/>
        <v>7</v>
      </c>
      <c r="BL270" s="54">
        <f t="shared" si="186"/>
        <v>-1</v>
      </c>
      <c r="BM270" s="28"/>
      <c r="BN270" s="28"/>
      <c r="BO270" s="28" t="s">
        <v>93</v>
      </c>
      <c r="BP270" s="28" t="s">
        <v>1713</v>
      </c>
      <c r="BQ270" s="28">
        <v>2</v>
      </c>
      <c r="BR270" s="25">
        <f t="shared" si="187"/>
        <v>2</v>
      </c>
      <c r="BS270" s="28">
        <v>2</v>
      </c>
      <c r="BT270" s="25">
        <f t="shared" si="188"/>
        <v>2</v>
      </c>
      <c r="BU270" s="28">
        <v>2</v>
      </c>
      <c r="BV270" s="25">
        <f t="shared" si="189"/>
        <v>2</v>
      </c>
      <c r="BW270" s="28">
        <v>2</v>
      </c>
      <c r="BX270" s="25">
        <f t="shared" si="190"/>
        <v>2</v>
      </c>
      <c r="BY270" s="25" t="str">
        <f t="shared" si="194"/>
        <v>low</v>
      </c>
      <c r="BZ270" s="28" t="s">
        <v>145</v>
      </c>
      <c r="CA270" s="25">
        <v>2</v>
      </c>
      <c r="CB270" s="28"/>
      <c r="CC270" s="28">
        <v>8313.2999999999993</v>
      </c>
      <c r="CD270" s="28">
        <v>1664.84</v>
      </c>
      <c r="CE270" s="38">
        <v>503.11</v>
      </c>
      <c r="CF270" s="54">
        <v>6</v>
      </c>
      <c r="CG270" s="25">
        <f t="shared" si="191"/>
        <v>17</v>
      </c>
      <c r="CH270" s="26">
        <f t="shared" si="192"/>
        <v>0.94444444444444442</v>
      </c>
      <c r="CI270" s="26">
        <f t="shared" si="195"/>
        <v>0.68174719492563851</v>
      </c>
      <c r="CJ270" s="26">
        <f t="shared" si="196"/>
        <v>2.2559678797877205</v>
      </c>
    </row>
    <row r="271" spans="1:88" ht="13.05" customHeight="1" x14ac:dyDescent="0.3">
      <c r="A271" s="27">
        <v>79</v>
      </c>
      <c r="B271" s="28" t="s">
        <v>88</v>
      </c>
      <c r="C271" s="25">
        <f t="shared" si="176"/>
        <v>1</v>
      </c>
      <c r="D271" s="28" t="s">
        <v>79</v>
      </c>
      <c r="E271" s="25">
        <f t="shared" si="177"/>
        <v>2</v>
      </c>
      <c r="F271" s="28" t="s">
        <v>80</v>
      </c>
      <c r="G271" s="25">
        <f t="shared" si="178"/>
        <v>4</v>
      </c>
      <c r="H271" s="28" t="str">
        <f t="shared" si="179"/>
        <v>medium</v>
      </c>
      <c r="I271" s="28" t="s">
        <v>65</v>
      </c>
      <c r="J271" s="25">
        <f t="shared" si="180"/>
        <v>3</v>
      </c>
      <c r="K271" s="28" t="s">
        <v>80</v>
      </c>
      <c r="L271" s="25">
        <f t="shared" si="181"/>
        <v>4</v>
      </c>
      <c r="M271" s="28" t="s">
        <v>88</v>
      </c>
      <c r="N271" s="25">
        <f t="shared" si="182"/>
        <v>1</v>
      </c>
      <c r="O271" s="25" t="str">
        <f t="shared" si="193"/>
        <v>high</v>
      </c>
      <c r="P271" s="25" t="s">
        <v>67</v>
      </c>
      <c r="Q271" s="25" t="s">
        <v>68</v>
      </c>
      <c r="R271" s="25">
        <v>5</v>
      </c>
      <c r="S271" s="29" t="s">
        <v>1861</v>
      </c>
      <c r="T271" s="195">
        <f>VLOOKUP($S271,'Snippet measures'!$A$4:$V$33,11,FALSE)</f>
        <v>1135</v>
      </c>
      <c r="U271" s="195">
        <f>VLOOKUP($S271,'Snippet measures'!$A$4:$V$33,18,FALSE)</f>
        <v>-9.7795521091855804</v>
      </c>
      <c r="V271" s="195">
        <f>VLOOKUP($S271,'Snippet measures'!$A$4:$V$33,19,FALSE)</f>
        <v>974.3</v>
      </c>
      <c r="W271" s="195">
        <f>VLOOKUP($S271,'Snippet measures'!$A$4:$V$33,21,FALSE)</f>
        <v>9.22266139657444E-3</v>
      </c>
      <c r="X271" s="195">
        <f>VLOOKUP($S271,'Snippet measures'!$A$4:$V$33,22,FALSE)</f>
        <v>0.35441370223978919</v>
      </c>
      <c r="Y271" s="25">
        <v>1</v>
      </c>
      <c r="Z271" s="30" t="s">
        <v>91</v>
      </c>
      <c r="AA271" s="31" t="s">
        <v>91</v>
      </c>
      <c r="AB271" s="39" t="s">
        <v>1489</v>
      </c>
      <c r="AC271" s="33" t="s">
        <v>91</v>
      </c>
      <c r="AD271" s="16"/>
      <c r="AE271" s="17">
        <v>0</v>
      </c>
      <c r="AF271" s="17">
        <v>0</v>
      </c>
      <c r="AG271" s="17">
        <f t="shared" si="175"/>
        <v>0</v>
      </c>
      <c r="AH271" s="35" t="s">
        <v>1491</v>
      </c>
      <c r="AI271" s="33" t="s">
        <v>91</v>
      </c>
      <c r="AJ271" s="16"/>
      <c r="AK271" s="17">
        <v>0</v>
      </c>
      <c r="AL271" s="17">
        <v>0</v>
      </c>
      <c r="AM271" s="20">
        <f t="shared" si="197"/>
        <v>0</v>
      </c>
      <c r="AN271" s="35" t="s">
        <v>1494</v>
      </c>
      <c r="AO271" s="33" t="s">
        <v>91</v>
      </c>
      <c r="AP271" s="16"/>
      <c r="AQ271" s="17">
        <v>0</v>
      </c>
      <c r="AR271" s="17">
        <v>0</v>
      </c>
      <c r="AS271" s="20">
        <f t="shared" si="170"/>
        <v>0</v>
      </c>
      <c r="AT271" s="35" t="s">
        <v>1491</v>
      </c>
      <c r="AU271" s="33" t="s">
        <v>91</v>
      </c>
      <c r="AV271" s="16"/>
      <c r="AW271" s="17">
        <v>0</v>
      </c>
      <c r="AX271" s="17">
        <v>0</v>
      </c>
      <c r="AY271" s="20">
        <f t="shared" ref="AY271:AY280" si="199">IF(AW271=AX271,AW271,"")</f>
        <v>0</v>
      </c>
      <c r="AZ271" s="35" t="s">
        <v>1491</v>
      </c>
      <c r="BA271" s="33" t="s">
        <v>91</v>
      </c>
      <c r="BB271" s="17">
        <v>0</v>
      </c>
      <c r="BC271" s="17">
        <v>0</v>
      </c>
      <c r="BD271" s="20">
        <f t="shared" si="183"/>
        <v>0</v>
      </c>
      <c r="BE271" s="35" t="s">
        <v>270</v>
      </c>
      <c r="BF271" s="36" t="s">
        <v>91</v>
      </c>
      <c r="BG271" s="17">
        <v>0</v>
      </c>
      <c r="BH271" s="17">
        <v>0</v>
      </c>
      <c r="BI271" s="20">
        <f t="shared" si="198"/>
        <v>0</v>
      </c>
      <c r="BJ271" s="54">
        <v>1</v>
      </c>
      <c r="BK271" s="37">
        <f t="shared" si="185"/>
        <v>2</v>
      </c>
      <c r="BL271" s="54">
        <f t="shared" si="186"/>
        <v>0</v>
      </c>
      <c r="BM271" s="28" t="s">
        <v>91</v>
      </c>
      <c r="BN271" s="28" t="s">
        <v>91</v>
      </c>
      <c r="BO271" s="28" t="s">
        <v>91</v>
      </c>
      <c r="BP271" s="28" t="s">
        <v>91</v>
      </c>
      <c r="BQ271" s="28" t="s">
        <v>87</v>
      </c>
      <c r="BR271" s="25">
        <f t="shared" si="187"/>
        <v>1</v>
      </c>
      <c r="BS271" s="28" t="s">
        <v>87</v>
      </c>
      <c r="BT271" s="25">
        <f t="shared" si="188"/>
        <v>1</v>
      </c>
      <c r="BU271" s="28" t="s">
        <v>87</v>
      </c>
      <c r="BV271" s="25">
        <f t="shared" si="189"/>
        <v>1</v>
      </c>
      <c r="BW271" s="28" t="s">
        <v>87</v>
      </c>
      <c r="BX271" s="25">
        <f t="shared" si="190"/>
        <v>1</v>
      </c>
      <c r="BY271" s="25" t="str">
        <f t="shared" si="194"/>
        <v>low</v>
      </c>
      <c r="BZ271" s="28" t="s">
        <v>100</v>
      </c>
      <c r="CA271" s="25">
        <v>3</v>
      </c>
      <c r="CB271" s="28" t="s">
        <v>91</v>
      </c>
      <c r="CC271" s="28">
        <v>931.83</v>
      </c>
      <c r="CD271" s="28">
        <v>13.71</v>
      </c>
      <c r="CE271" s="38">
        <v>113.32</v>
      </c>
      <c r="CF271" s="54">
        <v>6</v>
      </c>
      <c r="CG271" s="25">
        <f t="shared" si="191"/>
        <v>0</v>
      </c>
      <c r="CH271" s="26">
        <f t="shared" si="192"/>
        <v>0</v>
      </c>
      <c r="CI271" s="26">
        <f t="shared" si="195"/>
        <v>82.786287381473372</v>
      </c>
      <c r="CJ271" s="26">
        <f t="shared" si="196"/>
        <v>10.015884221673138</v>
      </c>
    </row>
    <row r="272" spans="1:88" ht="13.05" customHeight="1" x14ac:dyDescent="0.3">
      <c r="A272" s="27">
        <v>85</v>
      </c>
      <c r="B272" s="28" t="s">
        <v>80</v>
      </c>
      <c r="C272" s="25">
        <f t="shared" si="176"/>
        <v>4</v>
      </c>
      <c r="D272" s="28" t="s">
        <v>80</v>
      </c>
      <c r="E272" s="25">
        <f t="shared" si="177"/>
        <v>4</v>
      </c>
      <c r="F272" s="28" t="s">
        <v>66</v>
      </c>
      <c r="G272" s="25">
        <f t="shared" si="178"/>
        <v>5</v>
      </c>
      <c r="H272" s="28" t="str">
        <f t="shared" si="179"/>
        <v>high</v>
      </c>
      <c r="I272" s="28" t="s">
        <v>80</v>
      </c>
      <c r="J272" s="25">
        <f t="shared" si="180"/>
        <v>4</v>
      </c>
      <c r="K272" s="28" t="s">
        <v>65</v>
      </c>
      <c r="L272" s="25">
        <f t="shared" si="181"/>
        <v>3</v>
      </c>
      <c r="M272" s="28" t="s">
        <v>65</v>
      </c>
      <c r="N272" s="25">
        <f t="shared" si="182"/>
        <v>3</v>
      </c>
      <c r="O272" s="25" t="str">
        <f t="shared" si="193"/>
        <v>high</v>
      </c>
      <c r="P272" s="25" t="s">
        <v>67</v>
      </c>
      <c r="Q272" s="25" t="s">
        <v>68</v>
      </c>
      <c r="R272" s="25">
        <v>5</v>
      </c>
      <c r="S272" s="29" t="s">
        <v>1861</v>
      </c>
      <c r="T272" s="195">
        <f>VLOOKUP($S272,'Snippet measures'!$A$4:$V$33,11,FALSE)</f>
        <v>1135</v>
      </c>
      <c r="U272" s="195">
        <f>VLOOKUP($S272,'Snippet measures'!$A$4:$V$33,18,FALSE)</f>
        <v>-9.7795521091855804</v>
      </c>
      <c r="V272" s="195">
        <f>VLOOKUP($S272,'Snippet measures'!$A$4:$V$33,19,FALSE)</f>
        <v>974.3</v>
      </c>
      <c r="W272" s="195">
        <f>VLOOKUP($S272,'Snippet measures'!$A$4:$V$33,21,FALSE)</f>
        <v>9.22266139657444E-3</v>
      </c>
      <c r="X272" s="195">
        <f>VLOOKUP($S272,'Snippet measures'!$A$4:$V$33,22,FALSE)</f>
        <v>0.35441370223978919</v>
      </c>
      <c r="Y272" s="25">
        <v>3</v>
      </c>
      <c r="Z272" s="30" t="s">
        <v>1885</v>
      </c>
      <c r="AA272" s="31" t="s">
        <v>1886</v>
      </c>
      <c r="AB272" s="39" t="s">
        <v>1489</v>
      </c>
      <c r="AC272" s="33" t="s">
        <v>1489</v>
      </c>
      <c r="AD272" s="16"/>
      <c r="AE272" s="17">
        <f>IF($AB272=TRIM($AC272),3,"")</f>
        <v>3</v>
      </c>
      <c r="AF272" s="17">
        <f>IF($AB272=TRIM($AC272),3,"")</f>
        <v>3</v>
      </c>
      <c r="AG272" s="17">
        <f t="shared" si="175"/>
        <v>3</v>
      </c>
      <c r="AH272" s="35" t="s">
        <v>1491</v>
      </c>
      <c r="AI272" s="33" t="s">
        <v>1491</v>
      </c>
      <c r="AJ272" s="16"/>
      <c r="AK272" s="17">
        <f>IF($AH272=TRIM($AI272),3,"")</f>
        <v>3</v>
      </c>
      <c r="AL272" s="17">
        <f>IF($AH272=TRIM($AI272),3,"")</f>
        <v>3</v>
      </c>
      <c r="AM272" s="20">
        <f t="shared" si="197"/>
        <v>3</v>
      </c>
      <c r="AN272" s="35" t="s">
        <v>1494</v>
      </c>
      <c r="AO272" s="33" t="s">
        <v>1494</v>
      </c>
      <c r="AP272" s="16"/>
      <c r="AQ272" s="17">
        <f>IF(ISBLANK($AN272),"",IF($AN272=TRIM($AO272),3,""))</f>
        <v>3</v>
      </c>
      <c r="AR272" s="17">
        <f>IF(ISBLANK($AN272),"",IF($AN272=TRIM($AO272),3,""))</f>
        <v>3</v>
      </c>
      <c r="AS272" s="20">
        <f t="shared" si="170"/>
        <v>3</v>
      </c>
      <c r="AT272" s="35" t="s">
        <v>1491</v>
      </c>
      <c r="AU272" s="33" t="s">
        <v>1491</v>
      </c>
      <c r="AV272" s="16"/>
      <c r="AW272" s="17">
        <f>IF(ISBLANK($AT272),"",IF($AT272=TRIM($AU272),3,""))</f>
        <v>3</v>
      </c>
      <c r="AX272" s="17">
        <f>IF(ISBLANK($AT272),"",IF($AT272=TRIM($AU272),3,""))</f>
        <v>3</v>
      </c>
      <c r="AY272" s="20">
        <f t="shared" si="199"/>
        <v>3</v>
      </c>
      <c r="AZ272" s="35" t="s">
        <v>1491</v>
      </c>
      <c r="BA272" s="33" t="s">
        <v>1491</v>
      </c>
      <c r="BB272" s="17">
        <f>IF(ISBLANK($AZ272),"",IF($AZ272=TRIM($BA272),3,""))</f>
        <v>3</v>
      </c>
      <c r="BC272" s="17">
        <f>IF(ISBLANK($AZ272),"",IF($AZ272=TRIM($BA272),3,""))</f>
        <v>3</v>
      </c>
      <c r="BD272" s="20">
        <f t="shared" si="183"/>
        <v>3</v>
      </c>
      <c r="BE272" s="35" t="s">
        <v>270</v>
      </c>
      <c r="BF272" s="36" t="s">
        <v>270</v>
      </c>
      <c r="BG272" s="17">
        <f>IF(ISBLANK($BE272),"",IF($BE272=TRIM($BF272),3,""))</f>
        <v>3</v>
      </c>
      <c r="BH272" s="17">
        <f>IF(ISBLANK($BE272),"",IF($BE272=TRIM($BF272),3,""))</f>
        <v>3</v>
      </c>
      <c r="BI272" s="20">
        <f t="shared" si="198"/>
        <v>3</v>
      </c>
      <c r="BJ272" s="54">
        <v>3</v>
      </c>
      <c r="BK272" s="37">
        <f t="shared" si="185"/>
        <v>6</v>
      </c>
      <c r="BL272" s="54">
        <f t="shared" si="186"/>
        <v>0</v>
      </c>
      <c r="BM272" s="28"/>
      <c r="BN272" s="28"/>
      <c r="BO272" s="28" t="s">
        <v>1723</v>
      </c>
      <c r="BP272" s="28" t="s">
        <v>1724</v>
      </c>
      <c r="BQ272" s="28">
        <v>4</v>
      </c>
      <c r="BR272" s="25">
        <f t="shared" si="187"/>
        <v>4</v>
      </c>
      <c r="BS272" s="28">
        <v>2</v>
      </c>
      <c r="BT272" s="25">
        <f t="shared" si="188"/>
        <v>2</v>
      </c>
      <c r="BU272" s="28">
        <v>2</v>
      </c>
      <c r="BV272" s="25">
        <f t="shared" si="189"/>
        <v>2</v>
      </c>
      <c r="BW272" s="28" t="s">
        <v>87</v>
      </c>
      <c r="BX272" s="25">
        <f t="shared" si="190"/>
        <v>1</v>
      </c>
      <c r="BY272" s="25" t="str">
        <f t="shared" si="194"/>
        <v>high</v>
      </c>
      <c r="BZ272" s="28" t="s">
        <v>78</v>
      </c>
      <c r="CA272" s="25">
        <v>1</v>
      </c>
      <c r="CB272" s="28" t="s">
        <v>1725</v>
      </c>
      <c r="CC272" s="28">
        <v>7799.8</v>
      </c>
      <c r="CD272" s="28">
        <v>498.13</v>
      </c>
      <c r="CE272" s="38">
        <v>204.23</v>
      </c>
      <c r="CF272" s="54">
        <v>6</v>
      </c>
      <c r="CG272" s="25">
        <f t="shared" si="191"/>
        <v>18</v>
      </c>
      <c r="CH272" s="26">
        <f t="shared" si="192"/>
        <v>1</v>
      </c>
      <c r="CI272" s="26">
        <f t="shared" si="195"/>
        <v>2.278521671049726</v>
      </c>
      <c r="CJ272" s="26">
        <f t="shared" si="196"/>
        <v>5.5574597267786325</v>
      </c>
    </row>
    <row r="273" spans="1:88" ht="13.05" customHeight="1" x14ac:dyDescent="0.3">
      <c r="A273" s="27">
        <v>97</v>
      </c>
      <c r="B273" s="28" t="s">
        <v>65</v>
      </c>
      <c r="C273" s="25">
        <f t="shared" si="176"/>
        <v>3</v>
      </c>
      <c r="D273" s="28" t="s">
        <v>79</v>
      </c>
      <c r="E273" s="25">
        <f t="shared" si="177"/>
        <v>2</v>
      </c>
      <c r="F273" s="28" t="s">
        <v>65</v>
      </c>
      <c r="G273" s="25">
        <f t="shared" si="178"/>
        <v>3</v>
      </c>
      <c r="H273" s="28" t="str">
        <f t="shared" si="179"/>
        <v>medium</v>
      </c>
      <c r="I273" s="28" t="s">
        <v>88</v>
      </c>
      <c r="J273" s="25">
        <f t="shared" si="180"/>
        <v>1</v>
      </c>
      <c r="K273" s="28" t="s">
        <v>65</v>
      </c>
      <c r="L273" s="25">
        <f t="shared" si="181"/>
        <v>3</v>
      </c>
      <c r="M273" s="28" t="s">
        <v>79</v>
      </c>
      <c r="N273" s="25">
        <f t="shared" si="182"/>
        <v>2</v>
      </c>
      <c r="O273" s="25" t="str">
        <f t="shared" si="193"/>
        <v>med</v>
      </c>
      <c r="P273" s="25" t="s">
        <v>95</v>
      </c>
      <c r="Q273" s="25" t="s">
        <v>68</v>
      </c>
      <c r="R273" s="25">
        <v>5</v>
      </c>
      <c r="S273" s="29" t="s">
        <v>1861</v>
      </c>
      <c r="T273" s="195">
        <f>VLOOKUP($S273,'Snippet measures'!$A$4:$V$33,11,FALSE)</f>
        <v>1135</v>
      </c>
      <c r="U273" s="195">
        <f>VLOOKUP($S273,'Snippet measures'!$A$4:$V$33,18,FALSE)</f>
        <v>-9.7795521091855804</v>
      </c>
      <c r="V273" s="195">
        <f>VLOOKUP($S273,'Snippet measures'!$A$4:$V$33,19,FALSE)</f>
        <v>974.3</v>
      </c>
      <c r="W273" s="195">
        <f>VLOOKUP($S273,'Snippet measures'!$A$4:$V$33,21,FALSE)</f>
        <v>9.22266139657444E-3</v>
      </c>
      <c r="X273" s="195">
        <f>VLOOKUP($S273,'Snippet measures'!$A$4:$V$33,22,FALSE)</f>
        <v>0.35441370223978919</v>
      </c>
      <c r="Y273" s="25">
        <v>2</v>
      </c>
      <c r="Z273" s="30" t="s">
        <v>1887</v>
      </c>
      <c r="AA273" s="31" t="s">
        <v>1888</v>
      </c>
      <c r="AB273" s="39" t="s">
        <v>1489</v>
      </c>
      <c r="AC273" s="33" t="s">
        <v>602</v>
      </c>
      <c r="AD273" s="16"/>
      <c r="AE273" s="17">
        <v>0</v>
      </c>
      <c r="AF273" s="17">
        <v>0</v>
      </c>
      <c r="AG273" s="17">
        <f t="shared" si="175"/>
        <v>0</v>
      </c>
      <c r="AH273" s="35" t="s">
        <v>1491</v>
      </c>
      <c r="AI273" s="33" t="s">
        <v>1491</v>
      </c>
      <c r="AJ273" s="16"/>
      <c r="AK273" s="17">
        <f>IF($AH273=TRIM($AI273),3,"")</f>
        <v>3</v>
      </c>
      <c r="AL273" s="17">
        <f>IF($AH273=TRIM($AI273),3,"")</f>
        <v>3</v>
      </c>
      <c r="AM273" s="20">
        <f t="shared" si="197"/>
        <v>3</v>
      </c>
      <c r="AN273" s="35" t="s">
        <v>1494</v>
      </c>
      <c r="AO273" s="33" t="s">
        <v>1889</v>
      </c>
      <c r="AP273" s="16"/>
      <c r="AQ273" s="17">
        <v>1</v>
      </c>
      <c r="AR273" s="17">
        <v>1</v>
      </c>
      <c r="AS273" s="20">
        <f t="shared" si="170"/>
        <v>1</v>
      </c>
      <c r="AT273" s="35" t="s">
        <v>1491</v>
      </c>
      <c r="AU273" s="33" t="s">
        <v>1491</v>
      </c>
      <c r="AV273" s="16"/>
      <c r="AW273" s="17">
        <f>IF(ISBLANK($AT273),"",IF($AT273=TRIM($AU273),3,""))</f>
        <v>3</v>
      </c>
      <c r="AX273" s="17">
        <f>IF(ISBLANK($AT273),"",IF($AT273=TRIM($AU273),3,""))</f>
        <v>3</v>
      </c>
      <c r="AY273" s="20">
        <f t="shared" si="199"/>
        <v>3</v>
      </c>
      <c r="AZ273" s="35" t="s">
        <v>1491</v>
      </c>
      <c r="BA273" s="33" t="s">
        <v>1889</v>
      </c>
      <c r="BB273" s="17">
        <v>1</v>
      </c>
      <c r="BC273" s="17">
        <v>2</v>
      </c>
      <c r="BD273" s="41">
        <v>1</v>
      </c>
      <c r="BE273" s="35" t="s">
        <v>270</v>
      </c>
      <c r="BF273" s="36" t="s">
        <v>270</v>
      </c>
      <c r="BG273" s="17">
        <f>IF(ISBLANK($BE273),"",IF($BE273=TRIM($BF273),3,""))</f>
        <v>3</v>
      </c>
      <c r="BH273" s="17">
        <f>IF(ISBLANK($BE273),"",IF($BE273=TRIM($BF273),3,""))</f>
        <v>3</v>
      </c>
      <c r="BI273" s="20">
        <f t="shared" si="198"/>
        <v>3</v>
      </c>
      <c r="BJ273" s="54">
        <v>2</v>
      </c>
      <c r="BK273" s="37">
        <f t="shared" si="185"/>
        <v>4</v>
      </c>
      <c r="BL273" s="54">
        <f t="shared" si="186"/>
        <v>0</v>
      </c>
      <c r="BM273" s="28" t="s">
        <v>1890</v>
      </c>
      <c r="BN273" s="28" t="s">
        <v>1891</v>
      </c>
      <c r="BO273" s="28" t="s">
        <v>1730</v>
      </c>
      <c r="BP273" s="28" t="s">
        <v>1731</v>
      </c>
      <c r="BQ273" s="28">
        <v>2</v>
      </c>
      <c r="BR273" s="25">
        <f t="shared" si="187"/>
        <v>2</v>
      </c>
      <c r="BS273" s="28" t="s">
        <v>87</v>
      </c>
      <c r="BT273" s="25">
        <f t="shared" si="188"/>
        <v>1</v>
      </c>
      <c r="BU273" s="28" t="s">
        <v>87</v>
      </c>
      <c r="BV273" s="25">
        <f t="shared" si="189"/>
        <v>1</v>
      </c>
      <c r="BW273" s="28">
        <v>2</v>
      </c>
      <c r="BX273" s="25">
        <f t="shared" si="190"/>
        <v>2</v>
      </c>
      <c r="BY273" s="25" t="str">
        <f t="shared" si="194"/>
        <v>low</v>
      </c>
      <c r="BZ273" s="28" t="s">
        <v>78</v>
      </c>
      <c r="CA273" s="25">
        <v>1</v>
      </c>
      <c r="CB273" s="28" t="s">
        <v>1732</v>
      </c>
      <c r="CC273" s="28">
        <v>2688.68</v>
      </c>
      <c r="CD273" s="28">
        <v>247.51</v>
      </c>
      <c r="CE273" s="38">
        <v>117.39</v>
      </c>
      <c r="CF273" s="54">
        <v>6</v>
      </c>
      <c r="CG273" s="25">
        <f t="shared" si="191"/>
        <v>11</v>
      </c>
      <c r="CH273" s="26">
        <f t="shared" si="192"/>
        <v>0.61111111111111116</v>
      </c>
      <c r="CI273" s="26">
        <f t="shared" si="195"/>
        <v>4.5856733061290456</v>
      </c>
      <c r="CJ273" s="26">
        <f t="shared" si="196"/>
        <v>9.6686259476957144</v>
      </c>
    </row>
    <row r="274" spans="1:88" ht="13.05" customHeight="1" x14ac:dyDescent="0.3">
      <c r="A274" s="27">
        <v>114</v>
      </c>
      <c r="B274" s="28" t="s">
        <v>88</v>
      </c>
      <c r="C274" s="25">
        <f t="shared" si="176"/>
        <v>1</v>
      </c>
      <c r="D274" s="28" t="s">
        <v>79</v>
      </c>
      <c r="E274" s="25">
        <f t="shared" si="177"/>
        <v>2</v>
      </c>
      <c r="F274" s="28" t="s">
        <v>79</v>
      </c>
      <c r="G274" s="25">
        <f t="shared" si="178"/>
        <v>2</v>
      </c>
      <c r="H274" s="28" t="str">
        <f t="shared" si="179"/>
        <v>low</v>
      </c>
      <c r="I274" s="28" t="s">
        <v>88</v>
      </c>
      <c r="J274" s="25">
        <f t="shared" si="180"/>
        <v>1</v>
      </c>
      <c r="K274" s="28" t="s">
        <v>88</v>
      </c>
      <c r="L274" s="25">
        <f t="shared" si="181"/>
        <v>1</v>
      </c>
      <c r="M274" s="28" t="s">
        <v>88</v>
      </c>
      <c r="N274" s="25">
        <f t="shared" si="182"/>
        <v>1</v>
      </c>
      <c r="O274" s="25" t="str">
        <f t="shared" si="193"/>
        <v>low</v>
      </c>
      <c r="P274" s="25" t="s">
        <v>67</v>
      </c>
      <c r="Q274" s="25" t="s">
        <v>68</v>
      </c>
      <c r="R274" s="25">
        <v>5</v>
      </c>
      <c r="S274" s="29" t="s">
        <v>1861</v>
      </c>
      <c r="T274" s="195">
        <f>VLOOKUP($S274,'Snippet measures'!$A$4:$V$33,11,FALSE)</f>
        <v>1135</v>
      </c>
      <c r="U274" s="195">
        <f>VLOOKUP($S274,'Snippet measures'!$A$4:$V$33,18,FALSE)</f>
        <v>-9.7795521091855804</v>
      </c>
      <c r="V274" s="195">
        <f>VLOOKUP($S274,'Snippet measures'!$A$4:$V$33,19,FALSE)</f>
        <v>974.3</v>
      </c>
      <c r="W274" s="195">
        <f>VLOOKUP($S274,'Snippet measures'!$A$4:$V$33,21,FALSE)</f>
        <v>9.22266139657444E-3</v>
      </c>
      <c r="X274" s="195">
        <f>VLOOKUP($S274,'Snippet measures'!$A$4:$V$33,22,FALSE)</f>
        <v>0.35441370223978919</v>
      </c>
      <c r="Y274" s="25">
        <v>4</v>
      </c>
      <c r="Z274" s="30" t="s">
        <v>1892</v>
      </c>
      <c r="AA274" s="31" t="s">
        <v>1893</v>
      </c>
      <c r="AB274" s="39" t="s">
        <v>1489</v>
      </c>
      <c r="AC274" s="33" t="s">
        <v>1894</v>
      </c>
      <c r="AD274" s="16"/>
      <c r="AE274" s="17">
        <v>0</v>
      </c>
      <c r="AF274" s="17">
        <v>0</v>
      </c>
      <c r="AG274" s="17">
        <f t="shared" si="175"/>
        <v>0</v>
      </c>
      <c r="AH274" s="35" t="s">
        <v>1491</v>
      </c>
      <c r="AI274" s="33" t="s">
        <v>1894</v>
      </c>
      <c r="AJ274" s="16"/>
      <c r="AK274" s="17">
        <v>0</v>
      </c>
      <c r="AL274" s="17">
        <v>0</v>
      </c>
      <c r="AM274" s="20">
        <f t="shared" si="197"/>
        <v>0</v>
      </c>
      <c r="AN274" s="35" t="s">
        <v>1494</v>
      </c>
      <c r="AO274" s="33" t="s">
        <v>1894</v>
      </c>
      <c r="AP274" s="16"/>
      <c r="AQ274" s="17">
        <v>0</v>
      </c>
      <c r="AR274" s="17">
        <v>0</v>
      </c>
      <c r="AS274" s="20">
        <f t="shared" si="170"/>
        <v>0</v>
      </c>
      <c r="AT274" s="35" t="s">
        <v>1491</v>
      </c>
      <c r="AU274" s="33" t="s">
        <v>1894</v>
      </c>
      <c r="AV274" s="16"/>
      <c r="AW274" s="17">
        <v>0</v>
      </c>
      <c r="AX274" s="17">
        <v>0</v>
      </c>
      <c r="AY274" s="20">
        <f t="shared" si="199"/>
        <v>0</v>
      </c>
      <c r="AZ274" s="35" t="s">
        <v>1491</v>
      </c>
      <c r="BA274" s="33" t="s">
        <v>1894</v>
      </c>
      <c r="BB274" s="17">
        <v>0</v>
      </c>
      <c r="BC274" s="17">
        <v>0</v>
      </c>
      <c r="BD274" s="20">
        <f t="shared" ref="BD274:BD289" si="200">IF(BB274=BC274,BB274,"")</f>
        <v>0</v>
      </c>
      <c r="BE274" s="35" t="s">
        <v>270</v>
      </c>
      <c r="BF274" s="36" t="s">
        <v>1894</v>
      </c>
      <c r="BG274" s="17">
        <v>0</v>
      </c>
      <c r="BH274" s="17">
        <v>0</v>
      </c>
      <c r="BI274" s="20">
        <f t="shared" si="198"/>
        <v>0</v>
      </c>
      <c r="BJ274" s="54">
        <v>4</v>
      </c>
      <c r="BK274" s="37">
        <f t="shared" si="185"/>
        <v>8</v>
      </c>
      <c r="BL274" s="54">
        <f t="shared" si="186"/>
        <v>0</v>
      </c>
      <c r="BM274" s="28"/>
      <c r="BN274" s="28" t="s">
        <v>1895</v>
      </c>
      <c r="BO274" s="28" t="s">
        <v>1737</v>
      </c>
      <c r="BP274" s="28" t="s">
        <v>1738</v>
      </c>
      <c r="BQ274" s="28">
        <v>3</v>
      </c>
      <c r="BR274" s="25">
        <f t="shared" si="187"/>
        <v>3</v>
      </c>
      <c r="BS274" s="28" t="s">
        <v>87</v>
      </c>
      <c r="BT274" s="25">
        <f t="shared" si="188"/>
        <v>1</v>
      </c>
      <c r="BU274" s="28" t="s">
        <v>87</v>
      </c>
      <c r="BV274" s="25">
        <f t="shared" si="189"/>
        <v>1</v>
      </c>
      <c r="BW274" s="28" t="s">
        <v>87</v>
      </c>
      <c r="BX274" s="25">
        <f t="shared" si="190"/>
        <v>1</v>
      </c>
      <c r="BY274" s="25" t="str">
        <f t="shared" si="194"/>
        <v>med</v>
      </c>
      <c r="BZ274" s="28" t="s">
        <v>119</v>
      </c>
      <c r="CA274" s="25">
        <v>4</v>
      </c>
      <c r="CB274" s="28"/>
      <c r="CC274" s="28">
        <v>6345.52</v>
      </c>
      <c r="CD274" s="28">
        <v>530.54</v>
      </c>
      <c r="CE274" s="38">
        <v>286</v>
      </c>
      <c r="CF274" s="54">
        <v>6</v>
      </c>
      <c r="CG274" s="25">
        <f t="shared" si="191"/>
        <v>0</v>
      </c>
      <c r="CH274" s="26">
        <f t="shared" si="192"/>
        <v>0</v>
      </c>
      <c r="CI274" s="26">
        <f t="shared" si="195"/>
        <v>2.1393297395106874</v>
      </c>
      <c r="CJ274" s="26">
        <f t="shared" si="196"/>
        <v>3.9685314685314683</v>
      </c>
    </row>
    <row r="275" spans="1:88" ht="13.05" customHeight="1" x14ac:dyDescent="0.3">
      <c r="A275" s="27">
        <v>130</v>
      </c>
      <c r="B275" s="28" t="s">
        <v>88</v>
      </c>
      <c r="C275" s="25">
        <f t="shared" si="176"/>
        <v>1</v>
      </c>
      <c r="D275" s="28" t="s">
        <v>65</v>
      </c>
      <c r="E275" s="25">
        <f t="shared" si="177"/>
        <v>3</v>
      </c>
      <c r="F275" s="28" t="s">
        <v>65</v>
      </c>
      <c r="G275" s="25">
        <f t="shared" si="178"/>
        <v>3</v>
      </c>
      <c r="H275" s="28" t="str">
        <f t="shared" si="179"/>
        <v>medium</v>
      </c>
      <c r="I275" s="28" t="s">
        <v>88</v>
      </c>
      <c r="J275" s="25">
        <f t="shared" si="180"/>
        <v>1</v>
      </c>
      <c r="K275" s="28" t="s">
        <v>79</v>
      </c>
      <c r="L275" s="25">
        <f t="shared" si="181"/>
        <v>2</v>
      </c>
      <c r="M275" s="28" t="s">
        <v>88</v>
      </c>
      <c r="N275" s="25">
        <f t="shared" si="182"/>
        <v>1</v>
      </c>
      <c r="O275" s="25" t="str">
        <f t="shared" si="193"/>
        <v>med</v>
      </c>
      <c r="P275" s="25" t="s">
        <v>67</v>
      </c>
      <c r="Q275" s="25" t="s">
        <v>68</v>
      </c>
      <c r="R275" s="25">
        <v>5</v>
      </c>
      <c r="S275" s="29" t="s">
        <v>1861</v>
      </c>
      <c r="T275" s="195">
        <f>VLOOKUP($S275,'Snippet measures'!$A$4:$V$33,11,FALSE)</f>
        <v>1135</v>
      </c>
      <c r="U275" s="195">
        <f>VLOOKUP($S275,'Snippet measures'!$A$4:$V$33,18,FALSE)</f>
        <v>-9.7795521091855804</v>
      </c>
      <c r="V275" s="195">
        <f>VLOOKUP($S275,'Snippet measures'!$A$4:$V$33,19,FALSE)</f>
        <v>974.3</v>
      </c>
      <c r="W275" s="195">
        <f>VLOOKUP($S275,'Snippet measures'!$A$4:$V$33,21,FALSE)</f>
        <v>9.22266139657444E-3</v>
      </c>
      <c r="X275" s="195">
        <f>VLOOKUP($S275,'Snippet measures'!$A$4:$V$33,22,FALSE)</f>
        <v>0.35441370223978919</v>
      </c>
      <c r="Y275" s="25">
        <v>3</v>
      </c>
      <c r="Z275" s="30" t="s">
        <v>1896</v>
      </c>
      <c r="AA275" s="31" t="s">
        <v>1897</v>
      </c>
      <c r="AB275" s="39" t="s">
        <v>1489</v>
      </c>
      <c r="AC275" s="33" t="s">
        <v>1898</v>
      </c>
      <c r="AD275" s="16" t="s">
        <v>1899</v>
      </c>
      <c r="AE275" s="17">
        <v>1</v>
      </c>
      <c r="AF275" s="17">
        <v>1</v>
      </c>
      <c r="AG275" s="17">
        <f t="shared" si="175"/>
        <v>1</v>
      </c>
      <c r="AH275" s="35" t="s">
        <v>1491</v>
      </c>
      <c r="AI275" s="33" t="s">
        <v>91</v>
      </c>
      <c r="AJ275" s="16"/>
      <c r="AK275" s="17">
        <v>0</v>
      </c>
      <c r="AL275" s="17">
        <v>0</v>
      </c>
      <c r="AM275" s="20">
        <f t="shared" si="197"/>
        <v>0</v>
      </c>
      <c r="AN275" s="35" t="s">
        <v>1494</v>
      </c>
      <c r="AO275" s="33" t="s">
        <v>91</v>
      </c>
      <c r="AP275" s="16"/>
      <c r="AQ275" s="17">
        <v>0</v>
      </c>
      <c r="AR275" s="17">
        <v>0</v>
      </c>
      <c r="AS275" s="20">
        <f t="shared" si="170"/>
        <v>0</v>
      </c>
      <c r="AT275" s="35" t="s">
        <v>1491</v>
      </c>
      <c r="AU275" s="33" t="s">
        <v>693</v>
      </c>
      <c r="AV275" s="16"/>
      <c r="AW275" s="17">
        <v>0</v>
      </c>
      <c r="AX275" s="17">
        <v>0</v>
      </c>
      <c r="AY275" s="20">
        <f t="shared" si="199"/>
        <v>0</v>
      </c>
      <c r="AZ275" s="35" t="s">
        <v>1491</v>
      </c>
      <c r="BA275" s="33" t="s">
        <v>1900</v>
      </c>
      <c r="BB275" s="17">
        <v>0</v>
      </c>
      <c r="BC275" s="17">
        <v>0</v>
      </c>
      <c r="BD275" s="20">
        <f t="shared" si="200"/>
        <v>0</v>
      </c>
      <c r="BE275" s="35" t="s">
        <v>270</v>
      </c>
      <c r="BF275" s="36" t="s">
        <v>1901</v>
      </c>
      <c r="BG275" s="17">
        <v>1</v>
      </c>
      <c r="BH275" s="17">
        <v>0</v>
      </c>
      <c r="BI275" s="41">
        <v>1</v>
      </c>
      <c r="BJ275" s="54">
        <v>3</v>
      </c>
      <c r="BK275" s="37">
        <f t="shared" si="185"/>
        <v>6</v>
      </c>
      <c r="BL275" s="54">
        <f t="shared" si="186"/>
        <v>0</v>
      </c>
      <c r="BM275" s="28"/>
      <c r="BN275" s="28"/>
      <c r="BO275" s="28"/>
      <c r="BP275" s="28" t="s">
        <v>1744</v>
      </c>
      <c r="BQ275" s="28">
        <v>2</v>
      </c>
      <c r="BR275" s="25">
        <f t="shared" si="187"/>
        <v>2</v>
      </c>
      <c r="BS275" s="28" t="s">
        <v>87</v>
      </c>
      <c r="BT275" s="25">
        <f t="shared" si="188"/>
        <v>1</v>
      </c>
      <c r="BU275" s="28" t="s">
        <v>87</v>
      </c>
      <c r="BV275" s="25">
        <f t="shared" si="189"/>
        <v>1</v>
      </c>
      <c r="BW275" s="28" t="s">
        <v>87</v>
      </c>
      <c r="BX275" s="25">
        <f t="shared" si="190"/>
        <v>1</v>
      </c>
      <c r="BY275" s="25" t="str">
        <f t="shared" si="194"/>
        <v>low</v>
      </c>
      <c r="BZ275" s="28" t="s">
        <v>78</v>
      </c>
      <c r="CA275" s="25">
        <v>1</v>
      </c>
      <c r="CB275" s="28"/>
      <c r="CC275" s="28">
        <v>2489.89</v>
      </c>
      <c r="CD275" s="28">
        <v>201.89</v>
      </c>
      <c r="CE275" s="38">
        <v>167.47</v>
      </c>
      <c r="CF275" s="54">
        <v>6</v>
      </c>
      <c r="CG275" s="25">
        <f t="shared" si="191"/>
        <v>2</v>
      </c>
      <c r="CH275" s="26">
        <f t="shared" si="192"/>
        <v>0.1111111111111111</v>
      </c>
      <c r="CI275" s="26">
        <f t="shared" si="195"/>
        <v>5.6218732973401364</v>
      </c>
      <c r="CJ275" s="26">
        <f t="shared" si="196"/>
        <v>6.7773332537170834</v>
      </c>
    </row>
    <row r="276" spans="1:88" ht="13.05" customHeight="1" x14ac:dyDescent="0.3">
      <c r="A276" s="27">
        <v>144</v>
      </c>
      <c r="B276" s="28" t="s">
        <v>88</v>
      </c>
      <c r="C276" s="25">
        <f t="shared" si="176"/>
        <v>1</v>
      </c>
      <c r="D276" s="28" t="s">
        <v>79</v>
      </c>
      <c r="E276" s="25">
        <f t="shared" si="177"/>
        <v>2</v>
      </c>
      <c r="F276" s="28" t="s">
        <v>79</v>
      </c>
      <c r="G276" s="25">
        <f t="shared" si="178"/>
        <v>2</v>
      </c>
      <c r="H276" s="28" t="str">
        <f t="shared" si="179"/>
        <v>low</v>
      </c>
      <c r="I276" s="28" t="s">
        <v>79</v>
      </c>
      <c r="J276" s="25">
        <f t="shared" si="180"/>
        <v>2</v>
      </c>
      <c r="K276" s="28" t="s">
        <v>79</v>
      </c>
      <c r="L276" s="25">
        <f t="shared" si="181"/>
        <v>2</v>
      </c>
      <c r="M276" s="28" t="s">
        <v>79</v>
      </c>
      <c r="N276" s="25">
        <f t="shared" si="182"/>
        <v>2</v>
      </c>
      <c r="O276" s="25" t="str">
        <f t="shared" si="193"/>
        <v>low</v>
      </c>
      <c r="P276" s="25" t="s">
        <v>67</v>
      </c>
      <c r="Q276" s="25" t="s">
        <v>68</v>
      </c>
      <c r="R276" s="25">
        <v>5</v>
      </c>
      <c r="S276" s="29" t="s">
        <v>1861</v>
      </c>
      <c r="T276" s="195">
        <f>VLOOKUP($S276,'Snippet measures'!$A$4:$V$33,11,FALSE)</f>
        <v>1135</v>
      </c>
      <c r="U276" s="195">
        <f>VLOOKUP($S276,'Snippet measures'!$A$4:$V$33,18,FALSE)</f>
        <v>-9.7795521091855804</v>
      </c>
      <c r="V276" s="195">
        <f>VLOOKUP($S276,'Snippet measures'!$A$4:$V$33,19,FALSE)</f>
        <v>974.3</v>
      </c>
      <c r="W276" s="195">
        <f>VLOOKUP($S276,'Snippet measures'!$A$4:$V$33,21,FALSE)</f>
        <v>9.22266139657444E-3</v>
      </c>
      <c r="X276" s="195">
        <f>VLOOKUP($S276,'Snippet measures'!$A$4:$V$33,22,FALSE)</f>
        <v>0.35441370223978919</v>
      </c>
      <c r="Y276" s="25">
        <v>3</v>
      </c>
      <c r="Z276" s="30" t="s">
        <v>1902</v>
      </c>
      <c r="AA276" s="31" t="s">
        <v>1903</v>
      </c>
      <c r="AB276" s="39" t="s">
        <v>1489</v>
      </c>
      <c r="AC276" s="33" t="s">
        <v>1904</v>
      </c>
      <c r="AD276" s="16"/>
      <c r="AE276" s="17">
        <v>3</v>
      </c>
      <c r="AF276" s="17">
        <v>3</v>
      </c>
      <c r="AG276" s="17">
        <f t="shared" si="175"/>
        <v>3</v>
      </c>
      <c r="AH276" s="35" t="s">
        <v>1491</v>
      </c>
      <c r="AI276" s="33" t="s">
        <v>1491</v>
      </c>
      <c r="AJ276" s="16"/>
      <c r="AK276" s="17">
        <f>IF($AH276=TRIM($AI276),3,"")</f>
        <v>3</v>
      </c>
      <c r="AL276" s="17">
        <f>IF($AH276=TRIM($AI276),3,"")</f>
        <v>3</v>
      </c>
      <c r="AM276" s="20">
        <f t="shared" si="197"/>
        <v>3</v>
      </c>
      <c r="AN276" s="35" t="s">
        <v>1494</v>
      </c>
      <c r="AO276" s="33" t="s">
        <v>1561</v>
      </c>
      <c r="AP276" s="16"/>
      <c r="AQ276" s="17">
        <v>3</v>
      </c>
      <c r="AR276" s="17">
        <v>3</v>
      </c>
      <c r="AS276" s="20">
        <f t="shared" si="170"/>
        <v>3</v>
      </c>
      <c r="AT276" s="35" t="s">
        <v>1491</v>
      </c>
      <c r="AU276" s="33" t="s">
        <v>1491</v>
      </c>
      <c r="AV276" s="16"/>
      <c r="AW276" s="17">
        <f>IF(ISBLANK($AT276),"",IF($AT276=TRIM($AU276),3,""))</f>
        <v>3</v>
      </c>
      <c r="AX276" s="17">
        <f>IF(ISBLANK($AT276),"",IF($AT276=TRIM($AU276),3,""))</f>
        <v>3</v>
      </c>
      <c r="AY276" s="20">
        <f t="shared" si="199"/>
        <v>3</v>
      </c>
      <c r="AZ276" s="35" t="s">
        <v>1491</v>
      </c>
      <c r="BA276" s="33" t="s">
        <v>1491</v>
      </c>
      <c r="BB276" s="17">
        <f>IF(ISBLANK($AZ276),"",IF($AZ276=TRIM($BA276),3,""))</f>
        <v>3</v>
      </c>
      <c r="BC276" s="17">
        <f>IF(ISBLANK($AZ276),"",IF($AZ276=TRIM($BA276),3,""))</f>
        <v>3</v>
      </c>
      <c r="BD276" s="20">
        <f t="shared" si="200"/>
        <v>3</v>
      </c>
      <c r="BE276" s="35" t="s">
        <v>270</v>
      </c>
      <c r="BF276" s="36" t="s">
        <v>304</v>
      </c>
      <c r="BG276" s="17">
        <v>3</v>
      </c>
      <c r="BH276" s="17">
        <v>3</v>
      </c>
      <c r="BI276" s="20">
        <f>IF(BG276=BH276,BG276,"")</f>
        <v>3</v>
      </c>
      <c r="BJ276" s="54">
        <v>3</v>
      </c>
      <c r="BK276" s="37">
        <f t="shared" si="185"/>
        <v>6</v>
      </c>
      <c r="BL276" s="54">
        <f t="shared" si="186"/>
        <v>0</v>
      </c>
      <c r="BM276" s="28" t="s">
        <v>1905</v>
      </c>
      <c r="BN276" s="28"/>
      <c r="BO276" s="28" t="s">
        <v>1748</v>
      </c>
      <c r="BP276" s="28" t="s">
        <v>1749</v>
      </c>
      <c r="BQ276" s="28">
        <v>4</v>
      </c>
      <c r="BR276" s="25">
        <f t="shared" si="187"/>
        <v>4</v>
      </c>
      <c r="BS276" s="28">
        <v>2</v>
      </c>
      <c r="BT276" s="25">
        <f t="shared" si="188"/>
        <v>2</v>
      </c>
      <c r="BU276" s="28">
        <v>2</v>
      </c>
      <c r="BV276" s="25">
        <f t="shared" si="189"/>
        <v>2</v>
      </c>
      <c r="BW276" s="28" t="s">
        <v>87</v>
      </c>
      <c r="BX276" s="25">
        <f t="shared" si="190"/>
        <v>1</v>
      </c>
      <c r="BY276" s="25" t="str">
        <f t="shared" si="194"/>
        <v>high</v>
      </c>
      <c r="BZ276" s="28" t="s">
        <v>145</v>
      </c>
      <c r="CA276" s="25">
        <v>2</v>
      </c>
      <c r="CB276" s="28" t="s">
        <v>1750</v>
      </c>
      <c r="CC276" s="28">
        <v>4131.51</v>
      </c>
      <c r="CD276" s="28">
        <v>61.33</v>
      </c>
      <c r="CE276" s="38">
        <v>92.23</v>
      </c>
      <c r="CF276" s="54">
        <v>6</v>
      </c>
      <c r="CG276" s="25">
        <f t="shared" si="191"/>
        <v>18</v>
      </c>
      <c r="CH276" s="26">
        <f t="shared" si="192"/>
        <v>1</v>
      </c>
      <c r="CI276" s="26">
        <f t="shared" si="195"/>
        <v>18.506440567422143</v>
      </c>
      <c r="CJ276" s="26">
        <f t="shared" si="196"/>
        <v>12.306191044128807</v>
      </c>
    </row>
    <row r="277" spans="1:88" ht="13.05" customHeight="1" x14ac:dyDescent="0.3">
      <c r="A277" s="27">
        <v>168</v>
      </c>
      <c r="B277" s="28" t="s">
        <v>88</v>
      </c>
      <c r="C277" s="25">
        <f t="shared" si="176"/>
        <v>1</v>
      </c>
      <c r="D277" s="28" t="s">
        <v>65</v>
      </c>
      <c r="E277" s="25">
        <f t="shared" si="177"/>
        <v>3</v>
      </c>
      <c r="F277" s="28" t="s">
        <v>80</v>
      </c>
      <c r="G277" s="25">
        <f t="shared" si="178"/>
        <v>4</v>
      </c>
      <c r="H277" s="28" t="str">
        <f t="shared" si="179"/>
        <v>medium</v>
      </c>
      <c r="I277" s="28" t="s">
        <v>88</v>
      </c>
      <c r="J277" s="25">
        <f t="shared" si="180"/>
        <v>1</v>
      </c>
      <c r="K277" s="28" t="s">
        <v>79</v>
      </c>
      <c r="L277" s="25">
        <f t="shared" si="181"/>
        <v>2</v>
      </c>
      <c r="M277" s="28" t="s">
        <v>88</v>
      </c>
      <c r="N277" s="25">
        <f t="shared" si="182"/>
        <v>1</v>
      </c>
      <c r="O277" s="25" t="str">
        <f t="shared" si="193"/>
        <v>high</v>
      </c>
      <c r="P277" s="25" t="s">
        <v>67</v>
      </c>
      <c r="Q277" s="25" t="s">
        <v>1751</v>
      </c>
      <c r="R277" s="25">
        <v>5</v>
      </c>
      <c r="S277" s="29" t="s">
        <v>1861</v>
      </c>
      <c r="T277" s="195">
        <f>VLOOKUP($S277,'Snippet measures'!$A$4:$V$33,11,FALSE)</f>
        <v>1135</v>
      </c>
      <c r="U277" s="195">
        <f>VLOOKUP($S277,'Snippet measures'!$A$4:$V$33,18,FALSE)</f>
        <v>-9.7795521091855804</v>
      </c>
      <c r="V277" s="195">
        <f>VLOOKUP($S277,'Snippet measures'!$A$4:$V$33,19,FALSE)</f>
        <v>974.3</v>
      </c>
      <c r="W277" s="195">
        <f>VLOOKUP($S277,'Snippet measures'!$A$4:$V$33,21,FALSE)</f>
        <v>9.22266139657444E-3</v>
      </c>
      <c r="X277" s="195">
        <f>VLOOKUP($S277,'Snippet measures'!$A$4:$V$33,22,FALSE)</f>
        <v>0.35441370223978919</v>
      </c>
      <c r="Y277" s="25">
        <v>3</v>
      </c>
      <c r="Z277" s="30" t="s">
        <v>1906</v>
      </c>
      <c r="AA277" s="31" t="s">
        <v>1907</v>
      </c>
      <c r="AB277" s="39" t="s">
        <v>1489</v>
      </c>
      <c r="AC277" s="33" t="s">
        <v>1489</v>
      </c>
      <c r="AD277" s="16"/>
      <c r="AE277" s="17">
        <f>IF($AB277=TRIM($AC277),3,"")</f>
        <v>3</v>
      </c>
      <c r="AF277" s="17">
        <f>IF($AB277=TRIM($AC277),3,"")</f>
        <v>3</v>
      </c>
      <c r="AG277" s="17">
        <f t="shared" si="175"/>
        <v>3</v>
      </c>
      <c r="AH277" s="35" t="s">
        <v>1491</v>
      </c>
      <c r="AI277" s="33" t="s">
        <v>1491</v>
      </c>
      <c r="AJ277" s="16"/>
      <c r="AK277" s="17">
        <f>IF($AH277=TRIM($AI277),3,"")</f>
        <v>3</v>
      </c>
      <c r="AL277" s="17">
        <f>IF($AH277=TRIM($AI277),3,"")</f>
        <v>3</v>
      </c>
      <c r="AM277" s="20">
        <f t="shared" si="197"/>
        <v>3</v>
      </c>
      <c r="AN277" s="35" t="s">
        <v>1494</v>
      </c>
      <c r="AO277" s="33" t="s">
        <v>1908</v>
      </c>
      <c r="AP277" s="16"/>
      <c r="AQ277" s="17">
        <v>0</v>
      </c>
      <c r="AR277" s="17">
        <v>0</v>
      </c>
      <c r="AS277" s="20">
        <f t="shared" si="170"/>
        <v>0</v>
      </c>
      <c r="AT277" s="35" t="s">
        <v>1491</v>
      </c>
      <c r="AU277" s="33" t="s">
        <v>1491</v>
      </c>
      <c r="AV277" s="16"/>
      <c r="AW277" s="17">
        <f>IF(ISBLANK($AT277),"",IF($AT277=TRIM($AU277),3,""))</f>
        <v>3</v>
      </c>
      <c r="AX277" s="17">
        <f>IF(ISBLANK($AT277),"",IF($AT277=TRIM($AU277),3,""))</f>
        <v>3</v>
      </c>
      <c r="AY277" s="20">
        <f t="shared" si="199"/>
        <v>3</v>
      </c>
      <c r="AZ277" s="35" t="s">
        <v>1491</v>
      </c>
      <c r="BA277" s="33" t="s">
        <v>1491</v>
      </c>
      <c r="BB277" s="17">
        <f>IF(ISBLANK($AZ277),"",IF($AZ277=TRIM($BA277),3,""))</f>
        <v>3</v>
      </c>
      <c r="BC277" s="17">
        <f>IF(ISBLANK($AZ277),"",IF($AZ277=TRIM($BA277),3,""))</f>
        <v>3</v>
      </c>
      <c r="BD277" s="20">
        <f t="shared" si="200"/>
        <v>3</v>
      </c>
      <c r="BE277" s="35" t="s">
        <v>270</v>
      </c>
      <c r="BF277" s="36" t="s">
        <v>1909</v>
      </c>
      <c r="BG277" s="17">
        <v>1</v>
      </c>
      <c r="BH277" s="17">
        <v>0</v>
      </c>
      <c r="BI277" s="41">
        <v>1</v>
      </c>
      <c r="BJ277" s="54">
        <v>3</v>
      </c>
      <c r="BK277" s="37">
        <f t="shared" si="185"/>
        <v>6</v>
      </c>
      <c r="BL277" s="54">
        <f t="shared" si="186"/>
        <v>0</v>
      </c>
      <c r="BM277" s="28" t="s">
        <v>1840</v>
      </c>
      <c r="BN277" s="28" t="s">
        <v>1840</v>
      </c>
      <c r="BO277" s="28" t="s">
        <v>1754</v>
      </c>
      <c r="BP277" s="28" t="s">
        <v>1755</v>
      </c>
      <c r="BQ277" s="28" t="s">
        <v>87</v>
      </c>
      <c r="BR277" s="25">
        <f t="shared" si="187"/>
        <v>1</v>
      </c>
      <c r="BS277" s="28">
        <v>2</v>
      </c>
      <c r="BT277" s="25">
        <f t="shared" si="188"/>
        <v>2</v>
      </c>
      <c r="BU277" s="28">
        <v>2</v>
      </c>
      <c r="BV277" s="25">
        <f t="shared" si="189"/>
        <v>2</v>
      </c>
      <c r="BW277" s="28">
        <v>3</v>
      </c>
      <c r="BX277" s="25">
        <f t="shared" si="190"/>
        <v>3</v>
      </c>
      <c r="BY277" s="25" t="str">
        <f t="shared" si="194"/>
        <v>med</v>
      </c>
      <c r="BZ277" s="28" t="s">
        <v>145</v>
      </c>
      <c r="CA277" s="25">
        <v>2</v>
      </c>
      <c r="CB277" s="28"/>
      <c r="CC277" s="28">
        <v>2015.92</v>
      </c>
      <c r="CD277" s="28">
        <v>79.86</v>
      </c>
      <c r="CE277" s="38">
        <v>101.79</v>
      </c>
      <c r="CF277" s="54">
        <v>6</v>
      </c>
      <c r="CG277" s="25">
        <f t="shared" si="191"/>
        <v>13</v>
      </c>
      <c r="CH277" s="26">
        <f t="shared" si="192"/>
        <v>0.72222222222222221</v>
      </c>
      <c r="CI277" s="26">
        <f t="shared" si="195"/>
        <v>14.21237165038818</v>
      </c>
      <c r="CJ277" s="26">
        <f t="shared" si="196"/>
        <v>11.15040770213184</v>
      </c>
    </row>
    <row r="278" spans="1:88" ht="13.05" customHeight="1" x14ac:dyDescent="0.3">
      <c r="A278" s="27">
        <v>180</v>
      </c>
      <c r="B278" s="28" t="s">
        <v>88</v>
      </c>
      <c r="C278" s="25">
        <f t="shared" si="176"/>
        <v>1</v>
      </c>
      <c r="D278" s="28" t="s">
        <v>79</v>
      </c>
      <c r="E278" s="25">
        <f t="shared" si="177"/>
        <v>2</v>
      </c>
      <c r="F278" s="28" t="s">
        <v>88</v>
      </c>
      <c r="G278" s="25">
        <f t="shared" si="178"/>
        <v>1</v>
      </c>
      <c r="H278" s="28" t="str">
        <f t="shared" si="179"/>
        <v>low</v>
      </c>
      <c r="I278" s="28" t="s">
        <v>88</v>
      </c>
      <c r="J278" s="25">
        <f t="shared" si="180"/>
        <v>1</v>
      </c>
      <c r="K278" s="28" t="s">
        <v>79</v>
      </c>
      <c r="L278" s="25">
        <f t="shared" si="181"/>
        <v>2</v>
      </c>
      <c r="M278" s="28" t="s">
        <v>88</v>
      </c>
      <c r="N278" s="25">
        <f t="shared" si="182"/>
        <v>1</v>
      </c>
      <c r="O278" s="25" t="str">
        <f t="shared" si="193"/>
        <v>low</v>
      </c>
      <c r="P278" s="25" t="s">
        <v>95</v>
      </c>
      <c r="Q278" s="25" t="s">
        <v>68</v>
      </c>
      <c r="R278" s="25">
        <v>5</v>
      </c>
      <c r="S278" s="29" t="s">
        <v>1861</v>
      </c>
      <c r="T278" s="195">
        <f>VLOOKUP($S278,'Snippet measures'!$A$4:$V$33,11,FALSE)</f>
        <v>1135</v>
      </c>
      <c r="U278" s="195">
        <f>VLOOKUP($S278,'Snippet measures'!$A$4:$V$33,18,FALSE)</f>
        <v>-9.7795521091855804</v>
      </c>
      <c r="V278" s="195">
        <f>VLOOKUP($S278,'Snippet measures'!$A$4:$V$33,19,FALSE)</f>
        <v>974.3</v>
      </c>
      <c r="W278" s="195">
        <f>VLOOKUP($S278,'Snippet measures'!$A$4:$V$33,21,FALSE)</f>
        <v>9.22266139657444E-3</v>
      </c>
      <c r="X278" s="195">
        <f>VLOOKUP($S278,'Snippet measures'!$A$4:$V$33,22,FALSE)</f>
        <v>0.35441370223978919</v>
      </c>
      <c r="Y278" s="25">
        <v>3</v>
      </c>
      <c r="Z278" s="30" t="s">
        <v>1910</v>
      </c>
      <c r="AA278" s="31" t="s">
        <v>1911</v>
      </c>
      <c r="AB278" s="39" t="s">
        <v>1489</v>
      </c>
      <c r="AC278" s="33" t="s">
        <v>230</v>
      </c>
      <c r="AD278" s="16"/>
      <c r="AE278" s="17">
        <v>0</v>
      </c>
      <c r="AF278" s="17">
        <v>0</v>
      </c>
      <c r="AG278" s="17">
        <f t="shared" si="175"/>
        <v>0</v>
      </c>
      <c r="AH278" s="35" t="s">
        <v>1491</v>
      </c>
      <c r="AI278" s="33" t="s">
        <v>230</v>
      </c>
      <c r="AJ278" s="16"/>
      <c r="AK278" s="17">
        <v>0</v>
      </c>
      <c r="AL278" s="17">
        <v>0</v>
      </c>
      <c r="AM278" s="20">
        <f t="shared" si="197"/>
        <v>0</v>
      </c>
      <c r="AN278" s="35" t="s">
        <v>1494</v>
      </c>
      <c r="AO278" s="33" t="s">
        <v>230</v>
      </c>
      <c r="AP278" s="16"/>
      <c r="AQ278" s="17">
        <v>0</v>
      </c>
      <c r="AR278" s="17">
        <v>0</v>
      </c>
      <c r="AS278" s="20">
        <f t="shared" si="170"/>
        <v>0</v>
      </c>
      <c r="AT278" s="35" t="s">
        <v>1491</v>
      </c>
      <c r="AU278" s="33" t="s">
        <v>230</v>
      </c>
      <c r="AV278" s="16"/>
      <c r="AW278" s="17">
        <v>0</v>
      </c>
      <c r="AX278" s="17">
        <v>0</v>
      </c>
      <c r="AY278" s="20">
        <f t="shared" si="199"/>
        <v>0</v>
      </c>
      <c r="AZ278" s="35" t="s">
        <v>1491</v>
      </c>
      <c r="BA278" s="33" t="s">
        <v>230</v>
      </c>
      <c r="BB278" s="17">
        <v>0</v>
      </c>
      <c r="BC278" s="17">
        <v>0</v>
      </c>
      <c r="BD278" s="20">
        <f t="shared" si="200"/>
        <v>0</v>
      </c>
      <c r="BE278" s="35" t="s">
        <v>270</v>
      </c>
      <c r="BF278" s="36" t="s">
        <v>230</v>
      </c>
      <c r="BG278" s="17">
        <v>0</v>
      </c>
      <c r="BH278" s="17">
        <v>0</v>
      </c>
      <c r="BI278" s="20">
        <f t="shared" ref="BI278:BI288" si="201">IF(BG278=BH278,BG278,"")</f>
        <v>0</v>
      </c>
      <c r="BJ278" s="54">
        <v>3</v>
      </c>
      <c r="BK278" s="37">
        <f t="shared" si="185"/>
        <v>6</v>
      </c>
      <c r="BL278" s="54">
        <f t="shared" si="186"/>
        <v>0</v>
      </c>
      <c r="BM278" s="28"/>
      <c r="BN278" s="28"/>
      <c r="BO278" s="28"/>
      <c r="BP278" s="28" t="s">
        <v>571</v>
      </c>
      <c r="BQ278" s="28">
        <v>2</v>
      </c>
      <c r="BR278" s="25">
        <f t="shared" si="187"/>
        <v>2</v>
      </c>
      <c r="BS278" s="28">
        <v>2</v>
      </c>
      <c r="BT278" s="25">
        <f t="shared" si="188"/>
        <v>2</v>
      </c>
      <c r="BU278" s="28">
        <v>2</v>
      </c>
      <c r="BV278" s="25">
        <f t="shared" si="189"/>
        <v>2</v>
      </c>
      <c r="BW278" s="28">
        <v>2</v>
      </c>
      <c r="BX278" s="25">
        <f t="shared" si="190"/>
        <v>2</v>
      </c>
      <c r="BY278" s="25" t="str">
        <f t="shared" si="194"/>
        <v>low</v>
      </c>
      <c r="BZ278" s="28" t="s">
        <v>145</v>
      </c>
      <c r="CA278" s="25">
        <v>2</v>
      </c>
      <c r="CB278" s="28"/>
      <c r="CC278" s="28">
        <v>1686.22</v>
      </c>
      <c r="CD278" s="28">
        <v>70.55</v>
      </c>
      <c r="CE278" s="38">
        <v>13.3</v>
      </c>
      <c r="CF278" s="54">
        <v>6</v>
      </c>
      <c r="CG278" s="25">
        <f t="shared" si="191"/>
        <v>0</v>
      </c>
      <c r="CH278" s="26">
        <f t="shared" si="192"/>
        <v>0</v>
      </c>
      <c r="CI278" s="26">
        <f t="shared" si="195"/>
        <v>16.087880935506732</v>
      </c>
      <c r="CJ278" s="26">
        <f t="shared" si="196"/>
        <v>85.338345864661648</v>
      </c>
    </row>
    <row r="279" spans="1:88" ht="13.05" customHeight="1" x14ac:dyDescent="0.3">
      <c r="A279" s="27">
        <v>183</v>
      </c>
      <c r="B279" s="28" t="s">
        <v>88</v>
      </c>
      <c r="C279" s="25">
        <f t="shared" si="176"/>
        <v>1</v>
      </c>
      <c r="D279" s="28" t="s">
        <v>79</v>
      </c>
      <c r="E279" s="25">
        <f t="shared" si="177"/>
        <v>2</v>
      </c>
      <c r="F279" s="28" t="s">
        <v>88</v>
      </c>
      <c r="G279" s="25">
        <f t="shared" si="178"/>
        <v>1</v>
      </c>
      <c r="H279" s="28" t="str">
        <f t="shared" si="179"/>
        <v>low</v>
      </c>
      <c r="I279" s="28" t="s">
        <v>88</v>
      </c>
      <c r="J279" s="25">
        <f t="shared" si="180"/>
        <v>1</v>
      </c>
      <c r="K279" s="28" t="s">
        <v>88</v>
      </c>
      <c r="L279" s="25">
        <f t="shared" si="181"/>
        <v>1</v>
      </c>
      <c r="M279" s="28" t="s">
        <v>88</v>
      </c>
      <c r="N279" s="25">
        <f t="shared" si="182"/>
        <v>1</v>
      </c>
      <c r="O279" s="25" t="str">
        <f t="shared" si="193"/>
        <v>low</v>
      </c>
      <c r="P279" s="25" t="s">
        <v>67</v>
      </c>
      <c r="Q279" s="25" t="s">
        <v>68</v>
      </c>
      <c r="R279" s="25">
        <v>5</v>
      </c>
      <c r="S279" s="29" t="s">
        <v>1861</v>
      </c>
      <c r="T279" s="195">
        <f>VLOOKUP($S279,'Snippet measures'!$A$4:$V$33,11,FALSE)</f>
        <v>1135</v>
      </c>
      <c r="U279" s="195">
        <f>VLOOKUP($S279,'Snippet measures'!$A$4:$V$33,18,FALSE)</f>
        <v>-9.7795521091855804</v>
      </c>
      <c r="V279" s="195">
        <f>VLOOKUP($S279,'Snippet measures'!$A$4:$V$33,19,FALSE)</f>
        <v>974.3</v>
      </c>
      <c r="W279" s="195">
        <f>VLOOKUP($S279,'Snippet measures'!$A$4:$V$33,21,FALSE)</f>
        <v>9.22266139657444E-3</v>
      </c>
      <c r="X279" s="195">
        <f>VLOOKUP($S279,'Snippet measures'!$A$4:$V$33,22,FALSE)</f>
        <v>0.35441370223978919</v>
      </c>
      <c r="Y279" s="25">
        <v>4</v>
      </c>
      <c r="Z279" s="30" t="s">
        <v>1912</v>
      </c>
      <c r="AA279" s="31" t="s">
        <v>1913</v>
      </c>
      <c r="AB279" s="39" t="s">
        <v>1489</v>
      </c>
      <c r="AC279" s="33" t="s">
        <v>1142</v>
      </c>
      <c r="AD279" s="16"/>
      <c r="AE279" s="17">
        <v>1</v>
      </c>
      <c r="AF279" s="17">
        <v>1</v>
      </c>
      <c r="AG279" s="17">
        <f t="shared" si="175"/>
        <v>1</v>
      </c>
      <c r="AH279" s="35" t="s">
        <v>1491</v>
      </c>
      <c r="AI279" s="33" t="s">
        <v>1491</v>
      </c>
      <c r="AJ279" s="16"/>
      <c r="AK279" s="17">
        <f>IF($AH279=TRIM($AI279),3,"")</f>
        <v>3</v>
      </c>
      <c r="AL279" s="17">
        <f>IF($AH279=TRIM($AI279),3,"")</f>
        <v>3</v>
      </c>
      <c r="AM279" s="20">
        <f t="shared" si="197"/>
        <v>3</v>
      </c>
      <c r="AN279" s="35" t="s">
        <v>1494</v>
      </c>
      <c r="AO279" s="33" t="s">
        <v>1068</v>
      </c>
      <c r="AP279" s="16"/>
      <c r="AQ279" s="17">
        <v>0</v>
      </c>
      <c r="AR279" s="17">
        <v>0</v>
      </c>
      <c r="AS279" s="20">
        <f t="shared" si="170"/>
        <v>0</v>
      </c>
      <c r="AT279" s="35" t="s">
        <v>1491</v>
      </c>
      <c r="AU279" s="33" t="s">
        <v>1491</v>
      </c>
      <c r="AV279" s="16"/>
      <c r="AW279" s="17">
        <f>IF(ISBLANK($AT279),"",IF($AT279=TRIM($AU279),3,""))</f>
        <v>3</v>
      </c>
      <c r="AX279" s="17">
        <f>IF(ISBLANK($AT279),"",IF($AT279=TRIM($AU279),3,""))</f>
        <v>3</v>
      </c>
      <c r="AY279" s="20">
        <f t="shared" si="199"/>
        <v>3</v>
      </c>
      <c r="AZ279" s="35" t="s">
        <v>1491</v>
      </c>
      <c r="BA279" s="33" t="s">
        <v>1491</v>
      </c>
      <c r="BB279" s="17">
        <f>IF(ISBLANK($AZ279),"",IF($AZ279=TRIM($BA279),3,""))</f>
        <v>3</v>
      </c>
      <c r="BC279" s="17">
        <f>IF(ISBLANK($AZ279),"",IF($AZ279=TRIM($BA279),3,""))</f>
        <v>3</v>
      </c>
      <c r="BD279" s="20">
        <f t="shared" si="200"/>
        <v>3</v>
      </c>
      <c r="BE279" s="35" t="s">
        <v>270</v>
      </c>
      <c r="BF279" s="36" t="s">
        <v>1914</v>
      </c>
      <c r="BG279" s="17">
        <v>1</v>
      </c>
      <c r="BH279" s="17">
        <v>1</v>
      </c>
      <c r="BI279" s="20">
        <f t="shared" si="201"/>
        <v>1</v>
      </c>
      <c r="BJ279" s="54">
        <v>4</v>
      </c>
      <c r="BK279" s="37">
        <f t="shared" si="185"/>
        <v>8</v>
      </c>
      <c r="BL279" s="54">
        <f t="shared" si="186"/>
        <v>0</v>
      </c>
      <c r="BM279" s="28"/>
      <c r="BN279" s="28"/>
      <c r="BO279" s="28"/>
      <c r="BP279" s="28" t="s">
        <v>1765</v>
      </c>
      <c r="BQ279" s="28" t="s">
        <v>87</v>
      </c>
      <c r="BR279" s="25">
        <f t="shared" si="187"/>
        <v>1</v>
      </c>
      <c r="BS279" s="28" t="s">
        <v>87</v>
      </c>
      <c r="BT279" s="25">
        <f t="shared" si="188"/>
        <v>1</v>
      </c>
      <c r="BU279" s="28" t="s">
        <v>87</v>
      </c>
      <c r="BV279" s="25">
        <f t="shared" si="189"/>
        <v>1</v>
      </c>
      <c r="BW279" s="28" t="s">
        <v>87</v>
      </c>
      <c r="BX279" s="25">
        <f t="shared" si="190"/>
        <v>1</v>
      </c>
      <c r="BY279" s="25" t="str">
        <f t="shared" si="194"/>
        <v>low</v>
      </c>
      <c r="BZ279" s="28" t="s">
        <v>145</v>
      </c>
      <c r="CA279" s="25">
        <v>2</v>
      </c>
      <c r="CB279" s="28"/>
      <c r="CC279" s="28">
        <v>2942.24</v>
      </c>
      <c r="CD279" s="28">
        <v>179.61</v>
      </c>
      <c r="CE279" s="38">
        <v>85.32</v>
      </c>
      <c r="CF279" s="54">
        <v>6</v>
      </c>
      <c r="CG279" s="25">
        <f t="shared" si="191"/>
        <v>11</v>
      </c>
      <c r="CH279" s="26">
        <f t="shared" si="192"/>
        <v>0.61111111111111116</v>
      </c>
      <c r="CI279" s="26">
        <f t="shared" si="195"/>
        <v>6.319247257947775</v>
      </c>
      <c r="CJ279" s="26">
        <f t="shared" si="196"/>
        <v>13.302859821847164</v>
      </c>
    </row>
    <row r="280" spans="1:88" ht="13.05" customHeight="1" x14ac:dyDescent="0.3">
      <c r="A280" s="27">
        <v>188</v>
      </c>
      <c r="B280" s="28" t="s">
        <v>65</v>
      </c>
      <c r="C280" s="25">
        <f t="shared" si="176"/>
        <v>3</v>
      </c>
      <c r="D280" s="28" t="s">
        <v>80</v>
      </c>
      <c r="E280" s="25">
        <f t="shared" si="177"/>
        <v>4</v>
      </c>
      <c r="F280" s="28" t="s">
        <v>80</v>
      </c>
      <c r="G280" s="25">
        <f t="shared" si="178"/>
        <v>4</v>
      </c>
      <c r="H280" s="28" t="str">
        <f t="shared" si="179"/>
        <v>high</v>
      </c>
      <c r="I280" s="28" t="s">
        <v>79</v>
      </c>
      <c r="J280" s="25">
        <f t="shared" si="180"/>
        <v>2</v>
      </c>
      <c r="K280" s="28" t="s">
        <v>88</v>
      </c>
      <c r="L280" s="25">
        <f t="shared" si="181"/>
        <v>1</v>
      </c>
      <c r="M280" s="28" t="s">
        <v>88</v>
      </c>
      <c r="N280" s="25">
        <f t="shared" si="182"/>
        <v>1</v>
      </c>
      <c r="O280" s="25" t="str">
        <f t="shared" si="193"/>
        <v>high</v>
      </c>
      <c r="P280" s="25" t="s">
        <v>67</v>
      </c>
      <c r="Q280" s="25" t="s">
        <v>68</v>
      </c>
      <c r="R280" s="25">
        <v>5</v>
      </c>
      <c r="S280" s="29" t="s">
        <v>1861</v>
      </c>
      <c r="T280" s="195">
        <f>VLOOKUP($S280,'Snippet measures'!$A$4:$V$33,11,FALSE)</f>
        <v>1135</v>
      </c>
      <c r="U280" s="195">
        <f>VLOOKUP($S280,'Snippet measures'!$A$4:$V$33,18,FALSE)</f>
        <v>-9.7795521091855804</v>
      </c>
      <c r="V280" s="195">
        <f>VLOOKUP($S280,'Snippet measures'!$A$4:$V$33,19,FALSE)</f>
        <v>974.3</v>
      </c>
      <c r="W280" s="195">
        <f>VLOOKUP($S280,'Snippet measures'!$A$4:$V$33,21,FALSE)</f>
        <v>9.22266139657444E-3</v>
      </c>
      <c r="X280" s="195">
        <f>VLOOKUP($S280,'Snippet measures'!$A$4:$V$33,22,FALSE)</f>
        <v>0.35441370223978919</v>
      </c>
      <c r="Y280" s="25">
        <v>3</v>
      </c>
      <c r="Z280" s="30" t="s">
        <v>1915</v>
      </c>
      <c r="AA280" s="31" t="s">
        <v>1916</v>
      </c>
      <c r="AB280" s="39" t="s">
        <v>1489</v>
      </c>
      <c r="AC280" s="33" t="s">
        <v>168</v>
      </c>
      <c r="AD280" s="16"/>
      <c r="AE280" s="17">
        <v>0</v>
      </c>
      <c r="AF280" s="17">
        <v>0</v>
      </c>
      <c r="AG280" s="17">
        <f t="shared" si="175"/>
        <v>0</v>
      </c>
      <c r="AH280" s="35" t="s">
        <v>1491</v>
      </c>
      <c r="AI280" s="33" t="s">
        <v>168</v>
      </c>
      <c r="AJ280" s="16"/>
      <c r="AK280" s="17">
        <v>0</v>
      </c>
      <c r="AL280" s="17">
        <v>0</v>
      </c>
      <c r="AM280" s="20">
        <f t="shared" si="197"/>
        <v>0</v>
      </c>
      <c r="AN280" s="35" t="s">
        <v>1494</v>
      </c>
      <c r="AO280" s="33" t="s">
        <v>168</v>
      </c>
      <c r="AP280" s="16"/>
      <c r="AQ280" s="17">
        <v>0</v>
      </c>
      <c r="AR280" s="17">
        <v>0</v>
      </c>
      <c r="AS280" s="20">
        <f t="shared" si="170"/>
        <v>0</v>
      </c>
      <c r="AT280" s="35" t="s">
        <v>1491</v>
      </c>
      <c r="AU280" s="33" t="s">
        <v>168</v>
      </c>
      <c r="AV280" s="16"/>
      <c r="AW280" s="17">
        <v>0</v>
      </c>
      <c r="AX280" s="17">
        <v>0</v>
      </c>
      <c r="AY280" s="20">
        <f t="shared" si="199"/>
        <v>0</v>
      </c>
      <c r="AZ280" s="35" t="s">
        <v>1491</v>
      </c>
      <c r="BA280" s="33" t="s">
        <v>168</v>
      </c>
      <c r="BB280" s="17">
        <v>0</v>
      </c>
      <c r="BC280" s="17">
        <v>0</v>
      </c>
      <c r="BD280" s="20">
        <f t="shared" si="200"/>
        <v>0</v>
      </c>
      <c r="BE280" s="35" t="s">
        <v>270</v>
      </c>
      <c r="BF280" s="36" t="s">
        <v>1917</v>
      </c>
      <c r="BG280" s="17">
        <v>0</v>
      </c>
      <c r="BH280" s="17">
        <v>0</v>
      </c>
      <c r="BI280" s="20">
        <f t="shared" si="201"/>
        <v>0</v>
      </c>
      <c r="BJ280" s="54">
        <v>3</v>
      </c>
      <c r="BK280" s="37">
        <f t="shared" si="185"/>
        <v>6</v>
      </c>
      <c r="BL280" s="54">
        <f t="shared" si="186"/>
        <v>0</v>
      </c>
      <c r="BM280" s="28"/>
      <c r="BN280" s="28"/>
      <c r="BO280" s="28"/>
      <c r="BP280" s="28" t="s">
        <v>1768</v>
      </c>
      <c r="BQ280" s="28">
        <v>2</v>
      </c>
      <c r="BR280" s="25">
        <f t="shared" si="187"/>
        <v>2</v>
      </c>
      <c r="BS280" s="28" t="s">
        <v>87</v>
      </c>
      <c r="BT280" s="25">
        <f t="shared" si="188"/>
        <v>1</v>
      </c>
      <c r="BU280" s="28" t="s">
        <v>87</v>
      </c>
      <c r="BV280" s="25">
        <f t="shared" si="189"/>
        <v>1</v>
      </c>
      <c r="BW280" s="28" t="s">
        <v>87</v>
      </c>
      <c r="BX280" s="25">
        <f t="shared" si="190"/>
        <v>1</v>
      </c>
      <c r="BY280" s="25" t="str">
        <f t="shared" si="194"/>
        <v>low</v>
      </c>
      <c r="BZ280" s="28" t="s">
        <v>100</v>
      </c>
      <c r="CA280" s="25">
        <v>3</v>
      </c>
      <c r="CB280" s="28"/>
      <c r="CC280" s="28">
        <v>1608.29</v>
      </c>
      <c r="CD280" s="28">
        <v>20.41</v>
      </c>
      <c r="CE280" s="38">
        <v>79.83</v>
      </c>
      <c r="CF280" s="54">
        <v>6</v>
      </c>
      <c r="CG280" s="25">
        <f t="shared" si="191"/>
        <v>0</v>
      </c>
      <c r="CH280" s="26">
        <f t="shared" si="192"/>
        <v>0</v>
      </c>
      <c r="CI280" s="26">
        <f t="shared" si="195"/>
        <v>55.609995100440962</v>
      </c>
      <c r="CJ280" s="26">
        <f t="shared" si="196"/>
        <v>14.217712639358638</v>
      </c>
    </row>
    <row r="281" spans="1:88" ht="13.05" customHeight="1" x14ac:dyDescent="0.3">
      <c r="A281" s="27">
        <v>193</v>
      </c>
      <c r="B281" s="28" t="s">
        <v>88</v>
      </c>
      <c r="C281" s="25">
        <f t="shared" si="176"/>
        <v>1</v>
      </c>
      <c r="D281" s="28" t="s">
        <v>79</v>
      </c>
      <c r="E281" s="25">
        <f t="shared" si="177"/>
        <v>2</v>
      </c>
      <c r="F281" s="28" t="s">
        <v>88</v>
      </c>
      <c r="G281" s="25">
        <f t="shared" si="178"/>
        <v>1</v>
      </c>
      <c r="H281" s="28" t="str">
        <f t="shared" si="179"/>
        <v>low</v>
      </c>
      <c r="I281" s="28" t="s">
        <v>88</v>
      </c>
      <c r="J281" s="25">
        <f t="shared" si="180"/>
        <v>1</v>
      </c>
      <c r="K281" s="28" t="s">
        <v>79</v>
      </c>
      <c r="L281" s="25">
        <f t="shared" si="181"/>
        <v>2</v>
      </c>
      <c r="M281" s="28" t="s">
        <v>88</v>
      </c>
      <c r="N281" s="25">
        <f t="shared" si="182"/>
        <v>1</v>
      </c>
      <c r="O281" s="25" t="str">
        <f t="shared" si="193"/>
        <v>low</v>
      </c>
      <c r="P281" s="25" t="s">
        <v>67</v>
      </c>
      <c r="Q281" s="25" t="s">
        <v>68</v>
      </c>
      <c r="R281" s="25">
        <v>5</v>
      </c>
      <c r="S281" s="29" t="s">
        <v>1861</v>
      </c>
      <c r="T281" s="195">
        <f>VLOOKUP($S281,'Snippet measures'!$A$4:$V$33,11,FALSE)</f>
        <v>1135</v>
      </c>
      <c r="U281" s="195">
        <f>VLOOKUP($S281,'Snippet measures'!$A$4:$V$33,18,FALSE)</f>
        <v>-9.7795521091855804</v>
      </c>
      <c r="V281" s="195">
        <f>VLOOKUP($S281,'Snippet measures'!$A$4:$V$33,19,FALSE)</f>
        <v>974.3</v>
      </c>
      <c r="W281" s="195">
        <f>VLOOKUP($S281,'Snippet measures'!$A$4:$V$33,21,FALSE)</f>
        <v>9.22266139657444E-3</v>
      </c>
      <c r="X281" s="195">
        <f>VLOOKUP($S281,'Snippet measures'!$A$4:$V$33,22,FALSE)</f>
        <v>0.35441370223978919</v>
      </c>
      <c r="Y281" s="25">
        <v>3</v>
      </c>
      <c r="Z281" s="30" t="s">
        <v>1918</v>
      </c>
      <c r="AA281" s="31" t="s">
        <v>1919</v>
      </c>
      <c r="AB281" s="39" t="s">
        <v>1489</v>
      </c>
      <c r="AC281" s="33" t="s">
        <v>1904</v>
      </c>
      <c r="AD281" s="16"/>
      <c r="AE281" s="17">
        <v>3</v>
      </c>
      <c r="AF281" s="17">
        <v>3</v>
      </c>
      <c r="AG281" s="17">
        <f t="shared" si="175"/>
        <v>3</v>
      </c>
      <c r="AH281" s="35" t="s">
        <v>1491</v>
      </c>
      <c r="AI281" s="33" t="s">
        <v>1491</v>
      </c>
      <c r="AJ281" s="16"/>
      <c r="AK281" s="17">
        <f>IF($AH281=TRIM($AI281),3,"")</f>
        <v>3</v>
      </c>
      <c r="AL281" s="17">
        <f>IF($AH281=TRIM($AI281),3,"")</f>
        <v>3</v>
      </c>
      <c r="AM281" s="20">
        <f t="shared" si="197"/>
        <v>3</v>
      </c>
      <c r="AN281" s="35" t="s">
        <v>1494</v>
      </c>
      <c r="AO281" s="33" t="s">
        <v>1561</v>
      </c>
      <c r="AP281" s="16"/>
      <c r="AQ281" s="17">
        <v>3</v>
      </c>
      <c r="AR281" s="17">
        <v>3</v>
      </c>
      <c r="AS281" s="20">
        <f t="shared" si="170"/>
        <v>3</v>
      </c>
      <c r="AT281" s="35" t="s">
        <v>1491</v>
      </c>
      <c r="AU281" s="33" t="s">
        <v>1920</v>
      </c>
      <c r="AV281" s="16" t="s">
        <v>1921</v>
      </c>
      <c r="AW281" s="17">
        <v>1</v>
      </c>
      <c r="AX281" s="17">
        <v>2</v>
      </c>
      <c r="AY281" s="41">
        <v>1</v>
      </c>
      <c r="AZ281" s="35" t="s">
        <v>1491</v>
      </c>
      <c r="BA281" s="33" t="s">
        <v>1491</v>
      </c>
      <c r="BB281" s="17">
        <f>IF(ISBLANK($AZ281),"",IF($AZ281=TRIM($BA281),3,""))</f>
        <v>3</v>
      </c>
      <c r="BC281" s="17">
        <f>IF(ISBLANK($AZ281),"",IF($AZ281=TRIM($BA281),3,""))</f>
        <v>3</v>
      </c>
      <c r="BD281" s="20">
        <f t="shared" si="200"/>
        <v>3</v>
      </c>
      <c r="BE281" s="35" t="s">
        <v>270</v>
      </c>
      <c r="BF281" s="36" t="s">
        <v>304</v>
      </c>
      <c r="BG281" s="17">
        <v>3</v>
      </c>
      <c r="BH281" s="17">
        <v>3</v>
      </c>
      <c r="BI281" s="20">
        <f t="shared" si="201"/>
        <v>3</v>
      </c>
      <c r="BJ281" s="54">
        <v>3</v>
      </c>
      <c r="BK281" s="37">
        <f t="shared" si="185"/>
        <v>6</v>
      </c>
      <c r="BL281" s="54">
        <f t="shared" si="186"/>
        <v>0</v>
      </c>
      <c r="BM281" s="28" t="s">
        <v>643</v>
      </c>
      <c r="BN281" s="28"/>
      <c r="BO281" s="28"/>
      <c r="BP281" s="28" t="s">
        <v>1774</v>
      </c>
      <c r="BQ281" s="28">
        <v>2</v>
      </c>
      <c r="BR281" s="25">
        <f t="shared" si="187"/>
        <v>2</v>
      </c>
      <c r="BS281" s="28" t="s">
        <v>87</v>
      </c>
      <c r="BT281" s="25">
        <f t="shared" si="188"/>
        <v>1</v>
      </c>
      <c r="BU281" s="28" t="s">
        <v>87</v>
      </c>
      <c r="BV281" s="25">
        <f t="shared" si="189"/>
        <v>1</v>
      </c>
      <c r="BW281" s="28" t="s">
        <v>87</v>
      </c>
      <c r="BX281" s="25">
        <f t="shared" si="190"/>
        <v>1</v>
      </c>
      <c r="BY281" s="25" t="str">
        <f t="shared" si="194"/>
        <v>low</v>
      </c>
      <c r="BZ281" s="28" t="s">
        <v>482</v>
      </c>
      <c r="CA281" s="25">
        <v>5</v>
      </c>
      <c r="CB281" s="28"/>
      <c r="CC281" s="28">
        <v>2214.02</v>
      </c>
      <c r="CD281" s="28">
        <v>57.5</v>
      </c>
      <c r="CE281" s="38">
        <v>106.91</v>
      </c>
      <c r="CF281" s="54">
        <v>6</v>
      </c>
      <c r="CG281" s="25">
        <f t="shared" si="191"/>
        <v>16</v>
      </c>
      <c r="CH281" s="26">
        <f t="shared" si="192"/>
        <v>0.88888888888888884</v>
      </c>
      <c r="CI281" s="26">
        <f t="shared" si="195"/>
        <v>19.739130434782609</v>
      </c>
      <c r="CJ281" s="26">
        <f t="shared" si="196"/>
        <v>10.616406323075484</v>
      </c>
    </row>
    <row r="282" spans="1:88" ht="13.05" customHeight="1" x14ac:dyDescent="0.3">
      <c r="A282" s="27">
        <v>202</v>
      </c>
      <c r="B282" s="28" t="s">
        <v>79</v>
      </c>
      <c r="C282" s="25">
        <f t="shared" si="176"/>
        <v>2</v>
      </c>
      <c r="D282" s="28" t="s">
        <v>65</v>
      </c>
      <c r="E282" s="25">
        <f t="shared" si="177"/>
        <v>3</v>
      </c>
      <c r="F282" s="28" t="s">
        <v>79</v>
      </c>
      <c r="G282" s="25">
        <f t="shared" si="178"/>
        <v>2</v>
      </c>
      <c r="H282" s="28" t="str">
        <f t="shared" si="179"/>
        <v>medium</v>
      </c>
      <c r="I282" s="28" t="s">
        <v>88</v>
      </c>
      <c r="J282" s="25">
        <f t="shared" si="180"/>
        <v>1</v>
      </c>
      <c r="K282" s="28" t="s">
        <v>88</v>
      </c>
      <c r="L282" s="25">
        <f t="shared" si="181"/>
        <v>1</v>
      </c>
      <c r="M282" s="28" t="s">
        <v>88</v>
      </c>
      <c r="N282" s="25">
        <f t="shared" si="182"/>
        <v>1</v>
      </c>
      <c r="O282" s="25" t="str">
        <f t="shared" si="193"/>
        <v>med</v>
      </c>
      <c r="P282" s="25" t="s">
        <v>67</v>
      </c>
      <c r="Q282" s="25" t="s">
        <v>68</v>
      </c>
      <c r="R282" s="25">
        <v>5</v>
      </c>
      <c r="S282" s="29" t="s">
        <v>1861</v>
      </c>
      <c r="T282" s="195">
        <f>VLOOKUP($S282,'Snippet measures'!$A$4:$V$33,11,FALSE)</f>
        <v>1135</v>
      </c>
      <c r="U282" s="195">
        <f>VLOOKUP($S282,'Snippet measures'!$A$4:$V$33,18,FALSE)</f>
        <v>-9.7795521091855804</v>
      </c>
      <c r="V282" s="195">
        <f>VLOOKUP($S282,'Snippet measures'!$A$4:$V$33,19,FALSE)</f>
        <v>974.3</v>
      </c>
      <c r="W282" s="195">
        <f>VLOOKUP($S282,'Snippet measures'!$A$4:$V$33,21,FALSE)</f>
        <v>9.22266139657444E-3</v>
      </c>
      <c r="X282" s="195">
        <f>VLOOKUP($S282,'Snippet measures'!$A$4:$V$33,22,FALSE)</f>
        <v>0.35441370223978919</v>
      </c>
      <c r="Y282" s="25">
        <v>2</v>
      </c>
      <c r="Z282" s="30" t="s">
        <v>1922</v>
      </c>
      <c r="AA282" s="31" t="s">
        <v>1923</v>
      </c>
      <c r="AB282" s="39" t="s">
        <v>1489</v>
      </c>
      <c r="AC282" s="33" t="s">
        <v>1924</v>
      </c>
      <c r="AD282" s="16"/>
      <c r="AE282" s="17">
        <v>0</v>
      </c>
      <c r="AF282" s="17">
        <v>0</v>
      </c>
      <c r="AG282" s="17">
        <f t="shared" si="175"/>
        <v>0</v>
      </c>
      <c r="AH282" s="35" t="s">
        <v>1491</v>
      </c>
      <c r="AI282" s="33" t="s">
        <v>1925</v>
      </c>
      <c r="AJ282" s="16"/>
      <c r="AK282" s="17">
        <v>1</v>
      </c>
      <c r="AL282" s="17">
        <v>3</v>
      </c>
      <c r="AM282" s="41">
        <v>1</v>
      </c>
      <c r="AN282" s="35" t="s">
        <v>1494</v>
      </c>
      <c r="AO282" s="33" t="s">
        <v>285</v>
      </c>
      <c r="AP282" s="16"/>
      <c r="AQ282" s="17">
        <v>1</v>
      </c>
      <c r="AR282" s="17">
        <v>1</v>
      </c>
      <c r="AS282" s="20">
        <f t="shared" si="170"/>
        <v>1</v>
      </c>
      <c r="AT282" s="35" t="s">
        <v>1491</v>
      </c>
      <c r="AU282" s="33" t="s">
        <v>1926</v>
      </c>
      <c r="AV282" s="16"/>
      <c r="AW282" s="17">
        <v>0</v>
      </c>
      <c r="AX282" s="17">
        <v>0</v>
      </c>
      <c r="AY282" s="20">
        <f t="shared" ref="AY282:AY295" si="202">IF(AW282=AX282,AW282,"")</f>
        <v>0</v>
      </c>
      <c r="AZ282" s="35" t="s">
        <v>1491</v>
      </c>
      <c r="BA282" s="33" t="s">
        <v>1927</v>
      </c>
      <c r="BB282" s="17">
        <v>0</v>
      </c>
      <c r="BC282" s="17">
        <v>0</v>
      </c>
      <c r="BD282" s="20">
        <f t="shared" si="200"/>
        <v>0</v>
      </c>
      <c r="BE282" s="35" t="s">
        <v>270</v>
      </c>
      <c r="BF282" s="36" t="s">
        <v>1928</v>
      </c>
      <c r="BG282" s="17">
        <v>0</v>
      </c>
      <c r="BH282" s="17">
        <v>0</v>
      </c>
      <c r="BI282" s="20">
        <f t="shared" si="201"/>
        <v>0</v>
      </c>
      <c r="BJ282" s="54">
        <v>1</v>
      </c>
      <c r="BK282" s="37">
        <f t="shared" si="185"/>
        <v>3</v>
      </c>
      <c r="BL282" s="54">
        <f t="shared" si="186"/>
        <v>-1</v>
      </c>
      <c r="BM282" s="28" t="s">
        <v>1929</v>
      </c>
      <c r="BN282" s="28" t="s">
        <v>1930</v>
      </c>
      <c r="BO282" s="28" t="s">
        <v>1781</v>
      </c>
      <c r="BP282" s="28" t="s">
        <v>1776</v>
      </c>
      <c r="BQ282" s="28" t="s">
        <v>87</v>
      </c>
      <c r="BR282" s="25">
        <f t="shared" si="187"/>
        <v>1</v>
      </c>
      <c r="BS282" s="28" t="s">
        <v>87</v>
      </c>
      <c r="BT282" s="25">
        <f t="shared" si="188"/>
        <v>1</v>
      </c>
      <c r="BU282" s="28" t="s">
        <v>87</v>
      </c>
      <c r="BV282" s="25">
        <f t="shared" si="189"/>
        <v>1</v>
      </c>
      <c r="BW282" s="28" t="s">
        <v>87</v>
      </c>
      <c r="BX282" s="25">
        <f t="shared" si="190"/>
        <v>1</v>
      </c>
      <c r="BY282" s="25" t="str">
        <f t="shared" si="194"/>
        <v>low</v>
      </c>
      <c r="BZ282" s="28" t="s">
        <v>100</v>
      </c>
      <c r="CA282" s="25">
        <v>3</v>
      </c>
      <c r="CB282" s="28" t="s">
        <v>1782</v>
      </c>
      <c r="CC282" s="28">
        <v>1172.83</v>
      </c>
      <c r="CD282" s="28">
        <v>4.04</v>
      </c>
      <c r="CE282" s="38">
        <v>103.59</v>
      </c>
      <c r="CF282" s="54">
        <v>6</v>
      </c>
      <c r="CG282" s="25">
        <f t="shared" si="191"/>
        <v>2</v>
      </c>
      <c r="CH282" s="26">
        <f t="shared" si="192"/>
        <v>0.1111111111111111</v>
      </c>
      <c r="CI282" s="26">
        <f t="shared" si="195"/>
        <v>280.94059405940595</v>
      </c>
      <c r="CJ282" s="26">
        <f t="shared" si="196"/>
        <v>10.956656047881069</v>
      </c>
    </row>
    <row r="283" spans="1:88" ht="13.05" customHeight="1" x14ac:dyDescent="0.3">
      <c r="A283" s="27">
        <v>210</v>
      </c>
      <c r="B283" s="28" t="s">
        <v>88</v>
      </c>
      <c r="C283" s="25">
        <f t="shared" si="176"/>
        <v>1</v>
      </c>
      <c r="D283" s="28" t="s">
        <v>79</v>
      </c>
      <c r="E283" s="25">
        <f t="shared" si="177"/>
        <v>2</v>
      </c>
      <c r="F283" s="28" t="s">
        <v>65</v>
      </c>
      <c r="G283" s="25">
        <f t="shared" si="178"/>
        <v>3</v>
      </c>
      <c r="H283" s="28" t="str">
        <f t="shared" si="179"/>
        <v>medium</v>
      </c>
      <c r="I283" s="28" t="s">
        <v>88</v>
      </c>
      <c r="J283" s="25">
        <f t="shared" si="180"/>
        <v>1</v>
      </c>
      <c r="K283" s="28" t="s">
        <v>79</v>
      </c>
      <c r="L283" s="25">
        <f t="shared" si="181"/>
        <v>2</v>
      </c>
      <c r="M283" s="28" t="s">
        <v>88</v>
      </c>
      <c r="N283" s="25">
        <f t="shared" si="182"/>
        <v>1</v>
      </c>
      <c r="O283" s="25" t="str">
        <f t="shared" si="193"/>
        <v>med</v>
      </c>
      <c r="P283" s="25" t="s">
        <v>67</v>
      </c>
      <c r="Q283" s="25" t="s">
        <v>68</v>
      </c>
      <c r="R283" s="25">
        <v>5</v>
      </c>
      <c r="S283" s="29" t="s">
        <v>1861</v>
      </c>
      <c r="T283" s="195">
        <f>VLOOKUP($S283,'Snippet measures'!$A$4:$V$33,11,FALSE)</f>
        <v>1135</v>
      </c>
      <c r="U283" s="195">
        <f>VLOOKUP($S283,'Snippet measures'!$A$4:$V$33,18,FALSE)</f>
        <v>-9.7795521091855804</v>
      </c>
      <c r="V283" s="195">
        <f>VLOOKUP($S283,'Snippet measures'!$A$4:$V$33,19,FALSE)</f>
        <v>974.3</v>
      </c>
      <c r="W283" s="195">
        <f>VLOOKUP($S283,'Snippet measures'!$A$4:$V$33,21,FALSE)</f>
        <v>9.22266139657444E-3</v>
      </c>
      <c r="X283" s="195">
        <f>VLOOKUP($S283,'Snippet measures'!$A$4:$V$33,22,FALSE)</f>
        <v>0.35441370223978919</v>
      </c>
      <c r="Y283" s="25">
        <v>4</v>
      </c>
      <c r="Z283" s="30" t="s">
        <v>1931</v>
      </c>
      <c r="AA283" s="31" t="s">
        <v>1932</v>
      </c>
      <c r="AB283" s="39" t="s">
        <v>1489</v>
      </c>
      <c r="AC283" s="33" t="s">
        <v>1933</v>
      </c>
      <c r="AD283" s="16"/>
      <c r="AE283" s="17">
        <v>0</v>
      </c>
      <c r="AF283" s="17">
        <v>0</v>
      </c>
      <c r="AG283" s="17">
        <f t="shared" si="175"/>
        <v>0</v>
      </c>
      <c r="AH283" s="35" t="s">
        <v>1491</v>
      </c>
      <c r="AI283" s="33" t="s">
        <v>91</v>
      </c>
      <c r="AJ283" s="16"/>
      <c r="AK283" s="17">
        <v>0</v>
      </c>
      <c r="AL283" s="17">
        <v>0</v>
      </c>
      <c r="AM283" s="20">
        <f t="shared" ref="AM283:AM295" si="203">IF(AK283=AL283,AK283,"")</f>
        <v>0</v>
      </c>
      <c r="AN283" s="35" t="s">
        <v>1494</v>
      </c>
      <c r="AO283" s="33" t="s">
        <v>91</v>
      </c>
      <c r="AP283" s="16"/>
      <c r="AQ283" s="17">
        <v>0</v>
      </c>
      <c r="AR283" s="17">
        <v>0</v>
      </c>
      <c r="AS283" s="20">
        <f t="shared" si="170"/>
        <v>0</v>
      </c>
      <c r="AT283" s="35" t="s">
        <v>1491</v>
      </c>
      <c r="AU283" s="33" t="s">
        <v>91</v>
      </c>
      <c r="AV283" s="16"/>
      <c r="AW283" s="17">
        <v>0</v>
      </c>
      <c r="AX283" s="17">
        <v>0</v>
      </c>
      <c r="AY283" s="20">
        <f t="shared" si="202"/>
        <v>0</v>
      </c>
      <c r="AZ283" s="35" t="s">
        <v>1491</v>
      </c>
      <c r="BA283" s="33" t="s">
        <v>91</v>
      </c>
      <c r="BB283" s="17">
        <v>0</v>
      </c>
      <c r="BC283" s="17">
        <v>0</v>
      </c>
      <c r="BD283" s="20">
        <f t="shared" si="200"/>
        <v>0</v>
      </c>
      <c r="BE283" s="35" t="s">
        <v>270</v>
      </c>
      <c r="BF283" s="36" t="s">
        <v>91</v>
      </c>
      <c r="BG283" s="17">
        <v>0</v>
      </c>
      <c r="BH283" s="17">
        <v>0</v>
      </c>
      <c r="BI283" s="20">
        <f t="shared" si="201"/>
        <v>0</v>
      </c>
      <c r="BJ283" s="54">
        <v>3</v>
      </c>
      <c r="BK283" s="37">
        <f t="shared" si="185"/>
        <v>7</v>
      </c>
      <c r="BL283" s="54">
        <f t="shared" si="186"/>
        <v>-1</v>
      </c>
      <c r="BM283" s="28" t="s">
        <v>1934</v>
      </c>
      <c r="BN283" s="28"/>
      <c r="BO283" s="28" t="s">
        <v>1786</v>
      </c>
      <c r="BP283" s="28" t="s">
        <v>1787</v>
      </c>
      <c r="BQ283" s="28">
        <v>2</v>
      </c>
      <c r="BR283" s="25">
        <f t="shared" si="187"/>
        <v>2</v>
      </c>
      <c r="BS283" s="28" t="s">
        <v>87</v>
      </c>
      <c r="BT283" s="25">
        <f t="shared" si="188"/>
        <v>1</v>
      </c>
      <c r="BU283" s="28">
        <v>2</v>
      </c>
      <c r="BV283" s="25">
        <f t="shared" si="189"/>
        <v>2</v>
      </c>
      <c r="BW283" s="28" t="s">
        <v>87</v>
      </c>
      <c r="BX283" s="25">
        <f t="shared" si="190"/>
        <v>1</v>
      </c>
      <c r="BY283" s="25" t="str">
        <f t="shared" si="194"/>
        <v>low</v>
      </c>
      <c r="BZ283" s="28" t="s">
        <v>145</v>
      </c>
      <c r="CA283" s="25">
        <v>2</v>
      </c>
      <c r="CB283" s="28"/>
      <c r="CC283" s="28">
        <v>2980.19</v>
      </c>
      <c r="CD283" s="28">
        <v>115.93</v>
      </c>
      <c r="CE283" s="38">
        <v>25.57</v>
      </c>
      <c r="CF283" s="54">
        <v>6</v>
      </c>
      <c r="CG283" s="25">
        <f t="shared" si="191"/>
        <v>0</v>
      </c>
      <c r="CH283" s="26">
        <f t="shared" si="192"/>
        <v>0</v>
      </c>
      <c r="CI283" s="26">
        <f t="shared" si="195"/>
        <v>9.7903907530406276</v>
      </c>
      <c r="CJ283" s="26">
        <f t="shared" si="196"/>
        <v>44.387954634337113</v>
      </c>
    </row>
    <row r="284" spans="1:88" ht="13.05" customHeight="1" x14ac:dyDescent="0.3">
      <c r="A284" s="27">
        <v>33</v>
      </c>
      <c r="B284" s="28" t="s">
        <v>79</v>
      </c>
      <c r="C284" s="25">
        <f t="shared" si="176"/>
        <v>2</v>
      </c>
      <c r="D284" s="28" t="s">
        <v>79</v>
      </c>
      <c r="E284" s="25">
        <f t="shared" si="177"/>
        <v>2</v>
      </c>
      <c r="F284" s="28" t="s">
        <v>65</v>
      </c>
      <c r="G284" s="25">
        <f t="shared" si="178"/>
        <v>3</v>
      </c>
      <c r="H284" s="28" t="str">
        <f t="shared" si="179"/>
        <v>medium</v>
      </c>
      <c r="I284" s="28" t="s">
        <v>88</v>
      </c>
      <c r="J284" s="25">
        <f t="shared" si="180"/>
        <v>1</v>
      </c>
      <c r="K284" s="28" t="s">
        <v>80</v>
      </c>
      <c r="L284" s="25">
        <f t="shared" si="181"/>
        <v>4</v>
      </c>
      <c r="M284" s="28" t="s">
        <v>79</v>
      </c>
      <c r="N284" s="25">
        <f t="shared" si="182"/>
        <v>2</v>
      </c>
      <c r="O284" s="25" t="str">
        <f t="shared" si="193"/>
        <v>med</v>
      </c>
      <c r="P284" s="25" t="s">
        <v>67</v>
      </c>
      <c r="Q284" s="25" t="s">
        <v>68</v>
      </c>
      <c r="R284" s="25">
        <v>6</v>
      </c>
      <c r="S284" s="29" t="s">
        <v>2266</v>
      </c>
      <c r="T284" s="195">
        <f>VLOOKUP($S284,'Snippet measures'!$A$4:$V$33,11,FALSE)</f>
        <v>1145</v>
      </c>
      <c r="U284" s="195">
        <f>VLOOKUP($S284,'Snippet measures'!$A$4:$V$33,18,FALSE)</f>
        <v>-9.3444777281880391</v>
      </c>
      <c r="V284" s="195">
        <f>VLOOKUP($S284,'Snippet measures'!$A$4:$V$33,19,FALSE)</f>
        <v>974.3</v>
      </c>
      <c r="W284" s="195">
        <f>VLOOKUP($S284,'Snippet measures'!$A$4:$V$33,21,FALSE)</f>
        <v>9.22266139657444E-3</v>
      </c>
      <c r="X284" s="195">
        <f>VLOOKUP($S284,'Snippet measures'!$A$4:$V$33,22,FALSE)</f>
        <v>0.3675889328063241</v>
      </c>
      <c r="Y284" s="25">
        <v>3</v>
      </c>
      <c r="Z284" s="30" t="s">
        <v>2267</v>
      </c>
      <c r="AA284" s="31" t="s">
        <v>2268</v>
      </c>
      <c r="AB284" s="39" t="s">
        <v>1489</v>
      </c>
      <c r="AC284" s="33" t="s">
        <v>91</v>
      </c>
      <c r="AD284" s="16"/>
      <c r="AE284" s="17">
        <v>0</v>
      </c>
      <c r="AF284" s="17">
        <v>0</v>
      </c>
      <c r="AG284" s="17">
        <f t="shared" si="175"/>
        <v>0</v>
      </c>
      <c r="AH284" s="35" t="s">
        <v>1491</v>
      </c>
      <c r="AI284" s="33" t="s">
        <v>91</v>
      </c>
      <c r="AJ284" s="16"/>
      <c r="AK284" s="17">
        <v>0</v>
      </c>
      <c r="AL284" s="17">
        <v>0</v>
      </c>
      <c r="AM284" s="20">
        <f t="shared" si="203"/>
        <v>0</v>
      </c>
      <c r="AN284" s="35" t="s">
        <v>1494</v>
      </c>
      <c r="AO284" s="33" t="s">
        <v>91</v>
      </c>
      <c r="AP284" s="16"/>
      <c r="AQ284" s="17">
        <v>0</v>
      </c>
      <c r="AR284" s="17">
        <v>0</v>
      </c>
      <c r="AS284" s="20">
        <f t="shared" si="170"/>
        <v>0</v>
      </c>
      <c r="AT284" s="35" t="s">
        <v>1491</v>
      </c>
      <c r="AU284" s="33" t="s">
        <v>1491</v>
      </c>
      <c r="AV284" s="16"/>
      <c r="AW284" s="17">
        <f>IF(ISBLANK($AT284),"",IF($AT284=TRIM($AU284),3,""))</f>
        <v>3</v>
      </c>
      <c r="AX284" s="17">
        <f>IF(ISBLANK($AT284),"",IF($AT284=TRIM($AU284),3,""))</f>
        <v>3</v>
      </c>
      <c r="AY284" s="20">
        <f t="shared" si="202"/>
        <v>3</v>
      </c>
      <c r="AZ284" s="35" t="s">
        <v>1491</v>
      </c>
      <c r="BA284" s="33" t="s">
        <v>1491</v>
      </c>
      <c r="BB284" s="17">
        <f>IF(ISBLANK($AZ284),"",IF($AZ284=TRIM($BA284),3,""))</f>
        <v>3</v>
      </c>
      <c r="BC284" s="17">
        <f>IF(ISBLANK($AZ284),"",IF($AZ284=TRIM($BA284),3,""))</f>
        <v>3</v>
      </c>
      <c r="BD284" s="20">
        <f t="shared" si="200"/>
        <v>3</v>
      </c>
      <c r="BE284" s="35" t="s">
        <v>270</v>
      </c>
      <c r="BF284" s="36" t="s">
        <v>91</v>
      </c>
      <c r="BG284" s="17">
        <v>0</v>
      </c>
      <c r="BH284" s="17">
        <v>0</v>
      </c>
      <c r="BI284" s="20">
        <f t="shared" si="201"/>
        <v>0</v>
      </c>
      <c r="BJ284" s="54">
        <v>2</v>
      </c>
      <c r="BK284" s="37">
        <f t="shared" si="185"/>
        <v>5</v>
      </c>
      <c r="BL284" s="54">
        <f t="shared" si="186"/>
        <v>-1</v>
      </c>
      <c r="BM284" s="28"/>
      <c r="BN284" s="28"/>
      <c r="BO284" s="28" t="s">
        <v>2081</v>
      </c>
      <c r="BP284" s="28" t="s">
        <v>2082</v>
      </c>
      <c r="BQ284" s="28">
        <v>2</v>
      </c>
      <c r="BR284" s="25">
        <f t="shared" si="187"/>
        <v>2</v>
      </c>
      <c r="BS284" s="28">
        <v>2</v>
      </c>
      <c r="BT284" s="25">
        <f t="shared" si="188"/>
        <v>2</v>
      </c>
      <c r="BU284" s="28">
        <v>2</v>
      </c>
      <c r="BV284" s="25">
        <f t="shared" si="189"/>
        <v>2</v>
      </c>
      <c r="BW284" s="28" t="s">
        <v>87</v>
      </c>
      <c r="BX284" s="25">
        <f t="shared" si="190"/>
        <v>1</v>
      </c>
      <c r="BY284" s="25" t="str">
        <f t="shared" si="194"/>
        <v>low</v>
      </c>
      <c r="BZ284" s="28" t="s">
        <v>100</v>
      </c>
      <c r="CA284" s="25">
        <v>3</v>
      </c>
      <c r="CB284" s="28"/>
      <c r="CC284" s="28">
        <v>4253.6499999999996</v>
      </c>
      <c r="CD284" s="28">
        <v>220.75</v>
      </c>
      <c r="CE284" s="38">
        <v>35.840000000000003</v>
      </c>
      <c r="CF284" s="54">
        <v>6</v>
      </c>
      <c r="CG284" s="25">
        <f t="shared" si="191"/>
        <v>6</v>
      </c>
      <c r="CH284" s="26">
        <f t="shared" si="192"/>
        <v>0.33333333333333331</v>
      </c>
      <c r="CI284" s="26">
        <f t="shared" si="195"/>
        <v>5.1868629671574178</v>
      </c>
      <c r="CJ284" s="26">
        <f t="shared" si="196"/>
        <v>31.947544642857139</v>
      </c>
    </row>
    <row r="285" spans="1:88" ht="13.05" customHeight="1" x14ac:dyDescent="0.3">
      <c r="A285" s="27">
        <v>34</v>
      </c>
      <c r="B285" s="28" t="s">
        <v>79</v>
      </c>
      <c r="C285" s="25">
        <f t="shared" si="176"/>
        <v>2</v>
      </c>
      <c r="D285" s="28" t="s">
        <v>80</v>
      </c>
      <c r="E285" s="25">
        <f t="shared" si="177"/>
        <v>4</v>
      </c>
      <c r="F285" s="28" t="s">
        <v>66</v>
      </c>
      <c r="G285" s="25">
        <f t="shared" si="178"/>
        <v>5</v>
      </c>
      <c r="H285" s="28" t="str">
        <f t="shared" si="179"/>
        <v>high</v>
      </c>
      <c r="I285" s="28" t="s">
        <v>80</v>
      </c>
      <c r="J285" s="25">
        <f t="shared" si="180"/>
        <v>4</v>
      </c>
      <c r="K285" s="28" t="s">
        <v>65</v>
      </c>
      <c r="L285" s="25">
        <f t="shared" si="181"/>
        <v>3</v>
      </c>
      <c r="M285" s="28" t="s">
        <v>66</v>
      </c>
      <c r="N285" s="25">
        <f t="shared" si="182"/>
        <v>5</v>
      </c>
      <c r="O285" s="25" t="str">
        <f t="shared" si="193"/>
        <v>high</v>
      </c>
      <c r="P285" s="25" t="s">
        <v>67</v>
      </c>
      <c r="Q285" s="25" t="s">
        <v>68</v>
      </c>
      <c r="R285" s="25">
        <v>6</v>
      </c>
      <c r="S285" s="29" t="s">
        <v>2266</v>
      </c>
      <c r="T285" s="195">
        <f>VLOOKUP($S285,'Snippet measures'!$A$4:$V$33,11,FALSE)</f>
        <v>1145</v>
      </c>
      <c r="U285" s="195">
        <f>VLOOKUP($S285,'Snippet measures'!$A$4:$V$33,18,FALSE)</f>
        <v>-9.3444777281880391</v>
      </c>
      <c r="V285" s="195">
        <f>VLOOKUP($S285,'Snippet measures'!$A$4:$V$33,19,FALSE)</f>
        <v>974.3</v>
      </c>
      <c r="W285" s="195">
        <f>VLOOKUP($S285,'Snippet measures'!$A$4:$V$33,21,FALSE)</f>
        <v>9.22266139657444E-3</v>
      </c>
      <c r="X285" s="195">
        <f>VLOOKUP($S285,'Snippet measures'!$A$4:$V$33,22,FALSE)</f>
        <v>0.3675889328063241</v>
      </c>
      <c r="Y285" s="25">
        <v>1</v>
      </c>
      <c r="Z285" s="30" t="s">
        <v>2269</v>
      </c>
      <c r="AA285" s="31" t="s">
        <v>2270</v>
      </c>
      <c r="AB285" s="39" t="s">
        <v>1489</v>
      </c>
      <c r="AC285" s="33" t="s">
        <v>2271</v>
      </c>
      <c r="AD285" s="16"/>
      <c r="AE285" s="17">
        <v>2</v>
      </c>
      <c r="AF285" s="17">
        <v>2</v>
      </c>
      <c r="AG285" s="17">
        <f t="shared" si="175"/>
        <v>2</v>
      </c>
      <c r="AH285" s="35" t="s">
        <v>1491</v>
      </c>
      <c r="AI285" s="33" t="s">
        <v>1491</v>
      </c>
      <c r="AJ285" s="16"/>
      <c r="AK285" s="17">
        <f>IF($AH285=TRIM($AI285),3,"")</f>
        <v>3</v>
      </c>
      <c r="AL285" s="17">
        <f>IF($AH285=TRIM($AI285),3,"")</f>
        <v>3</v>
      </c>
      <c r="AM285" s="20">
        <f t="shared" si="203"/>
        <v>3</v>
      </c>
      <c r="AN285" s="35" t="s">
        <v>1494</v>
      </c>
      <c r="AO285" s="33" t="s">
        <v>2272</v>
      </c>
      <c r="AP285" s="16"/>
      <c r="AQ285" s="17">
        <v>2</v>
      </c>
      <c r="AR285" s="17">
        <v>2</v>
      </c>
      <c r="AS285" s="20">
        <f t="shared" si="170"/>
        <v>2</v>
      </c>
      <c r="AT285" s="35" t="s">
        <v>1491</v>
      </c>
      <c r="AU285" s="33" t="s">
        <v>1491</v>
      </c>
      <c r="AV285" s="16"/>
      <c r="AW285" s="17">
        <f>IF(ISBLANK($AT285),"",IF($AT285=TRIM($AU285),3,""))</f>
        <v>3</v>
      </c>
      <c r="AX285" s="17">
        <f>IF(ISBLANK($AT285),"",IF($AT285=TRIM($AU285),3,""))</f>
        <v>3</v>
      </c>
      <c r="AY285" s="20">
        <f t="shared" si="202"/>
        <v>3</v>
      </c>
      <c r="AZ285" s="35" t="s">
        <v>1491</v>
      </c>
      <c r="BA285" s="33" t="s">
        <v>1491</v>
      </c>
      <c r="BB285" s="17">
        <f>IF(ISBLANK($AZ285),"",IF($AZ285=TRIM($BA285),3,""))</f>
        <v>3</v>
      </c>
      <c r="BC285" s="17">
        <f>IF(ISBLANK($AZ285),"",IF($AZ285=TRIM($BA285),3,""))</f>
        <v>3</v>
      </c>
      <c r="BD285" s="20">
        <f t="shared" si="200"/>
        <v>3</v>
      </c>
      <c r="BE285" s="35" t="s">
        <v>270</v>
      </c>
      <c r="BF285" s="36" t="s">
        <v>2273</v>
      </c>
      <c r="BG285" s="17">
        <f>IF(ISBLANK($BE285),"",IF($BE285=TRIM($BF285),3,""))</f>
        <v>3</v>
      </c>
      <c r="BH285" s="17">
        <f>IF(ISBLANK($BE285),"",IF($BE285=TRIM($BF285),3,""))</f>
        <v>3</v>
      </c>
      <c r="BI285" s="20">
        <f t="shared" si="201"/>
        <v>3</v>
      </c>
      <c r="BJ285" s="54">
        <v>1</v>
      </c>
      <c r="BK285" s="37">
        <f t="shared" si="185"/>
        <v>2</v>
      </c>
      <c r="BL285" s="54">
        <f t="shared" si="186"/>
        <v>0</v>
      </c>
      <c r="BM285" s="28" t="s">
        <v>2274</v>
      </c>
      <c r="BN285" s="28"/>
      <c r="BO285" s="28" t="s">
        <v>2085</v>
      </c>
      <c r="BP285" s="28" t="s">
        <v>2086</v>
      </c>
      <c r="BQ285" s="28">
        <v>4</v>
      </c>
      <c r="BR285" s="25">
        <f t="shared" si="187"/>
        <v>4</v>
      </c>
      <c r="BS285" s="28">
        <v>4</v>
      </c>
      <c r="BT285" s="25">
        <f t="shared" si="188"/>
        <v>4</v>
      </c>
      <c r="BU285" s="28">
        <v>4</v>
      </c>
      <c r="BV285" s="25">
        <f t="shared" si="189"/>
        <v>4</v>
      </c>
      <c r="BW285" s="28" t="s">
        <v>87</v>
      </c>
      <c r="BX285" s="25">
        <f t="shared" si="190"/>
        <v>1</v>
      </c>
      <c r="BY285" s="25" t="str">
        <f t="shared" si="194"/>
        <v>high</v>
      </c>
      <c r="BZ285" s="28" t="s">
        <v>145</v>
      </c>
      <c r="CA285" s="25">
        <v>2</v>
      </c>
      <c r="CB285" s="28" t="s">
        <v>2087</v>
      </c>
      <c r="CC285" s="28">
        <v>1792.87</v>
      </c>
      <c r="CD285" s="28">
        <v>12.89</v>
      </c>
      <c r="CE285" s="38">
        <v>60.45</v>
      </c>
      <c r="CF285" s="54">
        <v>6</v>
      </c>
      <c r="CG285" s="25">
        <f t="shared" si="191"/>
        <v>16</v>
      </c>
      <c r="CH285" s="26">
        <f t="shared" si="192"/>
        <v>0.88888888888888884</v>
      </c>
      <c r="CI285" s="26">
        <f t="shared" si="195"/>
        <v>88.828549262994571</v>
      </c>
      <c r="CJ285" s="26">
        <f t="shared" si="196"/>
        <v>18.941273779983458</v>
      </c>
    </row>
    <row r="286" spans="1:88" ht="13.05" customHeight="1" x14ac:dyDescent="0.3">
      <c r="A286" s="27">
        <v>51</v>
      </c>
      <c r="B286" s="28" t="s">
        <v>65</v>
      </c>
      <c r="C286" s="25">
        <f t="shared" si="176"/>
        <v>3</v>
      </c>
      <c r="D286" s="28" t="s">
        <v>65</v>
      </c>
      <c r="E286" s="25">
        <f t="shared" si="177"/>
        <v>3</v>
      </c>
      <c r="F286" s="28" t="s">
        <v>79</v>
      </c>
      <c r="G286" s="25">
        <f t="shared" si="178"/>
        <v>2</v>
      </c>
      <c r="H286" s="28" t="str">
        <f t="shared" si="179"/>
        <v>medium</v>
      </c>
      <c r="I286" s="28" t="s">
        <v>88</v>
      </c>
      <c r="J286" s="25">
        <f t="shared" si="180"/>
        <v>1</v>
      </c>
      <c r="K286" s="28" t="s">
        <v>79</v>
      </c>
      <c r="L286" s="25">
        <f t="shared" si="181"/>
        <v>2</v>
      </c>
      <c r="M286" s="28" t="s">
        <v>88</v>
      </c>
      <c r="N286" s="25">
        <f t="shared" si="182"/>
        <v>1</v>
      </c>
      <c r="O286" s="25" t="str">
        <f t="shared" si="193"/>
        <v>med</v>
      </c>
      <c r="P286" s="25" t="s">
        <v>67</v>
      </c>
      <c r="Q286" s="25" t="s">
        <v>68</v>
      </c>
      <c r="R286" s="25">
        <v>6</v>
      </c>
      <c r="S286" s="29" t="s">
        <v>2266</v>
      </c>
      <c r="T286" s="195">
        <f>VLOOKUP($S286,'Snippet measures'!$A$4:$V$33,11,FALSE)</f>
        <v>1145</v>
      </c>
      <c r="U286" s="195">
        <f>VLOOKUP($S286,'Snippet measures'!$A$4:$V$33,18,FALSE)</f>
        <v>-9.3444777281880391</v>
      </c>
      <c r="V286" s="195">
        <f>VLOOKUP($S286,'Snippet measures'!$A$4:$V$33,19,FALSE)</f>
        <v>974.3</v>
      </c>
      <c r="W286" s="195">
        <f>VLOOKUP($S286,'Snippet measures'!$A$4:$V$33,21,FALSE)</f>
        <v>9.22266139657444E-3</v>
      </c>
      <c r="X286" s="195">
        <f>VLOOKUP($S286,'Snippet measures'!$A$4:$V$33,22,FALSE)</f>
        <v>0.3675889328063241</v>
      </c>
      <c r="Y286" s="25">
        <v>4</v>
      </c>
      <c r="Z286" s="30" t="s">
        <v>2275</v>
      </c>
      <c r="AA286" s="31" t="s">
        <v>2276</v>
      </c>
      <c r="AB286" s="39" t="s">
        <v>1489</v>
      </c>
      <c r="AC286" s="33" t="s">
        <v>1441</v>
      </c>
      <c r="AD286" s="16"/>
      <c r="AE286" s="17">
        <v>0</v>
      </c>
      <c r="AF286" s="17">
        <v>0</v>
      </c>
      <c r="AG286" s="17">
        <f t="shared" si="175"/>
        <v>0</v>
      </c>
      <c r="AH286" s="35" t="s">
        <v>1491</v>
      </c>
      <c r="AI286" s="33" t="s">
        <v>1441</v>
      </c>
      <c r="AJ286" s="16"/>
      <c r="AK286" s="17">
        <v>0</v>
      </c>
      <c r="AL286" s="17">
        <v>0</v>
      </c>
      <c r="AM286" s="20">
        <f t="shared" si="203"/>
        <v>0</v>
      </c>
      <c r="AN286" s="35" t="s">
        <v>1494</v>
      </c>
      <c r="AO286" s="33" t="s">
        <v>1441</v>
      </c>
      <c r="AP286" s="16"/>
      <c r="AQ286" s="17">
        <v>0</v>
      </c>
      <c r="AR286" s="17">
        <v>0</v>
      </c>
      <c r="AS286" s="20">
        <f t="shared" si="170"/>
        <v>0</v>
      </c>
      <c r="AT286" s="35" t="s">
        <v>1491</v>
      </c>
      <c r="AU286" s="33" t="s">
        <v>1441</v>
      </c>
      <c r="AV286" s="16"/>
      <c r="AW286" s="17">
        <v>0</v>
      </c>
      <c r="AX286" s="17">
        <v>0</v>
      </c>
      <c r="AY286" s="20">
        <f t="shared" si="202"/>
        <v>0</v>
      </c>
      <c r="AZ286" s="35" t="s">
        <v>1491</v>
      </c>
      <c r="BA286" s="33" t="s">
        <v>1441</v>
      </c>
      <c r="BB286" s="17">
        <v>0</v>
      </c>
      <c r="BC286" s="17">
        <v>0</v>
      </c>
      <c r="BD286" s="20">
        <f t="shared" si="200"/>
        <v>0</v>
      </c>
      <c r="BE286" s="35" t="s">
        <v>270</v>
      </c>
      <c r="BF286" s="36" t="s">
        <v>1441</v>
      </c>
      <c r="BG286" s="17">
        <v>0</v>
      </c>
      <c r="BH286" s="17">
        <v>0</v>
      </c>
      <c r="BI286" s="20">
        <f t="shared" si="201"/>
        <v>0</v>
      </c>
      <c r="BJ286" s="54">
        <v>4</v>
      </c>
      <c r="BK286" s="37">
        <f t="shared" si="185"/>
        <v>8</v>
      </c>
      <c r="BL286" s="54">
        <f t="shared" si="186"/>
        <v>0</v>
      </c>
      <c r="BM286" s="28" t="s">
        <v>2277</v>
      </c>
      <c r="BN286" s="28"/>
      <c r="BO286" s="28"/>
      <c r="BP286" s="28" t="s">
        <v>2092</v>
      </c>
      <c r="BQ286" s="28">
        <v>2</v>
      </c>
      <c r="BR286" s="25">
        <f t="shared" si="187"/>
        <v>2</v>
      </c>
      <c r="BS286" s="28">
        <v>3</v>
      </c>
      <c r="BT286" s="25">
        <f t="shared" si="188"/>
        <v>3</v>
      </c>
      <c r="BU286" s="28">
        <v>2</v>
      </c>
      <c r="BV286" s="25">
        <f t="shared" si="189"/>
        <v>2</v>
      </c>
      <c r="BW286" s="28" t="s">
        <v>87</v>
      </c>
      <c r="BX286" s="25">
        <f t="shared" si="190"/>
        <v>1</v>
      </c>
      <c r="BY286" s="25" t="str">
        <f t="shared" si="194"/>
        <v>med</v>
      </c>
      <c r="BZ286" s="28" t="s">
        <v>145</v>
      </c>
      <c r="CA286" s="25">
        <v>2</v>
      </c>
      <c r="CB286" s="28" t="s">
        <v>2093</v>
      </c>
      <c r="CC286" s="28">
        <v>7473.2</v>
      </c>
      <c r="CD286" s="28">
        <v>220.45</v>
      </c>
      <c r="CE286" s="38">
        <v>102.81</v>
      </c>
      <c r="CF286" s="54">
        <v>6</v>
      </c>
      <c r="CG286" s="25">
        <f t="shared" si="191"/>
        <v>0</v>
      </c>
      <c r="CH286" s="26">
        <f t="shared" si="192"/>
        <v>0</v>
      </c>
      <c r="CI286" s="26">
        <f t="shared" si="195"/>
        <v>5.1939215241551375</v>
      </c>
      <c r="CJ286" s="26">
        <f t="shared" si="196"/>
        <v>11.137048925201828</v>
      </c>
    </row>
    <row r="287" spans="1:88" ht="13.05" customHeight="1" x14ac:dyDescent="0.3">
      <c r="A287" s="27">
        <v>52</v>
      </c>
      <c r="B287" s="28" t="s">
        <v>79</v>
      </c>
      <c r="C287" s="25">
        <f t="shared" si="176"/>
        <v>2</v>
      </c>
      <c r="D287" s="28" t="s">
        <v>65</v>
      </c>
      <c r="E287" s="25">
        <f t="shared" si="177"/>
        <v>3</v>
      </c>
      <c r="F287" s="28" t="s">
        <v>80</v>
      </c>
      <c r="G287" s="25">
        <f t="shared" si="178"/>
        <v>4</v>
      </c>
      <c r="H287" s="28" t="str">
        <f t="shared" si="179"/>
        <v>medium</v>
      </c>
      <c r="I287" s="28" t="s">
        <v>88</v>
      </c>
      <c r="J287" s="25">
        <f t="shared" si="180"/>
        <v>1</v>
      </c>
      <c r="K287" s="28" t="s">
        <v>88</v>
      </c>
      <c r="L287" s="25">
        <f t="shared" si="181"/>
        <v>1</v>
      </c>
      <c r="M287" s="28" t="s">
        <v>88</v>
      </c>
      <c r="N287" s="25">
        <f t="shared" si="182"/>
        <v>1</v>
      </c>
      <c r="O287" s="25" t="str">
        <f t="shared" si="193"/>
        <v>high</v>
      </c>
      <c r="P287" s="25" t="s">
        <v>67</v>
      </c>
      <c r="Q287" s="25" t="s">
        <v>68</v>
      </c>
      <c r="R287" s="25">
        <v>6</v>
      </c>
      <c r="S287" s="29" t="s">
        <v>2266</v>
      </c>
      <c r="T287" s="195">
        <f>VLOOKUP($S287,'Snippet measures'!$A$4:$V$33,11,FALSE)</f>
        <v>1145</v>
      </c>
      <c r="U287" s="195">
        <f>VLOOKUP($S287,'Snippet measures'!$A$4:$V$33,18,FALSE)</f>
        <v>-9.3444777281880391</v>
      </c>
      <c r="V287" s="195">
        <f>VLOOKUP($S287,'Snippet measures'!$A$4:$V$33,19,FALSE)</f>
        <v>974.3</v>
      </c>
      <c r="W287" s="195">
        <f>VLOOKUP($S287,'Snippet measures'!$A$4:$V$33,21,FALSE)</f>
        <v>9.22266139657444E-3</v>
      </c>
      <c r="X287" s="195">
        <f>VLOOKUP($S287,'Snippet measures'!$A$4:$V$33,22,FALSE)</f>
        <v>0.3675889328063241</v>
      </c>
      <c r="Y287" s="25">
        <v>4</v>
      </c>
      <c r="Z287" s="30" t="s">
        <v>2278</v>
      </c>
      <c r="AA287" s="31" t="s">
        <v>2279</v>
      </c>
      <c r="AB287" s="39" t="s">
        <v>1489</v>
      </c>
      <c r="AC287" s="33" t="s">
        <v>2280</v>
      </c>
      <c r="AD287" s="16"/>
      <c r="AE287" s="17">
        <v>2</v>
      </c>
      <c r="AF287" s="17">
        <v>2</v>
      </c>
      <c r="AG287" s="17">
        <f t="shared" si="175"/>
        <v>2</v>
      </c>
      <c r="AH287" s="35" t="s">
        <v>1491</v>
      </c>
      <c r="AI287" s="33" t="s">
        <v>1491</v>
      </c>
      <c r="AJ287" s="16"/>
      <c r="AK287" s="17">
        <f>IF($AH287=TRIM($AI287),3,"")</f>
        <v>3</v>
      </c>
      <c r="AL287" s="17">
        <f>IF($AH287=TRIM($AI287),3,"")</f>
        <v>3</v>
      </c>
      <c r="AM287" s="20">
        <f t="shared" si="203"/>
        <v>3</v>
      </c>
      <c r="AN287" s="35" t="s">
        <v>1494</v>
      </c>
      <c r="AO287" s="33" t="s">
        <v>2281</v>
      </c>
      <c r="AP287" s="16"/>
      <c r="AQ287" s="17">
        <v>2</v>
      </c>
      <c r="AR287" s="17">
        <v>3</v>
      </c>
      <c r="AS287" s="41">
        <v>2</v>
      </c>
      <c r="AT287" s="35" t="s">
        <v>1491</v>
      </c>
      <c r="AU287" s="33" t="s">
        <v>1491</v>
      </c>
      <c r="AV287" s="16"/>
      <c r="AW287" s="17">
        <f>IF(ISBLANK($AT287),"",IF($AT287=TRIM($AU287),3,""))</f>
        <v>3</v>
      </c>
      <c r="AX287" s="17">
        <f>IF(ISBLANK($AT287),"",IF($AT287=TRIM($AU287),3,""))</f>
        <v>3</v>
      </c>
      <c r="AY287" s="20">
        <f t="shared" si="202"/>
        <v>3</v>
      </c>
      <c r="AZ287" s="35" t="s">
        <v>1491</v>
      </c>
      <c r="BA287" s="33" t="s">
        <v>1491</v>
      </c>
      <c r="BB287" s="17">
        <f>IF(ISBLANK($AZ287),"",IF($AZ287=TRIM($BA287),3,""))</f>
        <v>3</v>
      </c>
      <c r="BC287" s="17">
        <f>IF(ISBLANK($AZ287),"",IF($AZ287=TRIM($BA287),3,""))</f>
        <v>3</v>
      </c>
      <c r="BD287" s="20">
        <f t="shared" si="200"/>
        <v>3</v>
      </c>
      <c r="BE287" s="35" t="s">
        <v>270</v>
      </c>
      <c r="BF287" s="36" t="s">
        <v>2282</v>
      </c>
      <c r="BG287" s="17">
        <v>2</v>
      </c>
      <c r="BH287" s="17">
        <v>2</v>
      </c>
      <c r="BI287" s="20">
        <f t="shared" si="201"/>
        <v>2</v>
      </c>
      <c r="BJ287" s="54">
        <v>2</v>
      </c>
      <c r="BK287" s="37">
        <f t="shared" si="185"/>
        <v>6</v>
      </c>
      <c r="BL287" s="54">
        <f t="shared" si="186"/>
        <v>-2</v>
      </c>
      <c r="BM287" s="28" t="s">
        <v>2283</v>
      </c>
      <c r="BN287" s="28"/>
      <c r="BO287" s="28" t="s">
        <v>2102</v>
      </c>
      <c r="BP287" s="28" t="s">
        <v>2103</v>
      </c>
      <c r="BQ287" s="28">
        <v>3</v>
      </c>
      <c r="BR287" s="25">
        <f t="shared" si="187"/>
        <v>3</v>
      </c>
      <c r="BS287" s="28">
        <v>2</v>
      </c>
      <c r="BT287" s="25">
        <f t="shared" si="188"/>
        <v>2</v>
      </c>
      <c r="BU287" s="28">
        <v>3</v>
      </c>
      <c r="BV287" s="25">
        <f t="shared" si="189"/>
        <v>3</v>
      </c>
      <c r="BW287" s="28" t="s">
        <v>87</v>
      </c>
      <c r="BX287" s="25">
        <f t="shared" si="190"/>
        <v>1</v>
      </c>
      <c r="BY287" s="25" t="str">
        <f t="shared" si="194"/>
        <v>med</v>
      </c>
      <c r="BZ287" s="28" t="s">
        <v>145</v>
      </c>
      <c r="CA287" s="25">
        <v>2</v>
      </c>
      <c r="CB287" s="28"/>
      <c r="CC287" s="28">
        <v>11497.2</v>
      </c>
      <c r="CD287" s="28">
        <v>54.34</v>
      </c>
      <c r="CE287" s="38">
        <v>508.76</v>
      </c>
      <c r="CF287" s="54">
        <v>6</v>
      </c>
      <c r="CG287" s="25">
        <f t="shared" si="191"/>
        <v>15</v>
      </c>
      <c r="CH287" s="26">
        <f t="shared" si="192"/>
        <v>0.83333333333333337</v>
      </c>
      <c r="CI287" s="26">
        <f t="shared" si="195"/>
        <v>21.071034228928966</v>
      </c>
      <c r="CJ287" s="26">
        <f t="shared" si="196"/>
        <v>2.2505700133658308</v>
      </c>
    </row>
    <row r="288" spans="1:88" ht="13.05" customHeight="1" x14ac:dyDescent="0.3">
      <c r="A288" s="27">
        <v>56</v>
      </c>
      <c r="B288" s="28" t="s">
        <v>79</v>
      </c>
      <c r="C288" s="25">
        <f t="shared" si="176"/>
        <v>2</v>
      </c>
      <c r="D288" s="28" t="s">
        <v>65</v>
      </c>
      <c r="E288" s="25">
        <f t="shared" si="177"/>
        <v>3</v>
      </c>
      <c r="F288" s="28" t="s">
        <v>80</v>
      </c>
      <c r="G288" s="25">
        <f t="shared" si="178"/>
        <v>4</v>
      </c>
      <c r="H288" s="28" t="str">
        <f t="shared" si="179"/>
        <v>medium</v>
      </c>
      <c r="I288" s="28" t="s">
        <v>65</v>
      </c>
      <c r="J288" s="25">
        <f t="shared" si="180"/>
        <v>3</v>
      </c>
      <c r="K288" s="28" t="s">
        <v>79</v>
      </c>
      <c r="L288" s="25">
        <f t="shared" si="181"/>
        <v>2</v>
      </c>
      <c r="M288" s="28" t="s">
        <v>79</v>
      </c>
      <c r="N288" s="25">
        <f t="shared" si="182"/>
        <v>2</v>
      </c>
      <c r="O288" s="25" t="str">
        <f t="shared" si="193"/>
        <v>high</v>
      </c>
      <c r="P288" s="25" t="s">
        <v>67</v>
      </c>
      <c r="Q288" s="25" t="s">
        <v>68</v>
      </c>
      <c r="R288" s="25">
        <v>6</v>
      </c>
      <c r="S288" s="29" t="s">
        <v>2266</v>
      </c>
      <c r="T288" s="195">
        <f>VLOOKUP($S288,'Snippet measures'!$A$4:$V$33,11,FALSE)</f>
        <v>1145</v>
      </c>
      <c r="U288" s="195">
        <f>VLOOKUP($S288,'Snippet measures'!$A$4:$V$33,18,FALSE)</f>
        <v>-9.3444777281880391</v>
      </c>
      <c r="V288" s="195">
        <f>VLOOKUP($S288,'Snippet measures'!$A$4:$V$33,19,FALSE)</f>
        <v>974.3</v>
      </c>
      <c r="W288" s="195">
        <f>VLOOKUP($S288,'Snippet measures'!$A$4:$V$33,21,FALSE)</f>
        <v>9.22266139657444E-3</v>
      </c>
      <c r="X288" s="195">
        <f>VLOOKUP($S288,'Snippet measures'!$A$4:$V$33,22,FALSE)</f>
        <v>0.3675889328063241</v>
      </c>
      <c r="Y288" s="25">
        <v>3</v>
      </c>
      <c r="Z288" s="30" t="s">
        <v>2284</v>
      </c>
      <c r="AA288" s="31" t="s">
        <v>2285</v>
      </c>
      <c r="AB288" s="39" t="s">
        <v>1489</v>
      </c>
      <c r="AC288" s="33" t="s">
        <v>230</v>
      </c>
      <c r="AD288" s="16"/>
      <c r="AE288" s="17">
        <v>0</v>
      </c>
      <c r="AF288" s="17">
        <v>0</v>
      </c>
      <c r="AG288" s="17">
        <f t="shared" si="175"/>
        <v>0</v>
      </c>
      <c r="AH288" s="35" t="s">
        <v>1491</v>
      </c>
      <c r="AI288" s="33" t="s">
        <v>230</v>
      </c>
      <c r="AJ288" s="16"/>
      <c r="AK288" s="17">
        <v>0</v>
      </c>
      <c r="AL288" s="17">
        <v>0</v>
      </c>
      <c r="AM288" s="20">
        <f t="shared" si="203"/>
        <v>0</v>
      </c>
      <c r="AN288" s="35" t="s">
        <v>1494</v>
      </c>
      <c r="AO288" s="33" t="s">
        <v>230</v>
      </c>
      <c r="AP288" s="16"/>
      <c r="AQ288" s="17">
        <v>0</v>
      </c>
      <c r="AR288" s="17">
        <v>0</v>
      </c>
      <c r="AS288" s="20">
        <f>IF(AQ288=AR288,AQ288,"")</f>
        <v>0</v>
      </c>
      <c r="AT288" s="35" t="s">
        <v>1491</v>
      </c>
      <c r="AU288" s="33" t="s">
        <v>230</v>
      </c>
      <c r="AV288" s="16"/>
      <c r="AW288" s="17">
        <v>0</v>
      </c>
      <c r="AX288" s="17">
        <v>0</v>
      </c>
      <c r="AY288" s="20">
        <f t="shared" si="202"/>
        <v>0</v>
      </c>
      <c r="AZ288" s="35" t="s">
        <v>1491</v>
      </c>
      <c r="BA288" s="33" t="s">
        <v>230</v>
      </c>
      <c r="BB288" s="17">
        <v>0</v>
      </c>
      <c r="BC288" s="17">
        <v>0</v>
      </c>
      <c r="BD288" s="20">
        <f t="shared" si="200"/>
        <v>0</v>
      </c>
      <c r="BE288" s="35" t="s">
        <v>270</v>
      </c>
      <c r="BF288" s="36" t="s">
        <v>1153</v>
      </c>
      <c r="BG288" s="17">
        <v>2</v>
      </c>
      <c r="BH288" s="17">
        <v>2</v>
      </c>
      <c r="BI288" s="20">
        <f t="shared" si="201"/>
        <v>2</v>
      </c>
      <c r="BJ288" s="54">
        <v>2</v>
      </c>
      <c r="BK288" s="37">
        <f t="shared" si="185"/>
        <v>5</v>
      </c>
      <c r="BL288" s="54">
        <f t="shared" si="186"/>
        <v>-1</v>
      </c>
      <c r="BM288" s="28" t="s">
        <v>2286</v>
      </c>
      <c r="BN288" s="28" t="s">
        <v>2287</v>
      </c>
      <c r="BO288" s="28" t="s">
        <v>2109</v>
      </c>
      <c r="BP288" s="28" t="s">
        <v>2110</v>
      </c>
      <c r="BQ288" s="28">
        <v>2</v>
      </c>
      <c r="BR288" s="25">
        <f t="shared" si="187"/>
        <v>2</v>
      </c>
      <c r="BS288" s="28" t="s">
        <v>87</v>
      </c>
      <c r="BT288" s="25">
        <f t="shared" si="188"/>
        <v>1</v>
      </c>
      <c r="BU288" s="28" t="s">
        <v>87</v>
      </c>
      <c r="BV288" s="25">
        <f t="shared" si="189"/>
        <v>1</v>
      </c>
      <c r="BW288" s="28" t="s">
        <v>87</v>
      </c>
      <c r="BX288" s="25">
        <f t="shared" si="190"/>
        <v>1</v>
      </c>
      <c r="BY288" s="25" t="str">
        <f t="shared" si="194"/>
        <v>low</v>
      </c>
      <c r="BZ288" s="28" t="s">
        <v>145</v>
      </c>
      <c r="CA288" s="25">
        <v>2</v>
      </c>
      <c r="CB288" s="28"/>
      <c r="CC288" s="28">
        <v>4437.21</v>
      </c>
      <c r="CD288" s="28">
        <v>520.66</v>
      </c>
      <c r="CE288" s="38">
        <v>157.82</v>
      </c>
      <c r="CF288" s="54">
        <v>6</v>
      </c>
      <c r="CG288" s="25">
        <f t="shared" si="191"/>
        <v>2</v>
      </c>
      <c r="CH288" s="26">
        <f t="shared" si="192"/>
        <v>0.1111111111111111</v>
      </c>
      <c r="CI288" s="26">
        <f t="shared" si="195"/>
        <v>2.1991318710866978</v>
      </c>
      <c r="CJ288" s="26">
        <f t="shared" si="196"/>
        <v>7.2551007476872389</v>
      </c>
    </row>
    <row r="289" spans="1:88" ht="13.05" customHeight="1" x14ac:dyDescent="0.3">
      <c r="A289" s="27">
        <v>80</v>
      </c>
      <c r="B289" s="28" t="s">
        <v>65</v>
      </c>
      <c r="C289" s="25">
        <f t="shared" si="176"/>
        <v>3</v>
      </c>
      <c r="D289" s="28" t="s">
        <v>80</v>
      </c>
      <c r="E289" s="25">
        <f t="shared" si="177"/>
        <v>4</v>
      </c>
      <c r="F289" s="28" t="s">
        <v>66</v>
      </c>
      <c r="G289" s="25">
        <f t="shared" si="178"/>
        <v>5</v>
      </c>
      <c r="H289" s="28" t="str">
        <f t="shared" si="179"/>
        <v>high</v>
      </c>
      <c r="I289" s="28" t="s">
        <v>65</v>
      </c>
      <c r="J289" s="25">
        <f t="shared" si="180"/>
        <v>3</v>
      </c>
      <c r="K289" s="28" t="s">
        <v>79</v>
      </c>
      <c r="L289" s="25">
        <f t="shared" si="181"/>
        <v>2</v>
      </c>
      <c r="M289" s="28" t="s">
        <v>79</v>
      </c>
      <c r="N289" s="25">
        <f t="shared" si="182"/>
        <v>2</v>
      </c>
      <c r="O289" s="25" t="str">
        <f t="shared" si="193"/>
        <v>high</v>
      </c>
      <c r="P289" s="25" t="s">
        <v>95</v>
      </c>
      <c r="Q289" s="25" t="s">
        <v>68</v>
      </c>
      <c r="R289" s="25">
        <v>6</v>
      </c>
      <c r="S289" s="29" t="s">
        <v>2266</v>
      </c>
      <c r="T289" s="195">
        <f>VLOOKUP($S289,'Snippet measures'!$A$4:$V$33,11,FALSE)</f>
        <v>1145</v>
      </c>
      <c r="U289" s="195">
        <f>VLOOKUP($S289,'Snippet measures'!$A$4:$V$33,18,FALSE)</f>
        <v>-9.3444777281880391</v>
      </c>
      <c r="V289" s="195">
        <f>VLOOKUP($S289,'Snippet measures'!$A$4:$V$33,19,FALSE)</f>
        <v>974.3</v>
      </c>
      <c r="W289" s="195">
        <f>VLOOKUP($S289,'Snippet measures'!$A$4:$V$33,21,FALSE)</f>
        <v>9.22266139657444E-3</v>
      </c>
      <c r="X289" s="195">
        <f>VLOOKUP($S289,'Snippet measures'!$A$4:$V$33,22,FALSE)</f>
        <v>0.3675889328063241</v>
      </c>
      <c r="Y289" s="25">
        <v>1</v>
      </c>
      <c r="Z289" s="30" t="s">
        <v>2288</v>
      </c>
      <c r="AA289" s="31" t="s">
        <v>2289</v>
      </c>
      <c r="AB289" s="39" t="s">
        <v>1489</v>
      </c>
      <c r="AC289" s="33" t="s">
        <v>2290</v>
      </c>
      <c r="AD289" s="16"/>
      <c r="AE289" s="17">
        <v>0</v>
      </c>
      <c r="AF289" s="17">
        <v>0</v>
      </c>
      <c r="AG289" s="17">
        <f t="shared" si="175"/>
        <v>0</v>
      </c>
      <c r="AH289" s="35" t="s">
        <v>1491</v>
      </c>
      <c r="AI289" s="33" t="s">
        <v>2291</v>
      </c>
      <c r="AJ289" s="16"/>
      <c r="AK289" s="17">
        <v>0</v>
      </c>
      <c r="AL289" s="17">
        <v>0</v>
      </c>
      <c r="AM289" s="20">
        <f t="shared" si="203"/>
        <v>0</v>
      </c>
      <c r="AN289" s="35" t="s">
        <v>1494</v>
      </c>
      <c r="AO289" s="33" t="s">
        <v>2292</v>
      </c>
      <c r="AP289" s="16"/>
      <c r="AQ289" s="17">
        <v>1</v>
      </c>
      <c r="AR289" s="17">
        <v>0</v>
      </c>
      <c r="AS289" s="41">
        <v>0</v>
      </c>
      <c r="AT289" s="35" t="s">
        <v>1491</v>
      </c>
      <c r="AU289" s="33" t="s">
        <v>2293</v>
      </c>
      <c r="AV289" s="16"/>
      <c r="AW289" s="17">
        <v>0</v>
      </c>
      <c r="AX289" s="17">
        <v>0</v>
      </c>
      <c r="AY289" s="20">
        <f t="shared" si="202"/>
        <v>0</v>
      </c>
      <c r="AZ289" s="35" t="s">
        <v>1491</v>
      </c>
      <c r="BA289" s="33" t="s">
        <v>2290</v>
      </c>
      <c r="BB289" s="17">
        <v>0</v>
      </c>
      <c r="BC289" s="17">
        <v>0</v>
      </c>
      <c r="BD289" s="20">
        <f t="shared" si="200"/>
        <v>0</v>
      </c>
      <c r="BE289" s="35" t="s">
        <v>270</v>
      </c>
      <c r="BF289" s="36" t="s">
        <v>2294</v>
      </c>
      <c r="BG289" s="17">
        <v>1</v>
      </c>
      <c r="BH289" s="17">
        <v>0</v>
      </c>
      <c r="BI289" s="41">
        <v>0</v>
      </c>
      <c r="BJ289" s="54">
        <v>1</v>
      </c>
      <c r="BK289" s="37">
        <f t="shared" si="185"/>
        <v>2</v>
      </c>
      <c r="BL289" s="54">
        <f t="shared" si="186"/>
        <v>0</v>
      </c>
      <c r="BM289" s="28" t="s">
        <v>603</v>
      </c>
      <c r="BN289" s="28"/>
      <c r="BO289" s="28"/>
      <c r="BP289" s="28" t="s">
        <v>2117</v>
      </c>
      <c r="BQ289" s="28">
        <v>3</v>
      </c>
      <c r="BR289" s="25">
        <f t="shared" si="187"/>
        <v>3</v>
      </c>
      <c r="BS289" s="28">
        <v>2</v>
      </c>
      <c r="BT289" s="25">
        <f t="shared" si="188"/>
        <v>2</v>
      </c>
      <c r="BU289" s="28">
        <v>2</v>
      </c>
      <c r="BV289" s="25">
        <f t="shared" si="189"/>
        <v>2</v>
      </c>
      <c r="BW289" s="28">
        <v>2</v>
      </c>
      <c r="BX289" s="25">
        <f t="shared" si="190"/>
        <v>2</v>
      </c>
      <c r="BY289" s="25" t="str">
        <f t="shared" si="194"/>
        <v>med</v>
      </c>
      <c r="BZ289" s="28" t="s">
        <v>78</v>
      </c>
      <c r="CA289" s="25">
        <v>1</v>
      </c>
      <c r="CB289" s="28"/>
      <c r="CC289" s="28">
        <v>21923.7</v>
      </c>
      <c r="CD289" s="28">
        <v>157.09</v>
      </c>
      <c r="CE289" s="38">
        <v>2251.65</v>
      </c>
      <c r="CF289" s="54">
        <v>6</v>
      </c>
      <c r="CG289" s="25">
        <f t="shared" si="191"/>
        <v>0</v>
      </c>
      <c r="CH289" s="26">
        <f t="shared" si="192"/>
        <v>0</v>
      </c>
      <c r="CI289" s="26">
        <f t="shared" si="195"/>
        <v>7.2888153287924116</v>
      </c>
      <c r="CJ289" s="26">
        <f t="shared" si="196"/>
        <v>0.5085159771722958</v>
      </c>
    </row>
    <row r="290" spans="1:88" ht="13.05" customHeight="1" x14ac:dyDescent="0.3">
      <c r="A290" s="27">
        <v>81</v>
      </c>
      <c r="B290" s="28" t="s">
        <v>88</v>
      </c>
      <c r="C290" s="25">
        <f t="shared" si="176"/>
        <v>1</v>
      </c>
      <c r="D290" s="28" t="s">
        <v>79</v>
      </c>
      <c r="E290" s="25">
        <f t="shared" si="177"/>
        <v>2</v>
      </c>
      <c r="F290" s="28" t="s">
        <v>88</v>
      </c>
      <c r="G290" s="25">
        <f t="shared" si="178"/>
        <v>1</v>
      </c>
      <c r="H290" s="28" t="str">
        <f t="shared" si="179"/>
        <v>low</v>
      </c>
      <c r="I290" s="28" t="s">
        <v>88</v>
      </c>
      <c r="J290" s="25">
        <f t="shared" si="180"/>
        <v>1</v>
      </c>
      <c r="K290" s="28" t="s">
        <v>88</v>
      </c>
      <c r="L290" s="25">
        <f t="shared" si="181"/>
        <v>1</v>
      </c>
      <c r="M290" s="28" t="s">
        <v>88</v>
      </c>
      <c r="N290" s="25">
        <f t="shared" si="182"/>
        <v>1</v>
      </c>
      <c r="O290" s="25" t="str">
        <f t="shared" si="193"/>
        <v>low</v>
      </c>
      <c r="P290" s="25" t="s">
        <v>67</v>
      </c>
      <c r="Q290" s="25" t="s">
        <v>1751</v>
      </c>
      <c r="R290" s="25">
        <v>6</v>
      </c>
      <c r="S290" s="29" t="s">
        <v>2266</v>
      </c>
      <c r="T290" s="195">
        <f>VLOOKUP($S290,'Snippet measures'!$A$4:$V$33,11,FALSE)</f>
        <v>1145</v>
      </c>
      <c r="U290" s="195">
        <f>VLOOKUP($S290,'Snippet measures'!$A$4:$V$33,18,FALSE)</f>
        <v>-9.3444777281880391</v>
      </c>
      <c r="V290" s="195">
        <f>VLOOKUP($S290,'Snippet measures'!$A$4:$V$33,19,FALSE)</f>
        <v>974.3</v>
      </c>
      <c r="W290" s="195">
        <f>VLOOKUP($S290,'Snippet measures'!$A$4:$V$33,21,FALSE)</f>
        <v>9.22266139657444E-3</v>
      </c>
      <c r="X290" s="195">
        <f>VLOOKUP($S290,'Snippet measures'!$A$4:$V$33,22,FALSE)</f>
        <v>0.3675889328063241</v>
      </c>
      <c r="Y290" s="25">
        <v>2</v>
      </c>
      <c r="Z290" s="30" t="s">
        <v>2295</v>
      </c>
      <c r="AA290" s="31" t="s">
        <v>2296</v>
      </c>
      <c r="AB290" s="39" t="s">
        <v>1489</v>
      </c>
      <c r="AC290" s="33" t="s">
        <v>2297</v>
      </c>
      <c r="AD290" s="16"/>
      <c r="AE290" s="17">
        <v>0</v>
      </c>
      <c r="AF290" s="17">
        <v>0</v>
      </c>
      <c r="AG290" s="17">
        <f t="shared" si="175"/>
        <v>0</v>
      </c>
      <c r="AH290" s="35" t="s">
        <v>1491</v>
      </c>
      <c r="AI290" s="33" t="s">
        <v>2298</v>
      </c>
      <c r="AJ290" s="16"/>
      <c r="AK290" s="17">
        <v>0</v>
      </c>
      <c r="AL290" s="17">
        <v>0</v>
      </c>
      <c r="AM290" s="20">
        <f t="shared" si="203"/>
        <v>0</v>
      </c>
      <c r="AN290" s="35" t="s">
        <v>1494</v>
      </c>
      <c r="AO290" s="33" t="s">
        <v>2299</v>
      </c>
      <c r="AP290" s="16"/>
      <c r="AQ290" s="17">
        <v>1</v>
      </c>
      <c r="AR290" s="17">
        <v>0</v>
      </c>
      <c r="AS290" s="41">
        <v>0</v>
      </c>
      <c r="AT290" s="35" t="s">
        <v>1491</v>
      </c>
      <c r="AU290" s="33" t="s">
        <v>1491</v>
      </c>
      <c r="AV290" s="16"/>
      <c r="AW290" s="17">
        <f>IF(ISBLANK($AT290),"",IF($AT290=TRIM($AU290),3,""))</f>
        <v>3</v>
      </c>
      <c r="AX290" s="17">
        <f>IF(ISBLANK($AT290),"",IF($AT290=TRIM($AU290),3,""))</f>
        <v>3</v>
      </c>
      <c r="AY290" s="20">
        <f t="shared" si="202"/>
        <v>3</v>
      </c>
      <c r="AZ290" s="35" t="s">
        <v>1491</v>
      </c>
      <c r="BA290" s="33" t="s">
        <v>2300</v>
      </c>
      <c r="BB290" s="17">
        <v>1</v>
      </c>
      <c r="BC290" s="17">
        <v>0</v>
      </c>
      <c r="BD290" s="41">
        <v>0</v>
      </c>
      <c r="BE290" s="35" t="s">
        <v>270</v>
      </c>
      <c r="BF290" s="36" t="s">
        <v>285</v>
      </c>
      <c r="BG290" s="17">
        <v>1</v>
      </c>
      <c r="BH290" s="17">
        <v>1</v>
      </c>
      <c r="BI290" s="20">
        <f t="shared" ref="BI290:BI353" si="204">IF(BG290=BH290,BG290,"")</f>
        <v>1</v>
      </c>
      <c r="BJ290" s="54">
        <v>2</v>
      </c>
      <c r="BK290" s="37">
        <f t="shared" si="185"/>
        <v>4</v>
      </c>
      <c r="BL290" s="54">
        <f t="shared" si="186"/>
        <v>0</v>
      </c>
      <c r="BM290" s="28" t="s">
        <v>2301</v>
      </c>
      <c r="BN290" s="28" t="s">
        <v>2302</v>
      </c>
      <c r="BO290" s="28" t="s">
        <v>2123</v>
      </c>
      <c r="BP290" s="28" t="s">
        <v>2124</v>
      </c>
      <c r="BQ290" s="28" t="s">
        <v>87</v>
      </c>
      <c r="BR290" s="25">
        <f t="shared" si="187"/>
        <v>1</v>
      </c>
      <c r="BS290" s="28" t="s">
        <v>87</v>
      </c>
      <c r="BT290" s="25">
        <f t="shared" si="188"/>
        <v>1</v>
      </c>
      <c r="BU290" s="28" t="s">
        <v>87</v>
      </c>
      <c r="BV290" s="25">
        <f t="shared" si="189"/>
        <v>1</v>
      </c>
      <c r="BW290" s="28" t="s">
        <v>87</v>
      </c>
      <c r="BX290" s="25">
        <f t="shared" si="190"/>
        <v>1</v>
      </c>
      <c r="BY290" s="25" t="str">
        <f t="shared" si="194"/>
        <v>low</v>
      </c>
      <c r="BZ290" s="28" t="s">
        <v>78</v>
      </c>
      <c r="CA290" s="25">
        <v>1</v>
      </c>
      <c r="CB290" s="28" t="s">
        <v>2125</v>
      </c>
      <c r="CC290" s="28">
        <v>3123.74</v>
      </c>
      <c r="CD290" s="28">
        <v>186.68</v>
      </c>
      <c r="CE290" s="38">
        <v>240.85</v>
      </c>
      <c r="CF290" s="54">
        <v>6</v>
      </c>
      <c r="CG290" s="25">
        <f t="shared" si="191"/>
        <v>4</v>
      </c>
      <c r="CH290" s="26">
        <f t="shared" si="192"/>
        <v>0.22222222222222221</v>
      </c>
      <c r="CI290" s="26">
        <f t="shared" si="195"/>
        <v>6.1334904649667878</v>
      </c>
      <c r="CJ290" s="26">
        <f t="shared" si="196"/>
        <v>4.7539962632343782</v>
      </c>
    </row>
    <row r="291" spans="1:88" ht="13.05" customHeight="1" x14ac:dyDescent="0.3">
      <c r="A291" s="27">
        <v>119</v>
      </c>
      <c r="B291" s="28" t="s">
        <v>88</v>
      </c>
      <c r="C291" s="25">
        <f t="shared" si="176"/>
        <v>1</v>
      </c>
      <c r="D291" s="28" t="s">
        <v>79</v>
      </c>
      <c r="E291" s="25">
        <f t="shared" si="177"/>
        <v>2</v>
      </c>
      <c r="F291" s="28" t="s">
        <v>79</v>
      </c>
      <c r="G291" s="25">
        <f t="shared" si="178"/>
        <v>2</v>
      </c>
      <c r="H291" s="28" t="str">
        <f t="shared" si="179"/>
        <v>low</v>
      </c>
      <c r="I291" s="28" t="s">
        <v>79</v>
      </c>
      <c r="J291" s="25">
        <f t="shared" si="180"/>
        <v>2</v>
      </c>
      <c r="K291" s="28" t="s">
        <v>88</v>
      </c>
      <c r="L291" s="25">
        <f t="shared" si="181"/>
        <v>1</v>
      </c>
      <c r="M291" s="28" t="s">
        <v>88</v>
      </c>
      <c r="N291" s="25">
        <f t="shared" si="182"/>
        <v>1</v>
      </c>
      <c r="O291" s="25" t="str">
        <f t="shared" si="193"/>
        <v>low</v>
      </c>
      <c r="P291" s="25" t="s">
        <v>67</v>
      </c>
      <c r="Q291" s="25" t="s">
        <v>68</v>
      </c>
      <c r="R291" s="25">
        <v>6</v>
      </c>
      <c r="S291" s="29" t="s">
        <v>2266</v>
      </c>
      <c r="T291" s="195">
        <f>VLOOKUP($S291,'Snippet measures'!$A$4:$V$33,11,FALSE)</f>
        <v>1145</v>
      </c>
      <c r="U291" s="195">
        <f>VLOOKUP($S291,'Snippet measures'!$A$4:$V$33,18,FALSE)</f>
        <v>-9.3444777281880391</v>
      </c>
      <c r="V291" s="195">
        <f>VLOOKUP($S291,'Snippet measures'!$A$4:$V$33,19,FALSE)</f>
        <v>974.3</v>
      </c>
      <c r="W291" s="195">
        <f>VLOOKUP($S291,'Snippet measures'!$A$4:$V$33,21,FALSE)</f>
        <v>9.22266139657444E-3</v>
      </c>
      <c r="X291" s="195">
        <f>VLOOKUP($S291,'Snippet measures'!$A$4:$V$33,22,FALSE)</f>
        <v>0.3675889328063241</v>
      </c>
      <c r="Y291" s="25">
        <v>2</v>
      </c>
      <c r="Z291" s="30" t="s">
        <v>2303</v>
      </c>
      <c r="AA291" s="31" t="s">
        <v>2304</v>
      </c>
      <c r="AB291" s="39" t="s">
        <v>1489</v>
      </c>
      <c r="AC291" s="33" t="s">
        <v>360</v>
      </c>
      <c r="AD291" s="16"/>
      <c r="AE291" s="17">
        <v>0</v>
      </c>
      <c r="AF291" s="17">
        <v>0</v>
      </c>
      <c r="AG291" s="17">
        <f t="shared" si="175"/>
        <v>0</v>
      </c>
      <c r="AH291" s="35" t="s">
        <v>1491</v>
      </c>
      <c r="AI291" s="33" t="s">
        <v>360</v>
      </c>
      <c r="AJ291" s="16"/>
      <c r="AK291" s="17">
        <v>0</v>
      </c>
      <c r="AL291" s="17">
        <v>0</v>
      </c>
      <c r="AM291" s="20">
        <f t="shared" si="203"/>
        <v>0</v>
      </c>
      <c r="AN291" s="35" t="s">
        <v>1494</v>
      </c>
      <c r="AO291" s="33" t="s">
        <v>360</v>
      </c>
      <c r="AP291" s="16"/>
      <c r="AQ291" s="17">
        <v>0</v>
      </c>
      <c r="AR291" s="17">
        <v>0</v>
      </c>
      <c r="AS291" s="20">
        <f t="shared" ref="AS291:AS302" si="205">IF(AQ291=AR291,AQ291,"")</f>
        <v>0</v>
      </c>
      <c r="AT291" s="35" t="s">
        <v>1491</v>
      </c>
      <c r="AU291" s="33" t="s">
        <v>360</v>
      </c>
      <c r="AV291" s="16"/>
      <c r="AW291" s="17">
        <v>0</v>
      </c>
      <c r="AX291" s="17">
        <v>0</v>
      </c>
      <c r="AY291" s="20">
        <f t="shared" si="202"/>
        <v>0</v>
      </c>
      <c r="AZ291" s="35" t="s">
        <v>1491</v>
      </c>
      <c r="BA291" s="33" t="s">
        <v>360</v>
      </c>
      <c r="BB291" s="17">
        <v>0</v>
      </c>
      <c r="BC291" s="17">
        <v>0</v>
      </c>
      <c r="BD291" s="20">
        <f t="shared" ref="BD291:BD297" si="206">IF(BB291=BC291,BB291,"")</f>
        <v>0</v>
      </c>
      <c r="BE291" s="35" t="s">
        <v>270</v>
      </c>
      <c r="BF291" s="36" t="s">
        <v>360</v>
      </c>
      <c r="BG291" s="17">
        <v>0</v>
      </c>
      <c r="BH291" s="17">
        <v>0</v>
      </c>
      <c r="BI291" s="20">
        <f t="shared" si="204"/>
        <v>0</v>
      </c>
      <c r="BJ291" s="54">
        <v>2</v>
      </c>
      <c r="BK291" s="37">
        <f t="shared" si="185"/>
        <v>4</v>
      </c>
      <c r="BL291" s="54">
        <f t="shared" si="186"/>
        <v>0</v>
      </c>
      <c r="BM291" s="28"/>
      <c r="BN291" s="28"/>
      <c r="BO291" s="28"/>
      <c r="BP291" s="28" t="s">
        <v>2130</v>
      </c>
      <c r="BQ291" s="28">
        <v>2</v>
      </c>
      <c r="BR291" s="25">
        <f t="shared" si="187"/>
        <v>2</v>
      </c>
      <c r="BS291" s="28" t="s">
        <v>87</v>
      </c>
      <c r="BT291" s="25">
        <f t="shared" si="188"/>
        <v>1</v>
      </c>
      <c r="BU291" s="28" t="s">
        <v>87</v>
      </c>
      <c r="BV291" s="25">
        <f t="shared" si="189"/>
        <v>1</v>
      </c>
      <c r="BW291" s="28" t="s">
        <v>87</v>
      </c>
      <c r="BX291" s="25">
        <f t="shared" si="190"/>
        <v>1</v>
      </c>
      <c r="BY291" s="25" t="str">
        <f t="shared" si="194"/>
        <v>low</v>
      </c>
      <c r="BZ291" s="28" t="s">
        <v>119</v>
      </c>
      <c r="CA291" s="25">
        <v>4</v>
      </c>
      <c r="CB291" s="28"/>
      <c r="CC291" s="28">
        <v>2046.11</v>
      </c>
      <c r="CD291" s="28">
        <v>79.05</v>
      </c>
      <c r="CE291" s="38">
        <v>44.64</v>
      </c>
      <c r="CF291" s="54">
        <v>6</v>
      </c>
      <c r="CG291" s="25">
        <f t="shared" si="191"/>
        <v>0</v>
      </c>
      <c r="CH291" s="26">
        <f t="shared" si="192"/>
        <v>0</v>
      </c>
      <c r="CI291" s="26">
        <f t="shared" si="195"/>
        <v>14.484503478810879</v>
      </c>
      <c r="CJ291" s="26">
        <f t="shared" si="196"/>
        <v>25.649641577060933</v>
      </c>
    </row>
    <row r="292" spans="1:88" ht="13.05" customHeight="1" x14ac:dyDescent="0.3">
      <c r="A292" s="27">
        <v>136</v>
      </c>
      <c r="B292" s="28" t="s">
        <v>80</v>
      </c>
      <c r="C292" s="25">
        <f t="shared" si="176"/>
        <v>4</v>
      </c>
      <c r="D292" s="28" t="s">
        <v>79</v>
      </c>
      <c r="E292" s="25">
        <f t="shared" si="177"/>
        <v>2</v>
      </c>
      <c r="F292" s="28" t="s">
        <v>80</v>
      </c>
      <c r="G292" s="25">
        <f t="shared" si="178"/>
        <v>4</v>
      </c>
      <c r="H292" s="28" t="str">
        <f t="shared" si="179"/>
        <v>high</v>
      </c>
      <c r="I292" s="28" t="s">
        <v>79</v>
      </c>
      <c r="J292" s="25">
        <f t="shared" si="180"/>
        <v>2</v>
      </c>
      <c r="K292" s="28" t="s">
        <v>80</v>
      </c>
      <c r="L292" s="25">
        <f t="shared" si="181"/>
        <v>4</v>
      </c>
      <c r="M292" s="28" t="s">
        <v>79</v>
      </c>
      <c r="N292" s="25">
        <f t="shared" si="182"/>
        <v>2</v>
      </c>
      <c r="O292" s="25" t="str">
        <f t="shared" si="193"/>
        <v>high</v>
      </c>
      <c r="P292" s="25" t="s">
        <v>67</v>
      </c>
      <c r="Q292" s="25" t="s">
        <v>68</v>
      </c>
      <c r="R292" s="25">
        <v>6</v>
      </c>
      <c r="S292" s="29" t="s">
        <v>2266</v>
      </c>
      <c r="T292" s="195">
        <f>VLOOKUP($S292,'Snippet measures'!$A$4:$V$33,11,FALSE)</f>
        <v>1145</v>
      </c>
      <c r="U292" s="195">
        <f>VLOOKUP($S292,'Snippet measures'!$A$4:$V$33,18,FALSE)</f>
        <v>-9.3444777281880391</v>
      </c>
      <c r="V292" s="195">
        <f>VLOOKUP($S292,'Snippet measures'!$A$4:$V$33,19,FALSE)</f>
        <v>974.3</v>
      </c>
      <c r="W292" s="195">
        <f>VLOOKUP($S292,'Snippet measures'!$A$4:$V$33,21,FALSE)</f>
        <v>9.22266139657444E-3</v>
      </c>
      <c r="X292" s="195">
        <f>VLOOKUP($S292,'Snippet measures'!$A$4:$V$33,22,FALSE)</f>
        <v>0.3675889328063241</v>
      </c>
      <c r="Y292" s="25">
        <v>2</v>
      </c>
      <c r="Z292" s="30" t="s">
        <v>2305</v>
      </c>
      <c r="AA292" s="31" t="s">
        <v>2306</v>
      </c>
      <c r="AB292" s="39" t="s">
        <v>1489</v>
      </c>
      <c r="AC292" s="33" t="s">
        <v>1500</v>
      </c>
      <c r="AD292" s="16"/>
      <c r="AE292" s="17">
        <v>2</v>
      </c>
      <c r="AF292" s="17">
        <v>2</v>
      </c>
      <c r="AG292" s="17">
        <f t="shared" si="175"/>
        <v>2</v>
      </c>
      <c r="AH292" s="35" t="s">
        <v>1491</v>
      </c>
      <c r="AI292" s="33" t="s">
        <v>1491</v>
      </c>
      <c r="AJ292" s="16"/>
      <c r="AK292" s="17">
        <f>IF($AH292=TRIM($AI292),3,"")</f>
        <v>3</v>
      </c>
      <c r="AL292" s="17">
        <f>IF($AH292=TRIM($AI292),3,"")</f>
        <v>3</v>
      </c>
      <c r="AM292" s="20">
        <f t="shared" si="203"/>
        <v>3</v>
      </c>
      <c r="AN292" s="35" t="s">
        <v>1494</v>
      </c>
      <c r="AO292" s="33" t="s">
        <v>2281</v>
      </c>
      <c r="AP292" s="16"/>
      <c r="AQ292" s="17">
        <v>2</v>
      </c>
      <c r="AR292" s="17">
        <v>2</v>
      </c>
      <c r="AS292" s="20">
        <f t="shared" si="205"/>
        <v>2</v>
      </c>
      <c r="AT292" s="35" t="s">
        <v>1491</v>
      </c>
      <c r="AU292" s="33" t="s">
        <v>1491</v>
      </c>
      <c r="AV292" s="16"/>
      <c r="AW292" s="17">
        <f>IF(ISBLANK($AT292),"",IF($AT292=TRIM($AU292),3,""))</f>
        <v>3</v>
      </c>
      <c r="AX292" s="17">
        <f>IF(ISBLANK($AT292),"",IF($AT292=TRIM($AU292),3,""))</f>
        <v>3</v>
      </c>
      <c r="AY292" s="20">
        <f t="shared" si="202"/>
        <v>3</v>
      </c>
      <c r="AZ292" s="35" t="s">
        <v>1491</v>
      </c>
      <c r="BA292" s="33" t="s">
        <v>1491</v>
      </c>
      <c r="BB292" s="17">
        <f>IF(ISBLANK($AZ292),"",IF($AZ292=TRIM($BA292),3,""))</f>
        <v>3</v>
      </c>
      <c r="BC292" s="17">
        <f>IF(ISBLANK($AZ292),"",IF($AZ292=TRIM($BA292),3,""))</f>
        <v>3</v>
      </c>
      <c r="BD292" s="20">
        <f t="shared" si="206"/>
        <v>3</v>
      </c>
      <c r="BE292" s="35" t="s">
        <v>270</v>
      </c>
      <c r="BF292" s="36" t="s">
        <v>230</v>
      </c>
      <c r="BG292" s="17">
        <v>0</v>
      </c>
      <c r="BH292" s="17">
        <v>0</v>
      </c>
      <c r="BI292" s="20">
        <f t="shared" si="204"/>
        <v>0</v>
      </c>
      <c r="BJ292" s="54">
        <v>1</v>
      </c>
      <c r="BK292" s="37">
        <f t="shared" si="185"/>
        <v>3</v>
      </c>
      <c r="BL292" s="54">
        <f t="shared" si="186"/>
        <v>-1</v>
      </c>
      <c r="BM292" s="28" t="s">
        <v>2307</v>
      </c>
      <c r="BN292" s="28"/>
      <c r="BO292" s="28" t="s">
        <v>2136</v>
      </c>
      <c r="BP292" s="28" t="s">
        <v>2137</v>
      </c>
      <c r="BQ292" s="28">
        <v>3</v>
      </c>
      <c r="BR292" s="25">
        <f t="shared" si="187"/>
        <v>3</v>
      </c>
      <c r="BS292" s="28" t="s">
        <v>87</v>
      </c>
      <c r="BT292" s="25">
        <f t="shared" si="188"/>
        <v>1</v>
      </c>
      <c r="BU292" s="28" t="s">
        <v>87</v>
      </c>
      <c r="BV292" s="25">
        <f t="shared" si="189"/>
        <v>1</v>
      </c>
      <c r="BW292" s="28" t="s">
        <v>87</v>
      </c>
      <c r="BX292" s="25">
        <f t="shared" si="190"/>
        <v>1</v>
      </c>
      <c r="BY292" s="25" t="str">
        <f t="shared" si="194"/>
        <v>med</v>
      </c>
      <c r="BZ292" s="28" t="s">
        <v>145</v>
      </c>
      <c r="CA292" s="25">
        <v>2</v>
      </c>
      <c r="CB292" s="28"/>
      <c r="CC292" s="28">
        <v>7423.66</v>
      </c>
      <c r="CD292" s="28">
        <v>198.52</v>
      </c>
      <c r="CE292" s="38">
        <v>315.05</v>
      </c>
      <c r="CF292" s="54">
        <v>6</v>
      </c>
      <c r="CG292" s="25">
        <f t="shared" si="191"/>
        <v>13</v>
      </c>
      <c r="CH292" s="26">
        <f t="shared" si="192"/>
        <v>0.72222222222222221</v>
      </c>
      <c r="CI292" s="26">
        <f t="shared" si="195"/>
        <v>5.7676808382026996</v>
      </c>
      <c r="CJ292" s="26">
        <f t="shared" si="196"/>
        <v>3.6343437549595299</v>
      </c>
    </row>
    <row r="293" spans="1:88" ht="13.05" customHeight="1" x14ac:dyDescent="0.3">
      <c r="A293" s="27">
        <v>137</v>
      </c>
      <c r="B293" s="28" t="s">
        <v>79</v>
      </c>
      <c r="C293" s="25">
        <f t="shared" si="176"/>
        <v>2</v>
      </c>
      <c r="D293" s="28" t="s">
        <v>65</v>
      </c>
      <c r="E293" s="25">
        <f t="shared" si="177"/>
        <v>3</v>
      </c>
      <c r="F293" s="28" t="s">
        <v>80</v>
      </c>
      <c r="G293" s="25">
        <f t="shared" si="178"/>
        <v>4</v>
      </c>
      <c r="H293" s="28" t="str">
        <f t="shared" si="179"/>
        <v>medium</v>
      </c>
      <c r="I293" s="28" t="s">
        <v>88</v>
      </c>
      <c r="J293" s="25">
        <f t="shared" si="180"/>
        <v>1</v>
      </c>
      <c r="K293" s="28" t="s">
        <v>88</v>
      </c>
      <c r="L293" s="25">
        <f t="shared" si="181"/>
        <v>1</v>
      </c>
      <c r="M293" s="28" t="s">
        <v>88</v>
      </c>
      <c r="N293" s="25">
        <f t="shared" si="182"/>
        <v>1</v>
      </c>
      <c r="O293" s="25" t="str">
        <f t="shared" si="193"/>
        <v>high</v>
      </c>
      <c r="P293" s="25" t="s">
        <v>67</v>
      </c>
      <c r="Q293" s="25" t="s">
        <v>68</v>
      </c>
      <c r="R293" s="25">
        <v>6</v>
      </c>
      <c r="S293" s="29" t="s">
        <v>2266</v>
      </c>
      <c r="T293" s="195">
        <f>VLOOKUP($S293,'Snippet measures'!$A$4:$V$33,11,FALSE)</f>
        <v>1145</v>
      </c>
      <c r="U293" s="195">
        <f>VLOOKUP($S293,'Snippet measures'!$A$4:$V$33,18,FALSE)</f>
        <v>-9.3444777281880391</v>
      </c>
      <c r="V293" s="195">
        <f>VLOOKUP($S293,'Snippet measures'!$A$4:$V$33,19,FALSE)</f>
        <v>974.3</v>
      </c>
      <c r="W293" s="195">
        <f>VLOOKUP($S293,'Snippet measures'!$A$4:$V$33,21,FALSE)</f>
        <v>9.22266139657444E-3</v>
      </c>
      <c r="X293" s="195">
        <f>VLOOKUP($S293,'Snippet measures'!$A$4:$V$33,22,FALSE)</f>
        <v>0.3675889328063241</v>
      </c>
      <c r="Y293" s="25">
        <v>2</v>
      </c>
      <c r="Z293" s="30" t="s">
        <v>2308</v>
      </c>
      <c r="AA293" s="31" t="s">
        <v>2309</v>
      </c>
      <c r="AB293" s="39" t="s">
        <v>1489</v>
      </c>
      <c r="AC293" s="33" t="s">
        <v>2310</v>
      </c>
      <c r="AD293" s="16"/>
      <c r="AE293" s="17">
        <v>3</v>
      </c>
      <c r="AF293" s="17">
        <v>3</v>
      </c>
      <c r="AG293" s="17">
        <f t="shared" si="175"/>
        <v>3</v>
      </c>
      <c r="AH293" s="35" t="s">
        <v>1491</v>
      </c>
      <c r="AI293" s="33" t="s">
        <v>1491</v>
      </c>
      <c r="AJ293" s="16"/>
      <c r="AK293" s="17">
        <f>IF($AH293=TRIM($AI293),3,"")</f>
        <v>3</v>
      </c>
      <c r="AL293" s="17">
        <f>IF($AH293=TRIM($AI293),3,"")</f>
        <v>3</v>
      </c>
      <c r="AM293" s="20">
        <f t="shared" si="203"/>
        <v>3</v>
      </c>
      <c r="AN293" s="35" t="s">
        <v>1494</v>
      </c>
      <c r="AO293" s="33" t="s">
        <v>1561</v>
      </c>
      <c r="AP293" s="16"/>
      <c r="AQ293" s="17">
        <v>3</v>
      </c>
      <c r="AR293" s="17">
        <v>3</v>
      </c>
      <c r="AS293" s="20">
        <f t="shared" si="205"/>
        <v>3</v>
      </c>
      <c r="AT293" s="35" t="s">
        <v>1491</v>
      </c>
      <c r="AU293" s="33" t="s">
        <v>2311</v>
      </c>
      <c r="AV293" s="16"/>
      <c r="AW293" s="17">
        <f>IF(ISBLANK($AT293),"",IF($AT293=TRIM($AU293),3,""))</f>
        <v>3</v>
      </c>
      <c r="AX293" s="17">
        <f>IF(ISBLANK($AT293),"",IF($AT293=TRIM($AU293),3,""))</f>
        <v>3</v>
      </c>
      <c r="AY293" s="20">
        <f t="shared" si="202"/>
        <v>3</v>
      </c>
      <c r="AZ293" s="35" t="s">
        <v>1491</v>
      </c>
      <c r="BA293" s="33" t="s">
        <v>1491</v>
      </c>
      <c r="BB293" s="17">
        <f>IF(ISBLANK($AZ293),"",IF($AZ293=TRIM($BA293),3,""))</f>
        <v>3</v>
      </c>
      <c r="BC293" s="17">
        <f>IF(ISBLANK($AZ293),"",IF($AZ293=TRIM($BA293),3,""))</f>
        <v>3</v>
      </c>
      <c r="BD293" s="20">
        <f t="shared" si="206"/>
        <v>3</v>
      </c>
      <c r="BE293" s="35" t="s">
        <v>270</v>
      </c>
      <c r="BF293" s="36" t="s">
        <v>2312</v>
      </c>
      <c r="BG293" s="17">
        <v>3</v>
      </c>
      <c r="BH293" s="17">
        <v>3</v>
      </c>
      <c r="BI293" s="20">
        <f t="shared" si="204"/>
        <v>3</v>
      </c>
      <c r="BJ293" s="54">
        <v>3</v>
      </c>
      <c r="BK293" s="37">
        <f t="shared" si="185"/>
        <v>5</v>
      </c>
      <c r="BL293" s="54">
        <f t="shared" si="186"/>
        <v>1</v>
      </c>
      <c r="BM293" s="28" t="s">
        <v>2313</v>
      </c>
      <c r="BN293" s="28" t="s">
        <v>2314</v>
      </c>
      <c r="BO293" s="28" t="s">
        <v>2144</v>
      </c>
      <c r="BP293" s="28" t="s">
        <v>2145</v>
      </c>
      <c r="BQ293" s="28">
        <v>3</v>
      </c>
      <c r="BR293" s="25">
        <f t="shared" si="187"/>
        <v>3</v>
      </c>
      <c r="BS293" s="28">
        <v>2</v>
      </c>
      <c r="BT293" s="25">
        <f t="shared" si="188"/>
        <v>2</v>
      </c>
      <c r="BU293" s="28">
        <v>2</v>
      </c>
      <c r="BV293" s="25">
        <f t="shared" si="189"/>
        <v>2</v>
      </c>
      <c r="BW293" s="28">
        <v>3</v>
      </c>
      <c r="BX293" s="25">
        <f t="shared" si="190"/>
        <v>3</v>
      </c>
      <c r="BY293" s="25" t="str">
        <f t="shared" si="194"/>
        <v>med</v>
      </c>
      <c r="BZ293" s="28" t="s">
        <v>145</v>
      </c>
      <c r="CA293" s="25">
        <v>2</v>
      </c>
      <c r="CB293" s="28" t="s">
        <v>2146</v>
      </c>
      <c r="CC293" s="28">
        <v>9814.84</v>
      </c>
      <c r="CD293" s="28">
        <v>45.39</v>
      </c>
      <c r="CE293" s="38">
        <v>193.79</v>
      </c>
      <c r="CF293" s="54">
        <v>6</v>
      </c>
      <c r="CG293" s="25">
        <f t="shared" si="191"/>
        <v>18</v>
      </c>
      <c r="CH293" s="26">
        <f t="shared" si="192"/>
        <v>1</v>
      </c>
      <c r="CI293" s="26">
        <f t="shared" si="195"/>
        <v>25.225820665344788</v>
      </c>
      <c r="CJ293" s="26">
        <f t="shared" si="196"/>
        <v>5.9084576087517418</v>
      </c>
    </row>
    <row r="294" spans="1:88" ht="13.05" customHeight="1" x14ac:dyDescent="0.3">
      <c r="A294" s="27">
        <v>138</v>
      </c>
      <c r="B294" s="28" t="s">
        <v>88</v>
      </c>
      <c r="C294" s="25">
        <f t="shared" si="176"/>
        <v>1</v>
      </c>
      <c r="D294" s="28" t="s">
        <v>88</v>
      </c>
      <c r="E294" s="25">
        <f t="shared" si="177"/>
        <v>1</v>
      </c>
      <c r="F294" s="28" t="s">
        <v>88</v>
      </c>
      <c r="G294" s="25">
        <f t="shared" si="178"/>
        <v>1</v>
      </c>
      <c r="H294" s="28" t="str">
        <f t="shared" si="179"/>
        <v>low</v>
      </c>
      <c r="I294" s="28" t="s">
        <v>88</v>
      </c>
      <c r="J294" s="25">
        <f t="shared" si="180"/>
        <v>1</v>
      </c>
      <c r="K294" s="28" t="s">
        <v>88</v>
      </c>
      <c r="L294" s="25">
        <f t="shared" si="181"/>
        <v>1</v>
      </c>
      <c r="M294" s="28" t="s">
        <v>88</v>
      </c>
      <c r="N294" s="25">
        <f t="shared" si="182"/>
        <v>1</v>
      </c>
      <c r="O294" s="25" t="str">
        <f t="shared" si="193"/>
        <v>low</v>
      </c>
      <c r="P294" s="25" t="s">
        <v>95</v>
      </c>
      <c r="Q294" s="25" t="s">
        <v>68</v>
      </c>
      <c r="R294" s="25">
        <v>6</v>
      </c>
      <c r="S294" s="29" t="s">
        <v>2266</v>
      </c>
      <c r="T294" s="195">
        <f>VLOOKUP($S294,'Snippet measures'!$A$4:$V$33,11,FALSE)</f>
        <v>1145</v>
      </c>
      <c r="U294" s="195">
        <f>VLOOKUP($S294,'Snippet measures'!$A$4:$V$33,18,FALSE)</f>
        <v>-9.3444777281880391</v>
      </c>
      <c r="V294" s="195">
        <f>VLOOKUP($S294,'Snippet measures'!$A$4:$V$33,19,FALSE)</f>
        <v>974.3</v>
      </c>
      <c r="W294" s="195">
        <f>VLOOKUP($S294,'Snippet measures'!$A$4:$V$33,21,FALSE)</f>
        <v>9.22266139657444E-3</v>
      </c>
      <c r="X294" s="195">
        <f>VLOOKUP($S294,'Snippet measures'!$A$4:$V$33,22,FALSE)</f>
        <v>0.3675889328063241</v>
      </c>
      <c r="Y294" s="25">
        <v>2</v>
      </c>
      <c r="Z294" s="30" t="s">
        <v>2315</v>
      </c>
      <c r="AA294" s="31" t="s">
        <v>91</v>
      </c>
      <c r="AB294" s="39" t="s">
        <v>1489</v>
      </c>
      <c r="AC294" s="33" t="s">
        <v>91</v>
      </c>
      <c r="AD294" s="16"/>
      <c r="AE294" s="17">
        <v>0</v>
      </c>
      <c r="AF294" s="17">
        <v>0</v>
      </c>
      <c r="AG294" s="17">
        <f t="shared" si="175"/>
        <v>0</v>
      </c>
      <c r="AH294" s="35" t="s">
        <v>1491</v>
      </c>
      <c r="AI294" s="33" t="s">
        <v>91</v>
      </c>
      <c r="AJ294" s="16"/>
      <c r="AK294" s="17">
        <v>0</v>
      </c>
      <c r="AL294" s="17">
        <v>0</v>
      </c>
      <c r="AM294" s="20">
        <f t="shared" si="203"/>
        <v>0</v>
      </c>
      <c r="AN294" s="35" t="s">
        <v>1494</v>
      </c>
      <c r="AO294" s="33" t="s">
        <v>91</v>
      </c>
      <c r="AP294" s="16"/>
      <c r="AQ294" s="17">
        <v>0</v>
      </c>
      <c r="AR294" s="17">
        <v>0</v>
      </c>
      <c r="AS294" s="20">
        <f t="shared" si="205"/>
        <v>0</v>
      </c>
      <c r="AT294" s="35" t="s">
        <v>1491</v>
      </c>
      <c r="AU294" s="33" t="s">
        <v>91</v>
      </c>
      <c r="AV294" s="16"/>
      <c r="AW294" s="17">
        <v>0</v>
      </c>
      <c r="AX294" s="17">
        <v>0</v>
      </c>
      <c r="AY294" s="20">
        <f t="shared" si="202"/>
        <v>0</v>
      </c>
      <c r="AZ294" s="35" t="s">
        <v>1491</v>
      </c>
      <c r="BA294" s="33" t="s">
        <v>91</v>
      </c>
      <c r="BB294" s="17">
        <v>0</v>
      </c>
      <c r="BC294" s="17">
        <v>0</v>
      </c>
      <c r="BD294" s="20">
        <f t="shared" si="206"/>
        <v>0</v>
      </c>
      <c r="BE294" s="35" t="s">
        <v>270</v>
      </c>
      <c r="BF294" s="36" t="s">
        <v>91</v>
      </c>
      <c r="BG294" s="17">
        <v>0</v>
      </c>
      <c r="BH294" s="17">
        <v>0</v>
      </c>
      <c r="BI294" s="20">
        <f t="shared" si="204"/>
        <v>0</v>
      </c>
      <c r="BJ294" s="54">
        <v>3</v>
      </c>
      <c r="BK294" s="37">
        <f t="shared" si="185"/>
        <v>5</v>
      </c>
      <c r="BL294" s="54">
        <f t="shared" si="186"/>
        <v>1</v>
      </c>
      <c r="BM294" s="28" t="s">
        <v>2316</v>
      </c>
      <c r="BN294" s="28"/>
      <c r="BO294" s="28" t="s">
        <v>2148</v>
      </c>
      <c r="BP294" s="28" t="s">
        <v>2149</v>
      </c>
      <c r="BQ294" s="28" t="s">
        <v>87</v>
      </c>
      <c r="BR294" s="25">
        <f t="shared" si="187"/>
        <v>1</v>
      </c>
      <c r="BS294" s="28" t="s">
        <v>87</v>
      </c>
      <c r="BT294" s="25">
        <f t="shared" si="188"/>
        <v>1</v>
      </c>
      <c r="BU294" s="28" t="s">
        <v>87</v>
      </c>
      <c r="BV294" s="25">
        <f t="shared" si="189"/>
        <v>1</v>
      </c>
      <c r="BW294" s="28" t="s">
        <v>87</v>
      </c>
      <c r="BX294" s="25">
        <f t="shared" si="190"/>
        <v>1</v>
      </c>
      <c r="BY294" s="25" t="str">
        <f t="shared" si="194"/>
        <v>low</v>
      </c>
      <c r="BZ294" s="28" t="s">
        <v>78</v>
      </c>
      <c r="CA294" s="25">
        <v>1</v>
      </c>
      <c r="CB294" s="28"/>
      <c r="CC294" s="28">
        <v>685.74</v>
      </c>
      <c r="CD294" s="28">
        <v>23.75</v>
      </c>
      <c r="CE294" s="38">
        <v>52.85</v>
      </c>
      <c r="CF294" s="54">
        <v>6</v>
      </c>
      <c r="CG294" s="25">
        <f t="shared" si="191"/>
        <v>0</v>
      </c>
      <c r="CH294" s="26">
        <f t="shared" si="192"/>
        <v>0</v>
      </c>
      <c r="CI294" s="26">
        <f t="shared" si="195"/>
        <v>48.210526315789473</v>
      </c>
      <c r="CJ294" s="26">
        <f t="shared" si="196"/>
        <v>21.665089877010406</v>
      </c>
    </row>
    <row r="295" spans="1:88" ht="13.05" customHeight="1" x14ac:dyDescent="0.3">
      <c r="A295" s="27">
        <v>166</v>
      </c>
      <c r="B295" s="28" t="s">
        <v>79</v>
      </c>
      <c r="C295" s="25">
        <f t="shared" si="176"/>
        <v>2</v>
      </c>
      <c r="D295" s="28" t="s">
        <v>65</v>
      </c>
      <c r="E295" s="25">
        <f t="shared" si="177"/>
        <v>3</v>
      </c>
      <c r="F295" s="28" t="s">
        <v>80</v>
      </c>
      <c r="G295" s="25">
        <f t="shared" si="178"/>
        <v>4</v>
      </c>
      <c r="H295" s="28" t="str">
        <f t="shared" si="179"/>
        <v>medium</v>
      </c>
      <c r="I295" s="28" t="s">
        <v>79</v>
      </c>
      <c r="J295" s="25">
        <f t="shared" si="180"/>
        <v>2</v>
      </c>
      <c r="K295" s="28" t="s">
        <v>79</v>
      </c>
      <c r="L295" s="25">
        <f t="shared" si="181"/>
        <v>2</v>
      </c>
      <c r="M295" s="28" t="s">
        <v>88</v>
      </c>
      <c r="N295" s="25">
        <f t="shared" si="182"/>
        <v>1</v>
      </c>
      <c r="O295" s="25" t="str">
        <f t="shared" si="193"/>
        <v>high</v>
      </c>
      <c r="P295" s="25" t="s">
        <v>67</v>
      </c>
      <c r="Q295" s="25" t="s">
        <v>1751</v>
      </c>
      <c r="R295" s="25">
        <v>6</v>
      </c>
      <c r="S295" s="29" t="s">
        <v>2266</v>
      </c>
      <c r="T295" s="195">
        <f>VLOOKUP($S295,'Snippet measures'!$A$4:$V$33,11,FALSE)</f>
        <v>1145</v>
      </c>
      <c r="U295" s="195">
        <f>VLOOKUP($S295,'Snippet measures'!$A$4:$V$33,18,FALSE)</f>
        <v>-9.3444777281880391</v>
      </c>
      <c r="V295" s="195">
        <f>VLOOKUP($S295,'Snippet measures'!$A$4:$V$33,19,FALSE)</f>
        <v>974.3</v>
      </c>
      <c r="W295" s="195">
        <f>VLOOKUP($S295,'Snippet measures'!$A$4:$V$33,21,FALSE)</f>
        <v>9.22266139657444E-3</v>
      </c>
      <c r="X295" s="195">
        <f>VLOOKUP($S295,'Snippet measures'!$A$4:$V$33,22,FALSE)</f>
        <v>0.3675889328063241</v>
      </c>
      <c r="Y295" s="25">
        <v>2</v>
      </c>
      <c r="Z295" s="30" t="s">
        <v>2317</v>
      </c>
      <c r="AA295" s="31" t="s">
        <v>2318</v>
      </c>
      <c r="AB295" s="39" t="s">
        <v>1489</v>
      </c>
      <c r="AC295" s="33" t="s">
        <v>91</v>
      </c>
      <c r="AD295" s="16"/>
      <c r="AE295" s="17">
        <v>0</v>
      </c>
      <c r="AF295" s="17">
        <v>0</v>
      </c>
      <c r="AG295" s="17">
        <f t="shared" si="175"/>
        <v>0</v>
      </c>
      <c r="AH295" s="35" t="s">
        <v>1491</v>
      </c>
      <c r="AI295" s="33" t="s">
        <v>1491</v>
      </c>
      <c r="AJ295" s="16"/>
      <c r="AK295" s="17">
        <f>IF($AH295=TRIM($AI295),3,"")</f>
        <v>3</v>
      </c>
      <c r="AL295" s="17">
        <f>IF($AH295=TRIM($AI295),3,"")</f>
        <v>3</v>
      </c>
      <c r="AM295" s="20">
        <f t="shared" si="203"/>
        <v>3</v>
      </c>
      <c r="AN295" s="35" t="s">
        <v>1494</v>
      </c>
      <c r="AO295" s="33" t="s">
        <v>91</v>
      </c>
      <c r="AP295" s="16"/>
      <c r="AQ295" s="17">
        <v>0</v>
      </c>
      <c r="AR295" s="17">
        <v>0</v>
      </c>
      <c r="AS295" s="20">
        <f t="shared" si="205"/>
        <v>0</v>
      </c>
      <c r="AT295" s="35" t="s">
        <v>1491</v>
      </c>
      <c r="AU295" s="33" t="s">
        <v>1491</v>
      </c>
      <c r="AV295" s="16"/>
      <c r="AW295" s="17">
        <f>IF(ISBLANK($AT295),"",IF($AT295=TRIM($AU295),3,""))</f>
        <v>3</v>
      </c>
      <c r="AX295" s="17">
        <f>IF(ISBLANK($AT295),"",IF($AT295=TRIM($AU295),3,""))</f>
        <v>3</v>
      </c>
      <c r="AY295" s="20">
        <f t="shared" si="202"/>
        <v>3</v>
      </c>
      <c r="AZ295" s="35" t="s">
        <v>1491</v>
      </c>
      <c r="BA295" s="33" t="s">
        <v>1491</v>
      </c>
      <c r="BB295" s="17">
        <f>IF(ISBLANK($AZ295),"",IF($AZ295=TRIM($BA295),3,""))</f>
        <v>3</v>
      </c>
      <c r="BC295" s="17">
        <f>IF(ISBLANK($AZ295),"",IF($AZ295=TRIM($BA295),3,""))</f>
        <v>3</v>
      </c>
      <c r="BD295" s="20">
        <f t="shared" si="206"/>
        <v>3</v>
      </c>
      <c r="BE295" s="35" t="s">
        <v>270</v>
      </c>
      <c r="BF295" s="36" t="s">
        <v>718</v>
      </c>
      <c r="BG295" s="17">
        <v>2</v>
      </c>
      <c r="BH295" s="17">
        <v>2</v>
      </c>
      <c r="BI295" s="20">
        <f t="shared" si="204"/>
        <v>2</v>
      </c>
      <c r="BJ295" s="54">
        <v>1</v>
      </c>
      <c r="BK295" s="37">
        <f t="shared" si="185"/>
        <v>3</v>
      </c>
      <c r="BL295" s="54">
        <f t="shared" si="186"/>
        <v>-1</v>
      </c>
      <c r="BM295" s="28" t="s">
        <v>2319</v>
      </c>
      <c r="BN295" s="28" t="s">
        <v>2320</v>
      </c>
      <c r="BO295" s="28" t="s">
        <v>2155</v>
      </c>
      <c r="BP295" s="28" t="s">
        <v>2156</v>
      </c>
      <c r="BQ295" s="28">
        <v>3</v>
      </c>
      <c r="BR295" s="25">
        <f t="shared" si="187"/>
        <v>3</v>
      </c>
      <c r="BS295" s="28">
        <v>2</v>
      </c>
      <c r="BT295" s="25">
        <f t="shared" si="188"/>
        <v>2</v>
      </c>
      <c r="BU295" s="28" t="s">
        <v>87</v>
      </c>
      <c r="BV295" s="25">
        <f t="shared" si="189"/>
        <v>1</v>
      </c>
      <c r="BW295" s="28" t="s">
        <v>87</v>
      </c>
      <c r="BX295" s="25">
        <f t="shared" si="190"/>
        <v>1</v>
      </c>
      <c r="BY295" s="25" t="str">
        <f t="shared" si="194"/>
        <v>med</v>
      </c>
      <c r="BZ295" s="28" t="s">
        <v>145</v>
      </c>
      <c r="CA295" s="25">
        <v>2</v>
      </c>
      <c r="CB295" s="28" t="s">
        <v>2157</v>
      </c>
      <c r="CC295" s="28">
        <v>3453.86</v>
      </c>
      <c r="CD295" s="28">
        <v>61.73</v>
      </c>
      <c r="CE295" s="38">
        <v>120.61</v>
      </c>
      <c r="CF295" s="54">
        <v>6</v>
      </c>
      <c r="CG295" s="25">
        <f t="shared" si="191"/>
        <v>11</v>
      </c>
      <c r="CH295" s="26">
        <f t="shared" si="192"/>
        <v>0.61111111111111116</v>
      </c>
      <c r="CI295" s="26">
        <f t="shared" si="195"/>
        <v>18.548517738538798</v>
      </c>
      <c r="CJ295" s="26">
        <f t="shared" si="196"/>
        <v>9.4934085067573175</v>
      </c>
    </row>
    <row r="296" spans="1:88" ht="13.05" customHeight="1" x14ac:dyDescent="0.3">
      <c r="A296" s="27">
        <v>219</v>
      </c>
      <c r="B296" s="28" t="s">
        <v>88</v>
      </c>
      <c r="C296" s="25">
        <f t="shared" si="176"/>
        <v>1</v>
      </c>
      <c r="D296" s="28" t="s">
        <v>88</v>
      </c>
      <c r="E296" s="25">
        <f t="shared" si="177"/>
        <v>1</v>
      </c>
      <c r="F296" s="28" t="s">
        <v>88</v>
      </c>
      <c r="G296" s="25">
        <f t="shared" si="178"/>
        <v>1</v>
      </c>
      <c r="H296" s="28" t="str">
        <f t="shared" si="179"/>
        <v>low</v>
      </c>
      <c r="I296" s="28" t="s">
        <v>88</v>
      </c>
      <c r="J296" s="25">
        <f t="shared" si="180"/>
        <v>1</v>
      </c>
      <c r="K296" s="28" t="s">
        <v>88</v>
      </c>
      <c r="L296" s="25">
        <f t="shared" si="181"/>
        <v>1</v>
      </c>
      <c r="M296" s="28" t="s">
        <v>88</v>
      </c>
      <c r="N296" s="25">
        <f t="shared" si="182"/>
        <v>1</v>
      </c>
      <c r="O296" s="25" t="str">
        <f t="shared" si="193"/>
        <v>low</v>
      </c>
      <c r="P296" s="25" t="s">
        <v>67</v>
      </c>
      <c r="Q296" s="25" t="s">
        <v>68</v>
      </c>
      <c r="R296" s="25">
        <v>6</v>
      </c>
      <c r="S296" s="29" t="s">
        <v>2266</v>
      </c>
      <c r="T296" s="195">
        <f>VLOOKUP($S296,'Snippet measures'!$A$4:$V$33,11,FALSE)</f>
        <v>1145</v>
      </c>
      <c r="U296" s="195">
        <f>VLOOKUP($S296,'Snippet measures'!$A$4:$V$33,18,FALSE)</f>
        <v>-9.3444777281880391</v>
      </c>
      <c r="V296" s="195">
        <f>VLOOKUP($S296,'Snippet measures'!$A$4:$V$33,19,FALSE)</f>
        <v>974.3</v>
      </c>
      <c r="W296" s="195">
        <f>VLOOKUP($S296,'Snippet measures'!$A$4:$V$33,21,FALSE)</f>
        <v>9.22266139657444E-3</v>
      </c>
      <c r="X296" s="195">
        <f>VLOOKUP($S296,'Snippet measures'!$A$4:$V$33,22,FALSE)</f>
        <v>0.3675889328063241</v>
      </c>
      <c r="Y296" s="25">
        <v>3</v>
      </c>
      <c r="Z296" s="30" t="s">
        <v>2321</v>
      </c>
      <c r="AA296" s="31" t="s">
        <v>2322</v>
      </c>
      <c r="AB296" s="39" t="s">
        <v>1489</v>
      </c>
      <c r="AC296" s="33" t="s">
        <v>2323</v>
      </c>
      <c r="AD296" s="16"/>
      <c r="AE296" s="17">
        <v>0</v>
      </c>
      <c r="AF296" s="17">
        <v>0</v>
      </c>
      <c r="AG296" s="17">
        <f t="shared" si="175"/>
        <v>0</v>
      </c>
      <c r="AH296" s="35" t="s">
        <v>1491</v>
      </c>
      <c r="AI296" s="33" t="s">
        <v>2300</v>
      </c>
      <c r="AJ296" s="16"/>
      <c r="AK296" s="17">
        <v>1</v>
      </c>
      <c r="AL296" s="17">
        <v>0</v>
      </c>
      <c r="AM296" s="41">
        <v>0</v>
      </c>
      <c r="AN296" s="35" t="s">
        <v>1494</v>
      </c>
      <c r="AO296" s="33" t="s">
        <v>2323</v>
      </c>
      <c r="AP296" s="16"/>
      <c r="AQ296" s="17">
        <v>1</v>
      </c>
      <c r="AR296" s="17">
        <v>1</v>
      </c>
      <c r="AS296" s="20">
        <f t="shared" si="205"/>
        <v>1</v>
      </c>
      <c r="AT296" s="35" t="s">
        <v>1491</v>
      </c>
      <c r="AU296" s="33" t="s">
        <v>2300</v>
      </c>
      <c r="AV296" s="16"/>
      <c r="AW296" s="17">
        <v>1</v>
      </c>
      <c r="AX296" s="17">
        <v>0</v>
      </c>
      <c r="AY296" s="41">
        <v>0</v>
      </c>
      <c r="AZ296" s="35" t="s">
        <v>1491</v>
      </c>
      <c r="BA296" s="33" t="s">
        <v>2324</v>
      </c>
      <c r="BB296" s="17">
        <v>0</v>
      </c>
      <c r="BC296" s="17">
        <v>0</v>
      </c>
      <c r="BD296" s="20">
        <f t="shared" si="206"/>
        <v>0</v>
      </c>
      <c r="BE296" s="35" t="s">
        <v>270</v>
      </c>
      <c r="BF296" s="36" t="s">
        <v>2325</v>
      </c>
      <c r="BG296" s="17">
        <v>1</v>
      </c>
      <c r="BH296" s="17">
        <v>1</v>
      </c>
      <c r="BI296" s="20">
        <f t="shared" si="204"/>
        <v>1</v>
      </c>
      <c r="BJ296" s="54">
        <v>1</v>
      </c>
      <c r="BK296" s="37">
        <f t="shared" si="185"/>
        <v>4</v>
      </c>
      <c r="BL296" s="54">
        <f t="shared" si="186"/>
        <v>-2</v>
      </c>
      <c r="BM296" s="28"/>
      <c r="BN296" s="28"/>
      <c r="BO296" s="28"/>
      <c r="BP296" s="28" t="s">
        <v>2163</v>
      </c>
      <c r="BQ296" s="28" t="s">
        <v>87</v>
      </c>
      <c r="BR296" s="25">
        <f t="shared" si="187"/>
        <v>1</v>
      </c>
      <c r="BS296" s="28" t="s">
        <v>87</v>
      </c>
      <c r="BT296" s="25">
        <f t="shared" si="188"/>
        <v>1</v>
      </c>
      <c r="BU296" s="28" t="s">
        <v>87</v>
      </c>
      <c r="BV296" s="25">
        <f t="shared" si="189"/>
        <v>1</v>
      </c>
      <c r="BW296" s="28" t="s">
        <v>87</v>
      </c>
      <c r="BX296" s="25">
        <f t="shared" si="190"/>
        <v>1</v>
      </c>
      <c r="BY296" s="25" t="str">
        <f t="shared" si="194"/>
        <v>low</v>
      </c>
      <c r="BZ296" s="28" t="s">
        <v>78</v>
      </c>
      <c r="CA296" s="25">
        <v>1</v>
      </c>
      <c r="CB296" s="28"/>
      <c r="CC296" s="28">
        <v>1176.81</v>
      </c>
      <c r="CD296" s="28">
        <v>57.98</v>
      </c>
      <c r="CE296" s="38">
        <v>86.93</v>
      </c>
      <c r="CF296" s="54">
        <v>6</v>
      </c>
      <c r="CG296" s="25">
        <f t="shared" si="191"/>
        <v>2</v>
      </c>
      <c r="CH296" s="26">
        <f t="shared" si="192"/>
        <v>0.1111111111111111</v>
      </c>
      <c r="CI296" s="26">
        <f t="shared" si="195"/>
        <v>19.748189030700242</v>
      </c>
      <c r="CJ296" s="26">
        <f t="shared" si="196"/>
        <v>13.171517312780397</v>
      </c>
    </row>
    <row r="297" spans="1:88" ht="13.05" customHeight="1" x14ac:dyDescent="0.3">
      <c r="A297" s="27">
        <v>229</v>
      </c>
      <c r="B297" s="28" t="s">
        <v>88</v>
      </c>
      <c r="C297" s="25">
        <f t="shared" si="176"/>
        <v>1</v>
      </c>
      <c r="D297" s="28" t="s">
        <v>79</v>
      </c>
      <c r="E297" s="25">
        <f t="shared" si="177"/>
        <v>2</v>
      </c>
      <c r="F297" s="28" t="s">
        <v>79</v>
      </c>
      <c r="G297" s="25">
        <f t="shared" si="178"/>
        <v>2</v>
      </c>
      <c r="H297" s="28" t="str">
        <f t="shared" si="179"/>
        <v>low</v>
      </c>
      <c r="I297" s="28" t="s">
        <v>88</v>
      </c>
      <c r="J297" s="25">
        <f t="shared" si="180"/>
        <v>1</v>
      </c>
      <c r="K297" s="28" t="s">
        <v>88</v>
      </c>
      <c r="L297" s="25">
        <f t="shared" si="181"/>
        <v>1</v>
      </c>
      <c r="M297" s="28" t="s">
        <v>88</v>
      </c>
      <c r="N297" s="25">
        <f t="shared" si="182"/>
        <v>1</v>
      </c>
      <c r="O297" s="25" t="str">
        <f t="shared" si="193"/>
        <v>low</v>
      </c>
      <c r="P297" s="25" t="s">
        <v>67</v>
      </c>
      <c r="Q297" s="25" t="s">
        <v>68</v>
      </c>
      <c r="R297" s="25">
        <v>6</v>
      </c>
      <c r="S297" s="29" t="s">
        <v>2266</v>
      </c>
      <c r="T297" s="195">
        <f>VLOOKUP($S297,'Snippet measures'!$A$4:$V$33,11,FALSE)</f>
        <v>1145</v>
      </c>
      <c r="U297" s="195">
        <f>VLOOKUP($S297,'Snippet measures'!$A$4:$V$33,18,FALSE)</f>
        <v>-9.3444777281880391</v>
      </c>
      <c r="V297" s="195">
        <f>VLOOKUP($S297,'Snippet measures'!$A$4:$V$33,19,FALSE)</f>
        <v>974.3</v>
      </c>
      <c r="W297" s="195">
        <f>VLOOKUP($S297,'Snippet measures'!$A$4:$V$33,21,FALSE)</f>
        <v>9.22266139657444E-3</v>
      </c>
      <c r="X297" s="195">
        <f>VLOOKUP($S297,'Snippet measures'!$A$4:$V$33,22,FALSE)</f>
        <v>0.3675889328063241</v>
      </c>
      <c r="Y297" s="25">
        <v>3</v>
      </c>
      <c r="Z297" s="30" t="s">
        <v>2326</v>
      </c>
      <c r="AA297" s="31" t="s">
        <v>2327</v>
      </c>
      <c r="AB297" s="39" t="s">
        <v>1489</v>
      </c>
      <c r="AC297" s="33" t="s">
        <v>2328</v>
      </c>
      <c r="AD297" s="16" t="s">
        <v>2329</v>
      </c>
      <c r="AE297" s="17">
        <v>1</v>
      </c>
      <c r="AF297" s="17">
        <v>1</v>
      </c>
      <c r="AG297" s="17">
        <f t="shared" si="175"/>
        <v>1</v>
      </c>
      <c r="AH297" s="35" t="s">
        <v>1491</v>
      </c>
      <c r="AI297" s="33" t="s">
        <v>1491</v>
      </c>
      <c r="AJ297" s="16"/>
      <c r="AK297" s="17">
        <f>IF($AH297=TRIM($AI297),3,"")</f>
        <v>3</v>
      </c>
      <c r="AL297" s="17">
        <f>IF($AH297=TRIM($AI297),3,"")</f>
        <v>3</v>
      </c>
      <c r="AM297" s="20">
        <f>IF(AK297=AL297,AK297,"")</f>
        <v>3</v>
      </c>
      <c r="AN297" s="35" t="s">
        <v>1494</v>
      </c>
      <c r="AO297" s="33" t="s">
        <v>2330</v>
      </c>
      <c r="AP297" s="16"/>
      <c r="AQ297" s="17">
        <v>1</v>
      </c>
      <c r="AR297" s="17">
        <v>1</v>
      </c>
      <c r="AS297" s="20">
        <f t="shared" si="205"/>
        <v>1</v>
      </c>
      <c r="AT297" s="35" t="s">
        <v>1491</v>
      </c>
      <c r="AU297" s="33" t="s">
        <v>285</v>
      </c>
      <c r="AV297" s="16"/>
      <c r="AW297" s="17">
        <v>0</v>
      </c>
      <c r="AX297" s="17">
        <v>0</v>
      </c>
      <c r="AY297" s="20">
        <f t="shared" ref="AY297:AY328" si="207">IF(AW297=AX297,AW297,"")</f>
        <v>0</v>
      </c>
      <c r="AZ297" s="35" t="s">
        <v>1491</v>
      </c>
      <c r="BA297" s="33" t="s">
        <v>168</v>
      </c>
      <c r="BB297" s="17">
        <v>0</v>
      </c>
      <c r="BC297" s="17">
        <v>0</v>
      </c>
      <c r="BD297" s="20">
        <f t="shared" si="206"/>
        <v>0</v>
      </c>
      <c r="BE297" s="35" t="s">
        <v>270</v>
      </c>
      <c r="BF297" s="36" t="s">
        <v>2331</v>
      </c>
      <c r="BG297" s="17">
        <v>1</v>
      </c>
      <c r="BH297" s="17">
        <v>1</v>
      </c>
      <c r="BI297" s="20">
        <f t="shared" si="204"/>
        <v>1</v>
      </c>
      <c r="BJ297" s="54">
        <v>2</v>
      </c>
      <c r="BK297" s="37">
        <f t="shared" si="185"/>
        <v>5</v>
      </c>
      <c r="BL297" s="54">
        <f t="shared" si="186"/>
        <v>-1</v>
      </c>
      <c r="BM297" s="28" t="s">
        <v>2332</v>
      </c>
      <c r="BN297" s="28" t="s">
        <v>2333</v>
      </c>
      <c r="BO297" s="28" t="s">
        <v>2169</v>
      </c>
      <c r="BP297" s="28" t="s">
        <v>2170</v>
      </c>
      <c r="BQ297" s="28">
        <v>2</v>
      </c>
      <c r="BR297" s="25">
        <f t="shared" si="187"/>
        <v>2</v>
      </c>
      <c r="BS297" s="28">
        <v>2</v>
      </c>
      <c r="BT297" s="25">
        <f t="shared" si="188"/>
        <v>2</v>
      </c>
      <c r="BU297" s="28" t="s">
        <v>87</v>
      </c>
      <c r="BV297" s="25">
        <f t="shared" si="189"/>
        <v>1</v>
      </c>
      <c r="BW297" s="28" t="s">
        <v>87</v>
      </c>
      <c r="BX297" s="25">
        <f t="shared" si="190"/>
        <v>1</v>
      </c>
      <c r="BY297" s="25" t="str">
        <f t="shared" si="194"/>
        <v>low</v>
      </c>
      <c r="BZ297" s="28" t="s">
        <v>145</v>
      </c>
      <c r="CA297" s="25">
        <v>2</v>
      </c>
      <c r="CB297" s="28" t="s">
        <v>2171</v>
      </c>
      <c r="CC297" s="28">
        <v>3710.85</v>
      </c>
      <c r="CD297" s="28">
        <v>347.23</v>
      </c>
      <c r="CE297" s="38">
        <v>180.07</v>
      </c>
      <c r="CF297" s="54">
        <v>6</v>
      </c>
      <c r="CG297" s="25">
        <f t="shared" si="191"/>
        <v>6</v>
      </c>
      <c r="CH297" s="26">
        <f t="shared" si="192"/>
        <v>0.33333333333333331</v>
      </c>
      <c r="CI297" s="26">
        <f t="shared" si="195"/>
        <v>3.2975261354145666</v>
      </c>
      <c r="CJ297" s="26">
        <f t="shared" si="196"/>
        <v>6.3586383073249291</v>
      </c>
    </row>
    <row r="298" spans="1:88" ht="13.05" customHeight="1" x14ac:dyDescent="0.3">
      <c r="A298" s="27">
        <v>245</v>
      </c>
      <c r="B298" s="28" t="s">
        <v>79</v>
      </c>
      <c r="C298" s="25">
        <f t="shared" si="176"/>
        <v>2</v>
      </c>
      <c r="D298" s="28" t="s">
        <v>65</v>
      </c>
      <c r="E298" s="25">
        <f t="shared" si="177"/>
        <v>3</v>
      </c>
      <c r="F298" s="28" t="s">
        <v>79</v>
      </c>
      <c r="G298" s="25">
        <f t="shared" si="178"/>
        <v>2</v>
      </c>
      <c r="H298" s="28" t="str">
        <f t="shared" si="179"/>
        <v>medium</v>
      </c>
      <c r="I298" s="28" t="s">
        <v>79</v>
      </c>
      <c r="J298" s="25">
        <f t="shared" si="180"/>
        <v>2</v>
      </c>
      <c r="K298" s="28" t="s">
        <v>79</v>
      </c>
      <c r="L298" s="25">
        <f t="shared" si="181"/>
        <v>2</v>
      </c>
      <c r="M298" s="28" t="s">
        <v>79</v>
      </c>
      <c r="N298" s="25">
        <f t="shared" si="182"/>
        <v>2</v>
      </c>
      <c r="O298" s="25" t="str">
        <f t="shared" si="193"/>
        <v>med</v>
      </c>
      <c r="P298" s="25" t="s">
        <v>67</v>
      </c>
      <c r="Q298" s="25" t="s">
        <v>68</v>
      </c>
      <c r="R298" s="25">
        <v>6</v>
      </c>
      <c r="S298" s="29" t="s">
        <v>2266</v>
      </c>
      <c r="T298" s="195">
        <f>VLOOKUP($S298,'Snippet measures'!$A$4:$V$33,11,FALSE)</f>
        <v>1145</v>
      </c>
      <c r="U298" s="195">
        <f>VLOOKUP($S298,'Snippet measures'!$A$4:$V$33,18,FALSE)</f>
        <v>-9.3444777281880391</v>
      </c>
      <c r="V298" s="195">
        <f>VLOOKUP($S298,'Snippet measures'!$A$4:$V$33,19,FALSE)</f>
        <v>974.3</v>
      </c>
      <c r="W298" s="195">
        <f>VLOOKUP($S298,'Snippet measures'!$A$4:$V$33,21,FALSE)</f>
        <v>9.22266139657444E-3</v>
      </c>
      <c r="X298" s="195">
        <f>VLOOKUP($S298,'Snippet measures'!$A$4:$V$33,22,FALSE)</f>
        <v>0.3675889328063241</v>
      </c>
      <c r="Y298" s="25">
        <v>1</v>
      </c>
      <c r="Z298" s="30" t="s">
        <v>2344</v>
      </c>
      <c r="AA298" s="31" t="s">
        <v>2345</v>
      </c>
      <c r="AB298" s="39" t="s">
        <v>1489</v>
      </c>
      <c r="AC298" s="33" t="s">
        <v>2346</v>
      </c>
      <c r="AD298" s="16"/>
      <c r="AE298" s="17">
        <v>2</v>
      </c>
      <c r="AF298" s="17">
        <v>2</v>
      </c>
      <c r="AG298" s="17">
        <f t="shared" si="175"/>
        <v>2</v>
      </c>
      <c r="AH298" s="35" t="s">
        <v>1491</v>
      </c>
      <c r="AI298" s="33" t="s">
        <v>2347</v>
      </c>
      <c r="AJ298" s="16"/>
      <c r="AK298" s="17">
        <v>2</v>
      </c>
      <c r="AL298" s="17">
        <v>3</v>
      </c>
      <c r="AM298" s="41">
        <v>2</v>
      </c>
      <c r="AN298" s="35" t="s">
        <v>1494</v>
      </c>
      <c r="AO298" s="33" t="s">
        <v>2348</v>
      </c>
      <c r="AP298" s="16"/>
      <c r="AQ298" s="17">
        <v>1</v>
      </c>
      <c r="AR298" s="17">
        <v>1</v>
      </c>
      <c r="AS298" s="20">
        <f t="shared" si="205"/>
        <v>1</v>
      </c>
      <c r="AT298" s="35" t="s">
        <v>1491</v>
      </c>
      <c r="AU298" s="33" t="s">
        <v>2349</v>
      </c>
      <c r="AV298" s="16" t="s">
        <v>2350</v>
      </c>
      <c r="AW298" s="17">
        <v>2</v>
      </c>
      <c r="AX298" s="17">
        <v>2</v>
      </c>
      <c r="AY298" s="20">
        <f t="shared" si="207"/>
        <v>2</v>
      </c>
      <c r="AZ298" s="35" t="s">
        <v>1491</v>
      </c>
      <c r="BA298" s="33" t="s">
        <v>2300</v>
      </c>
      <c r="BB298" s="17">
        <v>1</v>
      </c>
      <c r="BC298" s="17">
        <v>0</v>
      </c>
      <c r="BD298" s="41">
        <v>0</v>
      </c>
      <c r="BE298" s="35" t="s">
        <v>270</v>
      </c>
      <c r="BF298" s="36" t="s">
        <v>1928</v>
      </c>
      <c r="BG298" s="17">
        <v>0</v>
      </c>
      <c r="BH298" s="17">
        <v>0</v>
      </c>
      <c r="BI298" s="20">
        <f t="shared" si="204"/>
        <v>0</v>
      </c>
      <c r="BJ298" s="54">
        <v>1</v>
      </c>
      <c r="BK298" s="37">
        <f t="shared" si="185"/>
        <v>2</v>
      </c>
      <c r="BL298" s="54">
        <f t="shared" si="186"/>
        <v>0</v>
      </c>
      <c r="BM298" s="28" t="s">
        <v>2351</v>
      </c>
      <c r="BN298" s="28" t="s">
        <v>2352</v>
      </c>
      <c r="BO298" s="28" t="s">
        <v>2189</v>
      </c>
      <c r="BP298" s="28" t="s">
        <v>2190</v>
      </c>
      <c r="BQ298" s="28">
        <v>2</v>
      </c>
      <c r="BR298" s="25">
        <f t="shared" si="187"/>
        <v>2</v>
      </c>
      <c r="BS298" s="28">
        <v>3</v>
      </c>
      <c r="BT298" s="25">
        <f t="shared" si="188"/>
        <v>3</v>
      </c>
      <c r="BU298" s="28">
        <v>2</v>
      </c>
      <c r="BV298" s="25">
        <f t="shared" si="189"/>
        <v>2</v>
      </c>
      <c r="BW298" s="28" t="s">
        <v>87</v>
      </c>
      <c r="BX298" s="25">
        <f t="shared" si="190"/>
        <v>1</v>
      </c>
      <c r="BY298" s="25" t="str">
        <f t="shared" si="194"/>
        <v>med</v>
      </c>
      <c r="BZ298" s="28" t="s">
        <v>145</v>
      </c>
      <c r="CA298" s="25">
        <v>2</v>
      </c>
      <c r="CB298" s="28"/>
      <c r="CC298" s="28">
        <v>2160.88</v>
      </c>
      <c r="CD298" s="28">
        <v>55.24</v>
      </c>
      <c r="CE298" s="38">
        <v>141.04</v>
      </c>
      <c r="CF298" s="54">
        <v>6</v>
      </c>
      <c r="CG298" s="25">
        <f t="shared" si="191"/>
        <v>7</v>
      </c>
      <c r="CH298" s="26">
        <f t="shared" si="192"/>
        <v>0.3888888888888889</v>
      </c>
      <c r="CI298" s="26">
        <f t="shared" si="195"/>
        <v>20.727733526430121</v>
      </c>
      <c r="CJ298" s="26">
        <f t="shared" si="196"/>
        <v>8.1182643221781063</v>
      </c>
    </row>
    <row r="299" spans="1:88" ht="13.05" customHeight="1" x14ac:dyDescent="0.3">
      <c r="A299" s="27">
        <v>7</v>
      </c>
      <c r="B299" s="28" t="s">
        <v>65</v>
      </c>
      <c r="C299" s="25">
        <f t="shared" si="176"/>
        <v>3</v>
      </c>
      <c r="D299" s="28" t="s">
        <v>65</v>
      </c>
      <c r="E299" s="25">
        <f t="shared" si="177"/>
        <v>3</v>
      </c>
      <c r="F299" s="28" t="s">
        <v>80</v>
      </c>
      <c r="G299" s="25">
        <f t="shared" si="178"/>
        <v>4</v>
      </c>
      <c r="H299" s="28" t="str">
        <f t="shared" si="179"/>
        <v>high</v>
      </c>
      <c r="I299" s="28" t="s">
        <v>79</v>
      </c>
      <c r="J299" s="25">
        <f t="shared" si="180"/>
        <v>2</v>
      </c>
      <c r="K299" s="28" t="s">
        <v>80</v>
      </c>
      <c r="L299" s="25">
        <f t="shared" si="181"/>
        <v>4</v>
      </c>
      <c r="M299" s="28" t="s">
        <v>79</v>
      </c>
      <c r="N299" s="25">
        <f t="shared" si="182"/>
        <v>2</v>
      </c>
      <c r="O299" s="25" t="str">
        <f t="shared" si="193"/>
        <v>high</v>
      </c>
      <c r="P299" s="25" t="s">
        <v>67</v>
      </c>
      <c r="Q299" s="25" t="s">
        <v>68</v>
      </c>
      <c r="R299" s="25">
        <v>4</v>
      </c>
      <c r="S299" s="29" t="s">
        <v>1487</v>
      </c>
      <c r="T299" s="195">
        <f>VLOOKUP($S299,'Snippet measures'!$A$4:$V$33,11,FALSE)</f>
        <v>866</v>
      </c>
      <c r="U299" s="195">
        <f>VLOOKUP($S299,'Snippet measures'!$A$4:$V$33,18,FALSE)</f>
        <v>-12.0796690200168</v>
      </c>
      <c r="V299" s="195">
        <f>VLOOKUP($S299,'Snippet measures'!$A$4:$V$33,19,FALSE)</f>
        <v>974.3</v>
      </c>
      <c r="W299" s="195">
        <f>VLOOKUP($S299,'Snippet measures'!$A$4:$V$33,21,FALSE)</f>
        <v>9.22266139657444E-3</v>
      </c>
      <c r="X299" s="195">
        <f>VLOOKUP($S299,'Snippet measures'!$A$4:$V$33,22,FALSE)</f>
        <v>0</v>
      </c>
      <c r="Y299" s="25">
        <v>4</v>
      </c>
      <c r="Z299" s="30" t="s">
        <v>1488</v>
      </c>
      <c r="AA299" s="31" t="s">
        <v>91</v>
      </c>
      <c r="AB299" s="39" t="s">
        <v>1489</v>
      </c>
      <c r="AC299" s="33" t="s">
        <v>1490</v>
      </c>
      <c r="AD299" s="16"/>
      <c r="AE299" s="17">
        <v>3</v>
      </c>
      <c r="AF299" s="17">
        <v>3</v>
      </c>
      <c r="AG299" s="17">
        <f t="shared" si="175"/>
        <v>3</v>
      </c>
      <c r="AH299" s="35" t="s">
        <v>1491</v>
      </c>
      <c r="AI299" s="33" t="s">
        <v>1492</v>
      </c>
      <c r="AJ299" s="16" t="s">
        <v>1493</v>
      </c>
      <c r="AK299" s="17">
        <v>3</v>
      </c>
      <c r="AL299" s="17">
        <v>3</v>
      </c>
      <c r="AM299" s="20">
        <f t="shared" ref="AM299:AM339" si="208">IF(AK299=AL299,AK299,"")</f>
        <v>3</v>
      </c>
      <c r="AN299" s="35" t="s">
        <v>1494</v>
      </c>
      <c r="AO299" s="33" t="s">
        <v>1495</v>
      </c>
      <c r="AP299" s="16"/>
      <c r="AQ299" s="17">
        <v>3</v>
      </c>
      <c r="AR299" s="17">
        <v>3</v>
      </c>
      <c r="AS299" s="20">
        <f t="shared" si="205"/>
        <v>3</v>
      </c>
      <c r="AT299" s="35" t="s">
        <v>1491</v>
      </c>
      <c r="AU299" s="33" t="s">
        <v>1492</v>
      </c>
      <c r="AV299" s="16" t="s">
        <v>1493</v>
      </c>
      <c r="AW299" s="17">
        <v>3</v>
      </c>
      <c r="AX299" s="17">
        <v>3</v>
      </c>
      <c r="AY299" s="20">
        <f t="shared" si="207"/>
        <v>3</v>
      </c>
      <c r="AZ299" s="35" t="s">
        <v>1491</v>
      </c>
      <c r="BA299" s="33" t="s">
        <v>1492</v>
      </c>
      <c r="BB299" s="17">
        <v>3</v>
      </c>
      <c r="BC299" s="17">
        <v>3</v>
      </c>
      <c r="BD299" s="20">
        <f t="shared" ref="BD299:BD308" si="209">IF(BB299=BC299,BB299,"")</f>
        <v>3</v>
      </c>
      <c r="BE299" s="35" t="s">
        <v>270</v>
      </c>
      <c r="BF299" s="36" t="s">
        <v>91</v>
      </c>
      <c r="BG299" s="17">
        <v>0</v>
      </c>
      <c r="BH299" s="17">
        <v>0</v>
      </c>
      <c r="BI299" s="20">
        <f t="shared" si="204"/>
        <v>0</v>
      </c>
      <c r="BJ299" s="54">
        <v>4</v>
      </c>
      <c r="BK299" s="37">
        <f t="shared" si="185"/>
        <v>8</v>
      </c>
      <c r="BL299" s="54">
        <f t="shared" si="186"/>
        <v>0</v>
      </c>
      <c r="BM299" s="28"/>
      <c r="BN299" s="28"/>
      <c r="BO299" s="28" t="s">
        <v>615</v>
      </c>
      <c r="BP299" s="28" t="s">
        <v>615</v>
      </c>
      <c r="BQ299" s="28" t="s">
        <v>87</v>
      </c>
      <c r="BR299" s="25">
        <f t="shared" si="187"/>
        <v>1</v>
      </c>
      <c r="BS299" s="28" t="s">
        <v>87</v>
      </c>
      <c r="BT299" s="25">
        <f t="shared" si="188"/>
        <v>1</v>
      </c>
      <c r="BU299" s="28" t="s">
        <v>87</v>
      </c>
      <c r="BV299" s="25">
        <f t="shared" si="189"/>
        <v>1</v>
      </c>
      <c r="BW299" s="28" t="s">
        <v>87</v>
      </c>
      <c r="BX299" s="25">
        <f t="shared" si="190"/>
        <v>1</v>
      </c>
      <c r="BY299" s="25" t="str">
        <f t="shared" si="194"/>
        <v>low</v>
      </c>
      <c r="BZ299" s="28" t="s">
        <v>78</v>
      </c>
      <c r="CA299" s="25">
        <v>1</v>
      </c>
      <c r="CB299" s="28"/>
      <c r="CC299" s="28">
        <v>1241.25</v>
      </c>
      <c r="CD299" s="28">
        <v>36.47</v>
      </c>
      <c r="CE299" s="38">
        <v>96.29</v>
      </c>
      <c r="CF299" s="54">
        <v>6</v>
      </c>
      <c r="CG299" s="25">
        <f t="shared" si="191"/>
        <v>15</v>
      </c>
      <c r="CH299" s="26">
        <f t="shared" si="192"/>
        <v>0.83333333333333337</v>
      </c>
      <c r="CI299" s="26">
        <f t="shared" si="195"/>
        <v>23.745544282972308</v>
      </c>
      <c r="CJ299" s="26">
        <f t="shared" si="196"/>
        <v>8.9936649704019107</v>
      </c>
    </row>
    <row r="300" spans="1:88" ht="13.05" customHeight="1" x14ac:dyDescent="0.3">
      <c r="A300" s="27">
        <v>16</v>
      </c>
      <c r="B300" s="28" t="s">
        <v>88</v>
      </c>
      <c r="C300" s="25">
        <f t="shared" si="176"/>
        <v>1</v>
      </c>
      <c r="D300" s="28" t="s">
        <v>79</v>
      </c>
      <c r="E300" s="25">
        <f t="shared" si="177"/>
        <v>2</v>
      </c>
      <c r="F300" s="28" t="s">
        <v>88</v>
      </c>
      <c r="G300" s="25">
        <f t="shared" si="178"/>
        <v>1</v>
      </c>
      <c r="H300" s="28" t="str">
        <f t="shared" si="179"/>
        <v>low</v>
      </c>
      <c r="I300" s="28" t="s">
        <v>88</v>
      </c>
      <c r="J300" s="25">
        <f t="shared" si="180"/>
        <v>1</v>
      </c>
      <c r="K300" s="28" t="s">
        <v>88</v>
      </c>
      <c r="L300" s="25">
        <f t="shared" si="181"/>
        <v>1</v>
      </c>
      <c r="M300" s="28" t="s">
        <v>88</v>
      </c>
      <c r="N300" s="25">
        <f t="shared" si="182"/>
        <v>1</v>
      </c>
      <c r="O300" s="25" t="str">
        <f t="shared" si="193"/>
        <v>low</v>
      </c>
      <c r="P300" s="25" t="s">
        <v>67</v>
      </c>
      <c r="Q300" s="25" t="s">
        <v>68</v>
      </c>
      <c r="R300" s="25">
        <v>4</v>
      </c>
      <c r="S300" s="29" t="s">
        <v>1487</v>
      </c>
      <c r="T300" s="195">
        <f>VLOOKUP($S300,'Snippet measures'!$A$4:$V$33,11,FALSE)</f>
        <v>866</v>
      </c>
      <c r="U300" s="195">
        <f>VLOOKUP($S300,'Snippet measures'!$A$4:$V$33,18,FALSE)</f>
        <v>-12.0796690200168</v>
      </c>
      <c r="V300" s="195">
        <f>VLOOKUP($S300,'Snippet measures'!$A$4:$V$33,19,FALSE)</f>
        <v>974.3</v>
      </c>
      <c r="W300" s="195">
        <f>VLOOKUP($S300,'Snippet measures'!$A$4:$V$33,21,FALSE)</f>
        <v>9.22266139657444E-3</v>
      </c>
      <c r="X300" s="195">
        <f>VLOOKUP($S300,'Snippet measures'!$A$4:$V$33,22,FALSE)</f>
        <v>0</v>
      </c>
      <c r="Y300" s="25">
        <v>1</v>
      </c>
      <c r="Z300" s="30" t="s">
        <v>1496</v>
      </c>
      <c r="AA300" s="31" t="s">
        <v>1497</v>
      </c>
      <c r="AB300" s="39" t="s">
        <v>1489</v>
      </c>
      <c r="AC300" s="33" t="s">
        <v>1067</v>
      </c>
      <c r="AD300" s="16"/>
      <c r="AE300" s="17">
        <v>0</v>
      </c>
      <c r="AF300" s="17">
        <v>0</v>
      </c>
      <c r="AG300" s="17">
        <f t="shared" si="175"/>
        <v>0</v>
      </c>
      <c r="AH300" s="35" t="s">
        <v>1491</v>
      </c>
      <c r="AI300" s="33" t="s">
        <v>1067</v>
      </c>
      <c r="AJ300" s="16"/>
      <c r="AK300" s="17">
        <v>0</v>
      </c>
      <c r="AL300" s="17">
        <v>0</v>
      </c>
      <c r="AM300" s="20">
        <f t="shared" si="208"/>
        <v>0</v>
      </c>
      <c r="AN300" s="35" t="s">
        <v>1494</v>
      </c>
      <c r="AO300" s="33" t="s">
        <v>1067</v>
      </c>
      <c r="AP300" s="16"/>
      <c r="AQ300" s="17">
        <v>0</v>
      </c>
      <c r="AR300" s="17">
        <v>0</v>
      </c>
      <c r="AS300" s="20">
        <f t="shared" si="205"/>
        <v>0</v>
      </c>
      <c r="AT300" s="35" t="s">
        <v>1491</v>
      </c>
      <c r="AU300" s="33" t="s">
        <v>1067</v>
      </c>
      <c r="AV300" s="16"/>
      <c r="AW300" s="17">
        <v>0</v>
      </c>
      <c r="AX300" s="17">
        <v>0</v>
      </c>
      <c r="AY300" s="20">
        <f t="shared" si="207"/>
        <v>0</v>
      </c>
      <c r="AZ300" s="35" t="s">
        <v>1491</v>
      </c>
      <c r="BA300" s="33" t="s">
        <v>1067</v>
      </c>
      <c r="BB300" s="17">
        <v>0</v>
      </c>
      <c r="BC300" s="17">
        <v>0</v>
      </c>
      <c r="BD300" s="20">
        <f t="shared" si="209"/>
        <v>0</v>
      </c>
      <c r="BE300" s="35" t="s">
        <v>270</v>
      </c>
      <c r="BF300" s="36" t="s">
        <v>1067</v>
      </c>
      <c r="BG300" s="17">
        <v>0</v>
      </c>
      <c r="BH300" s="17">
        <v>0</v>
      </c>
      <c r="BI300" s="20">
        <f t="shared" si="204"/>
        <v>0</v>
      </c>
      <c r="BJ300" s="54">
        <v>1</v>
      </c>
      <c r="BK300" s="37">
        <f t="shared" si="185"/>
        <v>2</v>
      </c>
      <c r="BL300" s="54">
        <f t="shared" si="186"/>
        <v>0</v>
      </c>
      <c r="BM300" s="28"/>
      <c r="BN300" s="28"/>
      <c r="BO300" s="28"/>
      <c r="BP300" s="28" t="s">
        <v>1336</v>
      </c>
      <c r="BQ300" s="28" t="s">
        <v>87</v>
      </c>
      <c r="BR300" s="25">
        <f t="shared" si="187"/>
        <v>1</v>
      </c>
      <c r="BS300" s="28" t="s">
        <v>87</v>
      </c>
      <c r="BT300" s="25">
        <f t="shared" si="188"/>
        <v>1</v>
      </c>
      <c r="BU300" s="28" t="s">
        <v>87</v>
      </c>
      <c r="BV300" s="25">
        <f t="shared" si="189"/>
        <v>1</v>
      </c>
      <c r="BW300" s="28" t="s">
        <v>87</v>
      </c>
      <c r="BX300" s="25">
        <f t="shared" si="190"/>
        <v>1</v>
      </c>
      <c r="BY300" s="25" t="str">
        <f t="shared" si="194"/>
        <v>low</v>
      </c>
      <c r="BZ300" s="28" t="s">
        <v>119</v>
      </c>
      <c r="CA300" s="25">
        <v>4</v>
      </c>
      <c r="CB300" s="28"/>
      <c r="CC300" s="28">
        <v>2015.22</v>
      </c>
      <c r="CD300" s="28">
        <v>124.77</v>
      </c>
      <c r="CE300" s="38">
        <v>32.520000000000003</v>
      </c>
      <c r="CF300" s="54">
        <v>6</v>
      </c>
      <c r="CG300" s="25">
        <f t="shared" si="191"/>
        <v>0</v>
      </c>
      <c r="CH300" s="26">
        <f t="shared" si="192"/>
        <v>0</v>
      </c>
      <c r="CI300" s="26">
        <f t="shared" si="195"/>
        <v>6.9407710186743614</v>
      </c>
      <c r="CJ300" s="26">
        <f t="shared" si="196"/>
        <v>26.629766297662975</v>
      </c>
    </row>
    <row r="301" spans="1:88" ht="13.05" customHeight="1" x14ac:dyDescent="0.3">
      <c r="A301" s="27">
        <v>41</v>
      </c>
      <c r="B301" s="28" t="s">
        <v>79</v>
      </c>
      <c r="C301" s="25">
        <f t="shared" si="176"/>
        <v>2</v>
      </c>
      <c r="D301" s="28" t="s">
        <v>65</v>
      </c>
      <c r="E301" s="25">
        <f t="shared" si="177"/>
        <v>3</v>
      </c>
      <c r="F301" s="28" t="s">
        <v>88</v>
      </c>
      <c r="G301" s="25">
        <f t="shared" si="178"/>
        <v>1</v>
      </c>
      <c r="H301" s="28" t="str">
        <f t="shared" si="179"/>
        <v>medium</v>
      </c>
      <c r="I301" s="28" t="s">
        <v>79</v>
      </c>
      <c r="J301" s="25">
        <f t="shared" si="180"/>
        <v>2</v>
      </c>
      <c r="K301" s="28" t="s">
        <v>65</v>
      </c>
      <c r="L301" s="25">
        <f t="shared" si="181"/>
        <v>3</v>
      </c>
      <c r="M301" s="28" t="s">
        <v>88</v>
      </c>
      <c r="N301" s="25">
        <f t="shared" si="182"/>
        <v>1</v>
      </c>
      <c r="O301" s="25" t="str">
        <f t="shared" si="193"/>
        <v>med</v>
      </c>
      <c r="P301" s="25" t="s">
        <v>67</v>
      </c>
      <c r="Q301" s="25" t="s">
        <v>68</v>
      </c>
      <c r="R301" s="25">
        <v>4</v>
      </c>
      <c r="S301" s="29" t="s">
        <v>1487</v>
      </c>
      <c r="T301" s="195">
        <f>VLOOKUP($S301,'Snippet measures'!$A$4:$V$33,11,FALSE)</f>
        <v>866</v>
      </c>
      <c r="U301" s="195">
        <f>VLOOKUP($S301,'Snippet measures'!$A$4:$V$33,18,FALSE)</f>
        <v>-12.0796690200168</v>
      </c>
      <c r="V301" s="195">
        <f>VLOOKUP($S301,'Snippet measures'!$A$4:$V$33,19,FALSE)</f>
        <v>974.3</v>
      </c>
      <c r="W301" s="195">
        <f>VLOOKUP($S301,'Snippet measures'!$A$4:$V$33,21,FALSE)</f>
        <v>9.22266139657444E-3</v>
      </c>
      <c r="X301" s="195">
        <f>VLOOKUP($S301,'Snippet measures'!$A$4:$V$33,22,FALSE)</f>
        <v>0</v>
      </c>
      <c r="Y301" s="25">
        <v>3</v>
      </c>
      <c r="Z301" s="30" t="s">
        <v>1498</v>
      </c>
      <c r="AA301" s="31" t="s">
        <v>1499</v>
      </c>
      <c r="AB301" s="39" t="s">
        <v>1489</v>
      </c>
      <c r="AC301" s="33" t="s">
        <v>1500</v>
      </c>
      <c r="AD301" s="16"/>
      <c r="AE301" s="17">
        <v>2</v>
      </c>
      <c r="AF301" s="17">
        <v>2</v>
      </c>
      <c r="AG301" s="17">
        <f t="shared" si="175"/>
        <v>2</v>
      </c>
      <c r="AH301" s="35" t="s">
        <v>1491</v>
      </c>
      <c r="AI301" s="33" t="s">
        <v>1491</v>
      </c>
      <c r="AJ301" s="16"/>
      <c r="AK301" s="17">
        <f>IF($AH301=TRIM($AI301),3,"")</f>
        <v>3</v>
      </c>
      <c r="AL301" s="17">
        <f>IF($AH301=TRIM($AI301),3,"")</f>
        <v>3</v>
      </c>
      <c r="AM301" s="20">
        <f t="shared" si="208"/>
        <v>3</v>
      </c>
      <c r="AN301" s="35" t="s">
        <v>1494</v>
      </c>
      <c r="AO301" s="33" t="s">
        <v>1494</v>
      </c>
      <c r="AP301" s="16"/>
      <c r="AQ301" s="17">
        <f>IF(ISBLANK($AN301),"",IF($AN301=TRIM($AO301),3,""))</f>
        <v>3</v>
      </c>
      <c r="AR301" s="17">
        <f>IF(ISBLANK($AN301),"",IF($AN301=TRIM($AO301),3,""))</f>
        <v>3</v>
      </c>
      <c r="AS301" s="20">
        <f t="shared" si="205"/>
        <v>3</v>
      </c>
      <c r="AT301" s="35" t="s">
        <v>1491</v>
      </c>
      <c r="AU301" s="33" t="s">
        <v>1491</v>
      </c>
      <c r="AV301" s="16"/>
      <c r="AW301" s="17">
        <f>IF(ISBLANK($AT301),"",IF($AT301=TRIM($AU301),3,""))</f>
        <v>3</v>
      </c>
      <c r="AX301" s="17">
        <f>IF(ISBLANK($AT301),"",IF($AT301=TRIM($AU301),3,""))</f>
        <v>3</v>
      </c>
      <c r="AY301" s="20">
        <f t="shared" si="207"/>
        <v>3</v>
      </c>
      <c r="AZ301" s="35" t="s">
        <v>1491</v>
      </c>
      <c r="BA301" s="33" t="s">
        <v>1491</v>
      </c>
      <c r="BB301" s="17">
        <f>IF(ISBLANK($AZ301),"",IF($AZ301=TRIM($BA301),3,""))</f>
        <v>3</v>
      </c>
      <c r="BC301" s="17">
        <f>IF(ISBLANK($AZ301),"",IF($AZ301=TRIM($BA301),3,""))</f>
        <v>3</v>
      </c>
      <c r="BD301" s="20">
        <f t="shared" si="209"/>
        <v>3</v>
      </c>
      <c r="BE301" s="35" t="s">
        <v>270</v>
      </c>
      <c r="BF301" s="36" t="s">
        <v>270</v>
      </c>
      <c r="BG301" s="17">
        <f>IF(ISBLANK($BE301),"",IF($BE301=TRIM($BF301),3,""))</f>
        <v>3</v>
      </c>
      <c r="BH301" s="17">
        <f>IF(ISBLANK($BE301),"",IF($BE301=TRIM($BF301),3,""))</f>
        <v>3</v>
      </c>
      <c r="BI301" s="20">
        <f t="shared" si="204"/>
        <v>3</v>
      </c>
      <c r="BJ301" s="54">
        <v>3</v>
      </c>
      <c r="BK301" s="37">
        <f t="shared" si="185"/>
        <v>6</v>
      </c>
      <c r="BL301" s="54">
        <f t="shared" si="186"/>
        <v>0</v>
      </c>
      <c r="BM301" s="28" t="s">
        <v>1501</v>
      </c>
      <c r="BN301" s="28" t="s">
        <v>1502</v>
      </c>
      <c r="BO301" s="28"/>
      <c r="BP301" s="28" t="s">
        <v>1342</v>
      </c>
      <c r="BQ301" s="28">
        <v>3</v>
      </c>
      <c r="BR301" s="25">
        <f t="shared" si="187"/>
        <v>3</v>
      </c>
      <c r="BS301" s="28" t="s">
        <v>87</v>
      </c>
      <c r="BT301" s="25">
        <f t="shared" si="188"/>
        <v>1</v>
      </c>
      <c r="BU301" s="28" t="s">
        <v>87</v>
      </c>
      <c r="BV301" s="25">
        <f t="shared" si="189"/>
        <v>1</v>
      </c>
      <c r="BW301" s="28" t="s">
        <v>87</v>
      </c>
      <c r="BX301" s="25">
        <f t="shared" si="190"/>
        <v>1</v>
      </c>
      <c r="BY301" s="25" t="str">
        <f t="shared" si="194"/>
        <v>med</v>
      </c>
      <c r="BZ301" s="28" t="s">
        <v>145</v>
      </c>
      <c r="CA301" s="25">
        <v>2</v>
      </c>
      <c r="CB301" s="28" t="s">
        <v>1343</v>
      </c>
      <c r="CC301" s="28">
        <v>4617.0600000000004</v>
      </c>
      <c r="CD301" s="28">
        <v>489.32</v>
      </c>
      <c r="CE301" s="38">
        <v>177.36</v>
      </c>
      <c r="CF301" s="54">
        <v>6</v>
      </c>
      <c r="CG301" s="25">
        <f t="shared" si="191"/>
        <v>17</v>
      </c>
      <c r="CH301" s="26">
        <f t="shared" si="192"/>
        <v>0.94444444444444442</v>
      </c>
      <c r="CI301" s="26">
        <f t="shared" si="195"/>
        <v>1.7698029919071365</v>
      </c>
      <c r="CJ301" s="26">
        <f t="shared" si="196"/>
        <v>4.8827244023455112</v>
      </c>
    </row>
    <row r="302" spans="1:88" ht="13.05" customHeight="1" x14ac:dyDescent="0.3">
      <c r="A302" s="27">
        <v>62</v>
      </c>
      <c r="B302" s="28" t="s">
        <v>80</v>
      </c>
      <c r="C302" s="25">
        <f t="shared" si="176"/>
        <v>4</v>
      </c>
      <c r="D302" s="28" t="s">
        <v>80</v>
      </c>
      <c r="E302" s="25">
        <f t="shared" si="177"/>
        <v>4</v>
      </c>
      <c r="F302" s="28" t="s">
        <v>80</v>
      </c>
      <c r="G302" s="25">
        <f t="shared" si="178"/>
        <v>4</v>
      </c>
      <c r="H302" s="28" t="str">
        <f t="shared" si="179"/>
        <v>high</v>
      </c>
      <c r="I302" s="28" t="s">
        <v>65</v>
      </c>
      <c r="J302" s="25">
        <f t="shared" si="180"/>
        <v>3</v>
      </c>
      <c r="K302" s="28" t="s">
        <v>80</v>
      </c>
      <c r="L302" s="25">
        <f t="shared" si="181"/>
        <v>4</v>
      </c>
      <c r="M302" s="28" t="s">
        <v>88</v>
      </c>
      <c r="N302" s="25">
        <f t="shared" si="182"/>
        <v>1</v>
      </c>
      <c r="O302" s="25" t="str">
        <f t="shared" si="193"/>
        <v>high</v>
      </c>
      <c r="P302" s="25" t="s">
        <v>67</v>
      </c>
      <c r="Q302" s="25" t="s">
        <v>68</v>
      </c>
      <c r="R302" s="25">
        <v>4</v>
      </c>
      <c r="S302" s="29" t="s">
        <v>1487</v>
      </c>
      <c r="T302" s="195">
        <f>VLOOKUP($S302,'Snippet measures'!$A$4:$V$33,11,FALSE)</f>
        <v>866</v>
      </c>
      <c r="U302" s="195">
        <f>VLOOKUP($S302,'Snippet measures'!$A$4:$V$33,18,FALSE)</f>
        <v>-12.0796690200168</v>
      </c>
      <c r="V302" s="195">
        <f>VLOOKUP($S302,'Snippet measures'!$A$4:$V$33,19,FALSE)</f>
        <v>974.3</v>
      </c>
      <c r="W302" s="195">
        <f>VLOOKUP($S302,'Snippet measures'!$A$4:$V$33,21,FALSE)</f>
        <v>9.22266139657444E-3</v>
      </c>
      <c r="X302" s="195">
        <f>VLOOKUP($S302,'Snippet measures'!$A$4:$V$33,22,FALSE)</f>
        <v>0</v>
      </c>
      <c r="Y302" s="25">
        <v>3</v>
      </c>
      <c r="Z302" s="30" t="s">
        <v>1441</v>
      </c>
      <c r="AA302" s="31" t="s">
        <v>1441</v>
      </c>
      <c r="AB302" s="39" t="s">
        <v>1489</v>
      </c>
      <c r="AC302" s="33" t="s">
        <v>1441</v>
      </c>
      <c r="AD302" s="16"/>
      <c r="AE302" s="17">
        <v>0</v>
      </c>
      <c r="AF302" s="17">
        <v>0</v>
      </c>
      <c r="AG302" s="17">
        <f t="shared" si="175"/>
        <v>0</v>
      </c>
      <c r="AH302" s="35" t="s">
        <v>1491</v>
      </c>
      <c r="AI302" s="33" t="s">
        <v>1441</v>
      </c>
      <c r="AJ302" s="16"/>
      <c r="AK302" s="17">
        <v>0</v>
      </c>
      <c r="AL302" s="17">
        <v>0</v>
      </c>
      <c r="AM302" s="20">
        <f t="shared" si="208"/>
        <v>0</v>
      </c>
      <c r="AN302" s="35" t="s">
        <v>1494</v>
      </c>
      <c r="AO302" s="33" t="s">
        <v>1441</v>
      </c>
      <c r="AP302" s="16"/>
      <c r="AQ302" s="17">
        <v>0</v>
      </c>
      <c r="AR302" s="17">
        <v>0</v>
      </c>
      <c r="AS302" s="20">
        <f t="shared" si="205"/>
        <v>0</v>
      </c>
      <c r="AT302" s="35" t="s">
        <v>1491</v>
      </c>
      <c r="AU302" s="33" t="s">
        <v>1441</v>
      </c>
      <c r="AV302" s="16"/>
      <c r="AW302" s="17">
        <v>0</v>
      </c>
      <c r="AX302" s="17">
        <v>0</v>
      </c>
      <c r="AY302" s="20">
        <f t="shared" si="207"/>
        <v>0</v>
      </c>
      <c r="AZ302" s="35" t="s">
        <v>1491</v>
      </c>
      <c r="BA302" s="33" t="s">
        <v>1441</v>
      </c>
      <c r="BB302" s="17">
        <v>0</v>
      </c>
      <c r="BC302" s="17">
        <v>0</v>
      </c>
      <c r="BD302" s="20">
        <f t="shared" si="209"/>
        <v>0</v>
      </c>
      <c r="BE302" s="35" t="s">
        <v>270</v>
      </c>
      <c r="BF302" s="36" t="s">
        <v>1441</v>
      </c>
      <c r="BG302" s="17">
        <v>0</v>
      </c>
      <c r="BH302" s="17">
        <v>0</v>
      </c>
      <c r="BI302" s="20">
        <f t="shared" si="204"/>
        <v>0</v>
      </c>
      <c r="BJ302" s="54">
        <v>3</v>
      </c>
      <c r="BK302" s="37">
        <f t="shared" si="185"/>
        <v>6</v>
      </c>
      <c r="BL302" s="54">
        <f t="shared" si="186"/>
        <v>0</v>
      </c>
      <c r="BM302" s="28"/>
      <c r="BN302" s="28"/>
      <c r="BO302" s="28"/>
      <c r="BP302" s="28" t="s">
        <v>1348</v>
      </c>
      <c r="BQ302" s="28">
        <v>2</v>
      </c>
      <c r="BR302" s="25">
        <f t="shared" si="187"/>
        <v>2</v>
      </c>
      <c r="BS302" s="28">
        <v>2</v>
      </c>
      <c r="BT302" s="25">
        <f t="shared" si="188"/>
        <v>2</v>
      </c>
      <c r="BU302" s="28">
        <v>2</v>
      </c>
      <c r="BV302" s="25">
        <f t="shared" si="189"/>
        <v>2</v>
      </c>
      <c r="BW302" s="28">
        <v>2</v>
      </c>
      <c r="BX302" s="25">
        <f t="shared" si="190"/>
        <v>2</v>
      </c>
      <c r="BY302" s="25" t="str">
        <f t="shared" si="194"/>
        <v>low</v>
      </c>
      <c r="BZ302" s="28" t="s">
        <v>78</v>
      </c>
      <c r="CA302" s="25">
        <v>1</v>
      </c>
      <c r="CB302" s="28"/>
      <c r="CC302" s="28">
        <v>844.44</v>
      </c>
      <c r="CD302" s="28">
        <v>34.56</v>
      </c>
      <c r="CE302" s="38">
        <v>32.33</v>
      </c>
      <c r="CF302" s="54">
        <v>6</v>
      </c>
      <c r="CG302" s="25">
        <f t="shared" si="191"/>
        <v>0</v>
      </c>
      <c r="CH302" s="26">
        <f t="shared" si="192"/>
        <v>0</v>
      </c>
      <c r="CI302" s="26">
        <f t="shared" si="195"/>
        <v>25.05787037037037</v>
      </c>
      <c r="CJ302" s="26">
        <f t="shared" si="196"/>
        <v>26.786266625425302</v>
      </c>
    </row>
    <row r="303" spans="1:88" ht="13.05" customHeight="1" x14ac:dyDescent="0.3">
      <c r="A303" s="27">
        <v>66</v>
      </c>
      <c r="B303" s="28" t="s">
        <v>88</v>
      </c>
      <c r="C303" s="25">
        <f t="shared" si="176"/>
        <v>1</v>
      </c>
      <c r="D303" s="28" t="s">
        <v>88</v>
      </c>
      <c r="E303" s="25">
        <f t="shared" si="177"/>
        <v>1</v>
      </c>
      <c r="F303" s="28" t="s">
        <v>79</v>
      </c>
      <c r="G303" s="25">
        <f t="shared" si="178"/>
        <v>2</v>
      </c>
      <c r="H303" s="28" t="str">
        <f t="shared" si="179"/>
        <v>low</v>
      </c>
      <c r="I303" s="28" t="s">
        <v>88</v>
      </c>
      <c r="J303" s="25">
        <f t="shared" si="180"/>
        <v>1</v>
      </c>
      <c r="K303" s="28" t="s">
        <v>88</v>
      </c>
      <c r="L303" s="25">
        <f t="shared" si="181"/>
        <v>1</v>
      </c>
      <c r="M303" s="28" t="s">
        <v>88</v>
      </c>
      <c r="N303" s="25">
        <f t="shared" si="182"/>
        <v>1</v>
      </c>
      <c r="O303" s="25" t="str">
        <f t="shared" si="193"/>
        <v>low</v>
      </c>
      <c r="P303" s="25" t="s">
        <v>67</v>
      </c>
      <c r="Q303" s="25" t="s">
        <v>68</v>
      </c>
      <c r="R303" s="25">
        <v>4</v>
      </c>
      <c r="S303" s="29" t="s">
        <v>1487</v>
      </c>
      <c r="T303" s="195">
        <f>VLOOKUP($S303,'Snippet measures'!$A$4:$V$33,11,FALSE)</f>
        <v>866</v>
      </c>
      <c r="U303" s="195">
        <f>VLOOKUP($S303,'Snippet measures'!$A$4:$V$33,18,FALSE)</f>
        <v>-12.0796690200168</v>
      </c>
      <c r="V303" s="195">
        <f>VLOOKUP($S303,'Snippet measures'!$A$4:$V$33,19,FALSE)</f>
        <v>974.3</v>
      </c>
      <c r="W303" s="195">
        <f>VLOOKUP($S303,'Snippet measures'!$A$4:$V$33,21,FALSE)</f>
        <v>9.22266139657444E-3</v>
      </c>
      <c r="X303" s="195">
        <f>VLOOKUP($S303,'Snippet measures'!$A$4:$V$33,22,FALSE)</f>
        <v>0</v>
      </c>
      <c r="Y303" s="25">
        <v>2</v>
      </c>
      <c r="Z303" s="30" t="s">
        <v>1503</v>
      </c>
      <c r="AA303" s="31" t="s">
        <v>1504</v>
      </c>
      <c r="AB303" s="39" t="s">
        <v>1489</v>
      </c>
      <c r="AC303" s="33" t="s">
        <v>1505</v>
      </c>
      <c r="AD303" s="16"/>
      <c r="AE303" s="17">
        <v>1</v>
      </c>
      <c r="AF303" s="17">
        <v>0</v>
      </c>
      <c r="AG303" s="40">
        <v>1</v>
      </c>
      <c r="AH303" s="35" t="s">
        <v>1491</v>
      </c>
      <c r="AI303" s="33" t="s">
        <v>1506</v>
      </c>
      <c r="AJ303" s="16"/>
      <c r="AK303" s="17">
        <v>0</v>
      </c>
      <c r="AL303" s="17">
        <v>0</v>
      </c>
      <c r="AM303" s="20">
        <f t="shared" si="208"/>
        <v>0</v>
      </c>
      <c r="AN303" s="35" t="s">
        <v>1494</v>
      </c>
      <c r="AO303" s="33" t="s">
        <v>1507</v>
      </c>
      <c r="AP303" s="16"/>
      <c r="AQ303" s="17">
        <v>1</v>
      </c>
      <c r="AR303" s="17">
        <v>0</v>
      </c>
      <c r="AS303" s="41">
        <v>1</v>
      </c>
      <c r="AT303" s="35" t="s">
        <v>1491</v>
      </c>
      <c r="AU303" s="33" t="s">
        <v>1506</v>
      </c>
      <c r="AV303" s="16"/>
      <c r="AW303" s="17">
        <v>0</v>
      </c>
      <c r="AX303" s="17">
        <v>0</v>
      </c>
      <c r="AY303" s="20">
        <f t="shared" si="207"/>
        <v>0</v>
      </c>
      <c r="AZ303" s="35" t="s">
        <v>1491</v>
      </c>
      <c r="BA303" s="33" t="s">
        <v>1506</v>
      </c>
      <c r="BB303" s="17">
        <v>0</v>
      </c>
      <c r="BC303" s="17">
        <v>0</v>
      </c>
      <c r="BD303" s="20">
        <f t="shared" si="209"/>
        <v>0</v>
      </c>
      <c r="BE303" s="35" t="s">
        <v>270</v>
      </c>
      <c r="BF303" s="36" t="s">
        <v>1505</v>
      </c>
      <c r="BG303" s="17">
        <v>1</v>
      </c>
      <c r="BH303" s="17">
        <v>1</v>
      </c>
      <c r="BI303" s="20">
        <f t="shared" si="204"/>
        <v>1</v>
      </c>
      <c r="BJ303" s="54">
        <v>2</v>
      </c>
      <c r="BK303" s="37">
        <f t="shared" si="185"/>
        <v>4</v>
      </c>
      <c r="BL303" s="54">
        <f t="shared" si="186"/>
        <v>0</v>
      </c>
      <c r="BM303" s="28" t="s">
        <v>1508</v>
      </c>
      <c r="BN303" s="28" t="s">
        <v>103</v>
      </c>
      <c r="BO303" s="28" t="s">
        <v>1354</v>
      </c>
      <c r="BP303" s="28" t="s">
        <v>1355</v>
      </c>
      <c r="BQ303" s="28">
        <v>2</v>
      </c>
      <c r="BR303" s="25">
        <f t="shared" si="187"/>
        <v>2</v>
      </c>
      <c r="BS303" s="28" t="s">
        <v>87</v>
      </c>
      <c r="BT303" s="25">
        <f t="shared" si="188"/>
        <v>1</v>
      </c>
      <c r="BU303" s="28" t="s">
        <v>87</v>
      </c>
      <c r="BV303" s="25">
        <f t="shared" si="189"/>
        <v>1</v>
      </c>
      <c r="BW303" s="28" t="s">
        <v>87</v>
      </c>
      <c r="BX303" s="25">
        <f t="shared" si="190"/>
        <v>1</v>
      </c>
      <c r="BY303" s="25" t="str">
        <f t="shared" si="194"/>
        <v>low</v>
      </c>
      <c r="BZ303" s="28" t="s">
        <v>78</v>
      </c>
      <c r="CA303" s="25">
        <v>1</v>
      </c>
      <c r="CB303" s="28" t="s">
        <v>1356</v>
      </c>
      <c r="CC303" s="28">
        <v>2025.54</v>
      </c>
      <c r="CD303" s="28">
        <v>103.7</v>
      </c>
      <c r="CE303" s="38">
        <v>85.83</v>
      </c>
      <c r="CF303" s="54">
        <v>6</v>
      </c>
      <c r="CG303" s="25">
        <f t="shared" si="191"/>
        <v>3</v>
      </c>
      <c r="CH303" s="26">
        <f t="shared" si="192"/>
        <v>0.16666666666666666</v>
      </c>
      <c r="CI303" s="26">
        <f t="shared" si="195"/>
        <v>8.3510125361620062</v>
      </c>
      <c r="CJ303" s="26">
        <f t="shared" si="196"/>
        <v>10.089712221833858</v>
      </c>
    </row>
    <row r="304" spans="1:88" ht="13.05" customHeight="1" x14ac:dyDescent="0.3">
      <c r="A304" s="27">
        <v>72</v>
      </c>
      <c r="B304" s="28" t="s">
        <v>65</v>
      </c>
      <c r="C304" s="25">
        <f t="shared" si="176"/>
        <v>3</v>
      </c>
      <c r="D304" s="28" t="s">
        <v>66</v>
      </c>
      <c r="E304" s="25">
        <f t="shared" si="177"/>
        <v>5</v>
      </c>
      <c r="F304" s="28" t="s">
        <v>80</v>
      </c>
      <c r="G304" s="25">
        <f t="shared" si="178"/>
        <v>4</v>
      </c>
      <c r="H304" s="28" t="str">
        <f t="shared" si="179"/>
        <v>high</v>
      </c>
      <c r="I304" s="28" t="s">
        <v>79</v>
      </c>
      <c r="J304" s="25">
        <f t="shared" si="180"/>
        <v>2</v>
      </c>
      <c r="K304" s="28" t="s">
        <v>80</v>
      </c>
      <c r="L304" s="25">
        <f t="shared" si="181"/>
        <v>4</v>
      </c>
      <c r="M304" s="28" t="s">
        <v>79</v>
      </c>
      <c r="N304" s="25">
        <f t="shared" si="182"/>
        <v>2</v>
      </c>
      <c r="O304" s="25" t="str">
        <f t="shared" si="193"/>
        <v>high</v>
      </c>
      <c r="P304" s="25" t="s">
        <v>67</v>
      </c>
      <c r="Q304" s="25" t="s">
        <v>68</v>
      </c>
      <c r="R304" s="25">
        <v>4</v>
      </c>
      <c r="S304" s="29" t="s">
        <v>1487</v>
      </c>
      <c r="T304" s="195">
        <f>VLOOKUP($S304,'Snippet measures'!$A$4:$V$33,11,FALSE)</f>
        <v>866</v>
      </c>
      <c r="U304" s="195">
        <f>VLOOKUP($S304,'Snippet measures'!$A$4:$V$33,18,FALSE)</f>
        <v>-12.0796690200168</v>
      </c>
      <c r="V304" s="195">
        <f>VLOOKUP($S304,'Snippet measures'!$A$4:$V$33,19,FALSE)</f>
        <v>974.3</v>
      </c>
      <c r="W304" s="195">
        <f>VLOOKUP($S304,'Snippet measures'!$A$4:$V$33,21,FALSE)</f>
        <v>9.22266139657444E-3</v>
      </c>
      <c r="X304" s="195">
        <f>VLOOKUP($S304,'Snippet measures'!$A$4:$V$33,22,FALSE)</f>
        <v>0</v>
      </c>
      <c r="Y304" s="25">
        <v>3</v>
      </c>
      <c r="Z304" s="30" t="s">
        <v>1509</v>
      </c>
      <c r="AA304" s="31" t="s">
        <v>1510</v>
      </c>
      <c r="AB304" s="39" t="s">
        <v>1489</v>
      </c>
      <c r="AC304" s="33" t="s">
        <v>91</v>
      </c>
      <c r="AD304" s="16"/>
      <c r="AE304" s="17">
        <v>0</v>
      </c>
      <c r="AF304" s="17">
        <v>0</v>
      </c>
      <c r="AG304" s="17">
        <f t="shared" ref="AG304:AG316" si="210">IF(AE304=AF304,AE304,"")</f>
        <v>0</v>
      </c>
      <c r="AH304" s="35" t="s">
        <v>1491</v>
      </c>
      <c r="AI304" s="33" t="s">
        <v>91</v>
      </c>
      <c r="AJ304" s="16"/>
      <c r="AK304" s="17">
        <v>0</v>
      </c>
      <c r="AL304" s="17">
        <v>0</v>
      </c>
      <c r="AM304" s="20">
        <f t="shared" si="208"/>
        <v>0</v>
      </c>
      <c r="AN304" s="35" t="s">
        <v>1494</v>
      </c>
      <c r="AO304" s="33" t="s">
        <v>91</v>
      </c>
      <c r="AP304" s="16"/>
      <c r="AQ304" s="17">
        <v>0</v>
      </c>
      <c r="AR304" s="17">
        <v>0</v>
      </c>
      <c r="AS304" s="20">
        <f t="shared" ref="AS304:AS367" si="211">IF(AQ304=AR304,AQ304,"")</f>
        <v>0</v>
      </c>
      <c r="AT304" s="35" t="s">
        <v>1491</v>
      </c>
      <c r="AU304" s="33" t="s">
        <v>285</v>
      </c>
      <c r="AV304" s="16"/>
      <c r="AW304" s="17">
        <v>0</v>
      </c>
      <c r="AX304" s="17">
        <v>0</v>
      </c>
      <c r="AY304" s="20">
        <f t="shared" si="207"/>
        <v>0</v>
      </c>
      <c r="AZ304" s="35" t="s">
        <v>1491</v>
      </c>
      <c r="BA304" s="33" t="s">
        <v>91</v>
      </c>
      <c r="BB304" s="17">
        <v>0</v>
      </c>
      <c r="BC304" s="17">
        <v>0</v>
      </c>
      <c r="BD304" s="20">
        <f t="shared" si="209"/>
        <v>0</v>
      </c>
      <c r="BE304" s="35" t="s">
        <v>270</v>
      </c>
      <c r="BF304" s="36" t="s">
        <v>1153</v>
      </c>
      <c r="BG304" s="17">
        <v>2</v>
      </c>
      <c r="BH304" s="17">
        <v>2</v>
      </c>
      <c r="BI304" s="20">
        <f t="shared" si="204"/>
        <v>2</v>
      </c>
      <c r="BJ304" s="54">
        <v>2</v>
      </c>
      <c r="BK304" s="37">
        <f t="shared" si="185"/>
        <v>5</v>
      </c>
      <c r="BL304" s="54">
        <f t="shared" si="186"/>
        <v>-1</v>
      </c>
      <c r="BM304" s="28" t="s">
        <v>1511</v>
      </c>
      <c r="BN304" s="28"/>
      <c r="BO304" s="28"/>
      <c r="BP304" s="28" t="s">
        <v>1362</v>
      </c>
      <c r="BQ304" s="28">
        <v>3</v>
      </c>
      <c r="BR304" s="25">
        <f t="shared" si="187"/>
        <v>3</v>
      </c>
      <c r="BS304" s="28">
        <v>3</v>
      </c>
      <c r="BT304" s="25">
        <f t="shared" si="188"/>
        <v>3</v>
      </c>
      <c r="BU304" s="28">
        <v>3</v>
      </c>
      <c r="BV304" s="25">
        <f t="shared" si="189"/>
        <v>3</v>
      </c>
      <c r="BW304" s="28">
        <v>3</v>
      </c>
      <c r="BX304" s="25">
        <f t="shared" si="190"/>
        <v>3</v>
      </c>
      <c r="BY304" s="25" t="str">
        <f t="shared" si="194"/>
        <v>med</v>
      </c>
      <c r="BZ304" s="28" t="s">
        <v>145</v>
      </c>
      <c r="CA304" s="25">
        <v>2</v>
      </c>
      <c r="CB304" s="28"/>
      <c r="CC304" s="28">
        <v>1199.3</v>
      </c>
      <c r="CD304" s="28">
        <v>46.12</v>
      </c>
      <c r="CE304" s="38">
        <v>47.41</v>
      </c>
      <c r="CF304" s="54">
        <v>6</v>
      </c>
      <c r="CG304" s="25">
        <f t="shared" si="191"/>
        <v>2</v>
      </c>
      <c r="CH304" s="26">
        <f t="shared" si="192"/>
        <v>0.1111111111111111</v>
      </c>
      <c r="CI304" s="26">
        <f t="shared" si="195"/>
        <v>18.777103209019948</v>
      </c>
      <c r="CJ304" s="26">
        <f t="shared" si="196"/>
        <v>18.266188567812698</v>
      </c>
    </row>
    <row r="305" spans="1:88" ht="13.05" customHeight="1" x14ac:dyDescent="0.3">
      <c r="A305" s="27">
        <v>74</v>
      </c>
      <c r="B305" s="28" t="s">
        <v>65</v>
      </c>
      <c r="C305" s="25">
        <f t="shared" si="176"/>
        <v>3</v>
      </c>
      <c r="D305" s="28" t="s">
        <v>65</v>
      </c>
      <c r="E305" s="25">
        <f t="shared" si="177"/>
        <v>3</v>
      </c>
      <c r="F305" s="28" t="s">
        <v>79</v>
      </c>
      <c r="G305" s="25">
        <f t="shared" si="178"/>
        <v>2</v>
      </c>
      <c r="H305" s="28" t="str">
        <f t="shared" si="179"/>
        <v>medium</v>
      </c>
      <c r="I305" s="28" t="s">
        <v>88</v>
      </c>
      <c r="J305" s="25">
        <f t="shared" si="180"/>
        <v>1</v>
      </c>
      <c r="K305" s="28" t="s">
        <v>65</v>
      </c>
      <c r="L305" s="25">
        <f t="shared" si="181"/>
        <v>3</v>
      </c>
      <c r="M305" s="28" t="s">
        <v>88</v>
      </c>
      <c r="N305" s="25">
        <f t="shared" si="182"/>
        <v>1</v>
      </c>
      <c r="O305" s="25" t="str">
        <f t="shared" si="193"/>
        <v>med</v>
      </c>
      <c r="P305" s="25" t="s">
        <v>67</v>
      </c>
      <c r="Q305" s="25" t="s">
        <v>68</v>
      </c>
      <c r="R305" s="25">
        <v>4</v>
      </c>
      <c r="S305" s="29" t="s">
        <v>1487</v>
      </c>
      <c r="T305" s="195">
        <f>VLOOKUP($S305,'Snippet measures'!$A$4:$V$33,11,FALSE)</f>
        <v>866</v>
      </c>
      <c r="U305" s="195">
        <f>VLOOKUP($S305,'Snippet measures'!$A$4:$V$33,18,FALSE)</f>
        <v>-12.0796690200168</v>
      </c>
      <c r="V305" s="195">
        <f>VLOOKUP($S305,'Snippet measures'!$A$4:$V$33,19,FALSE)</f>
        <v>974.3</v>
      </c>
      <c r="W305" s="195">
        <f>VLOOKUP($S305,'Snippet measures'!$A$4:$V$33,21,FALSE)</f>
        <v>9.22266139657444E-3</v>
      </c>
      <c r="X305" s="195">
        <f>VLOOKUP($S305,'Snippet measures'!$A$4:$V$33,22,FALSE)</f>
        <v>0</v>
      </c>
      <c r="Y305" s="25">
        <v>2</v>
      </c>
      <c r="Z305" s="30" t="s">
        <v>1512</v>
      </c>
      <c r="AA305" s="31" t="s">
        <v>1513</v>
      </c>
      <c r="AB305" s="39" t="s">
        <v>1489</v>
      </c>
      <c r="AC305" s="33" t="s">
        <v>1514</v>
      </c>
      <c r="AD305" s="16"/>
      <c r="AE305" s="17">
        <v>1</v>
      </c>
      <c r="AF305" s="17">
        <v>1</v>
      </c>
      <c r="AG305" s="17">
        <f t="shared" si="210"/>
        <v>1</v>
      </c>
      <c r="AH305" s="35" t="s">
        <v>1491</v>
      </c>
      <c r="AI305" s="33" t="s">
        <v>1365</v>
      </c>
      <c r="AJ305" s="16"/>
      <c r="AK305" s="17">
        <v>0</v>
      </c>
      <c r="AL305" s="17">
        <v>0</v>
      </c>
      <c r="AM305" s="20">
        <f t="shared" si="208"/>
        <v>0</v>
      </c>
      <c r="AN305" s="35" t="s">
        <v>1494</v>
      </c>
      <c r="AO305" s="33" t="s">
        <v>1365</v>
      </c>
      <c r="AP305" s="16"/>
      <c r="AQ305" s="17">
        <v>0</v>
      </c>
      <c r="AR305" s="17">
        <v>0</v>
      </c>
      <c r="AS305" s="20">
        <f t="shared" si="211"/>
        <v>0</v>
      </c>
      <c r="AT305" s="35" t="s">
        <v>1491</v>
      </c>
      <c r="AU305" s="33" t="s">
        <v>1187</v>
      </c>
      <c r="AV305" s="16"/>
      <c r="AW305" s="17">
        <f>IF(ISBLANK($AT305),"",IF($AT305=TRIM($AU305),3,""))</f>
        <v>3</v>
      </c>
      <c r="AX305" s="17">
        <f>IF(ISBLANK($AT305),"",IF($AT305=TRIM($AU305),3,""))</f>
        <v>3</v>
      </c>
      <c r="AY305" s="20">
        <f t="shared" si="207"/>
        <v>3</v>
      </c>
      <c r="AZ305" s="35" t="s">
        <v>1491</v>
      </c>
      <c r="BA305" s="33" t="s">
        <v>1187</v>
      </c>
      <c r="BB305" s="17">
        <f>IF(ISBLANK($AZ305),"",IF($AZ305=TRIM($BA305),3,""))</f>
        <v>3</v>
      </c>
      <c r="BC305" s="17">
        <f>IF(ISBLANK($AZ305),"",IF($AZ305=TRIM($BA305),3,""))</f>
        <v>3</v>
      </c>
      <c r="BD305" s="20">
        <f t="shared" si="209"/>
        <v>3</v>
      </c>
      <c r="BE305" s="35" t="s">
        <v>270</v>
      </c>
      <c r="BF305" s="36" t="s">
        <v>1365</v>
      </c>
      <c r="BG305" s="17">
        <v>0</v>
      </c>
      <c r="BH305" s="17">
        <v>0</v>
      </c>
      <c r="BI305" s="20">
        <f t="shared" si="204"/>
        <v>0</v>
      </c>
      <c r="BJ305" s="54">
        <v>3</v>
      </c>
      <c r="BK305" s="37">
        <f t="shared" si="185"/>
        <v>5</v>
      </c>
      <c r="BL305" s="54">
        <f t="shared" si="186"/>
        <v>1</v>
      </c>
      <c r="BM305" s="28" t="s">
        <v>1515</v>
      </c>
      <c r="BN305" s="28"/>
      <c r="BO305" s="28" t="s">
        <v>1367</v>
      </c>
      <c r="BP305" s="28" t="s">
        <v>1368</v>
      </c>
      <c r="BQ305" s="28">
        <v>2</v>
      </c>
      <c r="BR305" s="25">
        <f t="shared" si="187"/>
        <v>2</v>
      </c>
      <c r="BS305" s="28">
        <v>2</v>
      </c>
      <c r="BT305" s="25">
        <f t="shared" si="188"/>
        <v>2</v>
      </c>
      <c r="BU305" s="28">
        <v>2</v>
      </c>
      <c r="BV305" s="25">
        <f t="shared" si="189"/>
        <v>2</v>
      </c>
      <c r="BW305" s="28" t="s">
        <v>87</v>
      </c>
      <c r="BX305" s="25">
        <f t="shared" si="190"/>
        <v>1</v>
      </c>
      <c r="BY305" s="25" t="str">
        <f t="shared" si="194"/>
        <v>low</v>
      </c>
      <c r="BZ305" s="28" t="s">
        <v>145</v>
      </c>
      <c r="CA305" s="25">
        <v>2</v>
      </c>
      <c r="CB305" s="28"/>
      <c r="CC305" s="28">
        <v>3400.04</v>
      </c>
      <c r="CD305" s="28">
        <v>288.16000000000003</v>
      </c>
      <c r="CE305" s="38">
        <v>97.91</v>
      </c>
      <c r="CF305" s="54">
        <v>6</v>
      </c>
      <c r="CG305" s="25">
        <f t="shared" si="191"/>
        <v>7</v>
      </c>
      <c r="CH305" s="26">
        <f t="shared" si="192"/>
        <v>0.3888888888888889</v>
      </c>
      <c r="CI305" s="26">
        <f t="shared" si="195"/>
        <v>3.0052748473070512</v>
      </c>
      <c r="CJ305" s="26">
        <f t="shared" si="196"/>
        <v>8.8448575222142782</v>
      </c>
    </row>
    <row r="306" spans="1:88" ht="13.05" customHeight="1" x14ac:dyDescent="0.3">
      <c r="A306" s="27">
        <v>117</v>
      </c>
      <c r="B306" s="28" t="s">
        <v>88</v>
      </c>
      <c r="C306" s="25">
        <f t="shared" si="176"/>
        <v>1</v>
      </c>
      <c r="D306" s="28" t="s">
        <v>80</v>
      </c>
      <c r="E306" s="25">
        <f t="shared" si="177"/>
        <v>4</v>
      </c>
      <c r="F306" s="28" t="s">
        <v>80</v>
      </c>
      <c r="G306" s="25">
        <f t="shared" si="178"/>
        <v>4</v>
      </c>
      <c r="H306" s="28" t="str">
        <f t="shared" si="179"/>
        <v>medium</v>
      </c>
      <c r="I306" s="28" t="s">
        <v>65</v>
      </c>
      <c r="J306" s="25">
        <f t="shared" si="180"/>
        <v>3</v>
      </c>
      <c r="K306" s="28" t="s">
        <v>65</v>
      </c>
      <c r="L306" s="25">
        <f t="shared" si="181"/>
        <v>3</v>
      </c>
      <c r="M306" s="28" t="s">
        <v>88</v>
      </c>
      <c r="N306" s="25">
        <f t="shared" si="182"/>
        <v>1</v>
      </c>
      <c r="O306" s="25" t="str">
        <f t="shared" si="193"/>
        <v>high</v>
      </c>
      <c r="P306" s="25" t="s">
        <v>67</v>
      </c>
      <c r="Q306" s="25" t="s">
        <v>68</v>
      </c>
      <c r="R306" s="25">
        <v>4</v>
      </c>
      <c r="S306" s="29" t="s">
        <v>1487</v>
      </c>
      <c r="T306" s="195">
        <f>VLOOKUP($S306,'Snippet measures'!$A$4:$V$33,11,FALSE)</f>
        <v>866</v>
      </c>
      <c r="U306" s="195">
        <f>VLOOKUP($S306,'Snippet measures'!$A$4:$V$33,18,FALSE)</f>
        <v>-12.0796690200168</v>
      </c>
      <c r="V306" s="195">
        <f>VLOOKUP($S306,'Snippet measures'!$A$4:$V$33,19,FALSE)</f>
        <v>974.3</v>
      </c>
      <c r="W306" s="195">
        <f>VLOOKUP($S306,'Snippet measures'!$A$4:$V$33,21,FALSE)</f>
        <v>9.22266139657444E-3</v>
      </c>
      <c r="X306" s="195">
        <f>VLOOKUP($S306,'Snippet measures'!$A$4:$V$33,22,FALSE)</f>
        <v>0</v>
      </c>
      <c r="Y306" s="25">
        <v>4</v>
      </c>
      <c r="Z306" s="30" t="s">
        <v>1516</v>
      </c>
      <c r="AA306" s="31" t="s">
        <v>1517</v>
      </c>
      <c r="AB306" s="39" t="s">
        <v>1489</v>
      </c>
      <c r="AC306" s="33" t="s">
        <v>230</v>
      </c>
      <c r="AD306" s="16"/>
      <c r="AE306" s="17">
        <v>0</v>
      </c>
      <c r="AF306" s="17">
        <v>0</v>
      </c>
      <c r="AG306" s="17">
        <f t="shared" si="210"/>
        <v>0</v>
      </c>
      <c r="AH306" s="35" t="s">
        <v>1491</v>
      </c>
      <c r="AI306" s="33" t="s">
        <v>1491</v>
      </c>
      <c r="AJ306" s="16"/>
      <c r="AK306" s="17">
        <f>IF($AH306=TRIM($AI306),3,"")</f>
        <v>3</v>
      </c>
      <c r="AL306" s="17">
        <f>IF($AH306=TRIM($AI306),3,"")</f>
        <v>3</v>
      </c>
      <c r="AM306" s="20">
        <f t="shared" si="208"/>
        <v>3</v>
      </c>
      <c r="AN306" s="35" t="s">
        <v>1494</v>
      </c>
      <c r="AO306" s="33" t="s">
        <v>230</v>
      </c>
      <c r="AP306" s="16"/>
      <c r="AQ306" s="17">
        <v>0</v>
      </c>
      <c r="AR306" s="17">
        <v>0</v>
      </c>
      <c r="AS306" s="20">
        <f t="shared" si="211"/>
        <v>0</v>
      </c>
      <c r="AT306" s="35" t="s">
        <v>1491</v>
      </c>
      <c r="AU306" s="33" t="s">
        <v>1491</v>
      </c>
      <c r="AV306" s="16"/>
      <c r="AW306" s="17">
        <f>IF(ISBLANK($AT306),"",IF($AT306=TRIM($AU306),3,""))</f>
        <v>3</v>
      </c>
      <c r="AX306" s="17">
        <f>IF(ISBLANK($AT306),"",IF($AT306=TRIM($AU306),3,""))</f>
        <v>3</v>
      </c>
      <c r="AY306" s="20">
        <f t="shared" si="207"/>
        <v>3</v>
      </c>
      <c r="AZ306" s="35" t="s">
        <v>1491</v>
      </c>
      <c r="BA306" s="33" t="s">
        <v>1491</v>
      </c>
      <c r="BB306" s="17">
        <f>IF(ISBLANK($AZ306),"",IF($AZ306=TRIM($BA306),3,""))</f>
        <v>3</v>
      </c>
      <c r="BC306" s="17">
        <f>IF(ISBLANK($AZ306),"",IF($AZ306=TRIM($BA306),3,""))</f>
        <v>3</v>
      </c>
      <c r="BD306" s="20">
        <f t="shared" si="209"/>
        <v>3</v>
      </c>
      <c r="BE306" s="35" t="s">
        <v>270</v>
      </c>
      <c r="BF306" s="36" t="s">
        <v>230</v>
      </c>
      <c r="BG306" s="17">
        <v>0</v>
      </c>
      <c r="BH306" s="17">
        <v>0</v>
      </c>
      <c r="BI306" s="20">
        <f t="shared" si="204"/>
        <v>0</v>
      </c>
      <c r="BJ306" s="54">
        <v>4</v>
      </c>
      <c r="BK306" s="37">
        <f t="shared" si="185"/>
        <v>8</v>
      </c>
      <c r="BL306" s="54">
        <f t="shared" si="186"/>
        <v>0</v>
      </c>
      <c r="BM306" s="28"/>
      <c r="BN306" s="28"/>
      <c r="BO306" s="28"/>
      <c r="BP306" s="28" t="s">
        <v>1375</v>
      </c>
      <c r="BQ306" s="28">
        <v>3</v>
      </c>
      <c r="BR306" s="25">
        <f t="shared" si="187"/>
        <v>3</v>
      </c>
      <c r="BS306" s="28" t="s">
        <v>87</v>
      </c>
      <c r="BT306" s="25">
        <f t="shared" si="188"/>
        <v>1</v>
      </c>
      <c r="BU306" s="28" t="s">
        <v>87</v>
      </c>
      <c r="BV306" s="25">
        <f t="shared" si="189"/>
        <v>1</v>
      </c>
      <c r="BW306" s="28" t="s">
        <v>87</v>
      </c>
      <c r="BX306" s="25">
        <f t="shared" si="190"/>
        <v>1</v>
      </c>
      <c r="BY306" s="25" t="str">
        <f t="shared" si="194"/>
        <v>med</v>
      </c>
      <c r="BZ306" s="28" t="s">
        <v>78</v>
      </c>
      <c r="CA306" s="25">
        <v>1</v>
      </c>
      <c r="CB306" s="28" t="s">
        <v>1376</v>
      </c>
      <c r="CC306" s="28">
        <v>1711.22</v>
      </c>
      <c r="CD306" s="28">
        <v>54.63</v>
      </c>
      <c r="CE306" s="38">
        <v>65.34</v>
      </c>
      <c r="CF306" s="54">
        <v>6</v>
      </c>
      <c r="CG306" s="25">
        <f t="shared" si="191"/>
        <v>9</v>
      </c>
      <c r="CH306" s="26">
        <f t="shared" si="192"/>
        <v>0.5</v>
      </c>
      <c r="CI306" s="26">
        <f t="shared" si="195"/>
        <v>15.852095917993775</v>
      </c>
      <c r="CJ306" s="26">
        <f t="shared" si="196"/>
        <v>13.25374961738598</v>
      </c>
    </row>
    <row r="307" spans="1:88" ht="13.05" customHeight="1" x14ac:dyDescent="0.3">
      <c r="A307" s="27">
        <v>157</v>
      </c>
      <c r="B307" s="28" t="s">
        <v>79</v>
      </c>
      <c r="C307" s="25">
        <f t="shared" si="176"/>
        <v>2</v>
      </c>
      <c r="D307" s="28" t="s">
        <v>79</v>
      </c>
      <c r="E307" s="25">
        <f t="shared" si="177"/>
        <v>2</v>
      </c>
      <c r="F307" s="28" t="s">
        <v>79</v>
      </c>
      <c r="G307" s="25">
        <f t="shared" si="178"/>
        <v>2</v>
      </c>
      <c r="H307" s="28" t="str">
        <f t="shared" si="179"/>
        <v>low</v>
      </c>
      <c r="I307" s="28" t="s">
        <v>88</v>
      </c>
      <c r="J307" s="25">
        <f t="shared" si="180"/>
        <v>1</v>
      </c>
      <c r="K307" s="28" t="s">
        <v>88</v>
      </c>
      <c r="L307" s="25">
        <f t="shared" si="181"/>
        <v>1</v>
      </c>
      <c r="M307" s="28" t="s">
        <v>88</v>
      </c>
      <c r="N307" s="25">
        <f t="shared" si="182"/>
        <v>1</v>
      </c>
      <c r="O307" s="25" t="str">
        <f t="shared" si="193"/>
        <v>low</v>
      </c>
      <c r="P307" s="25" t="s">
        <v>67</v>
      </c>
      <c r="Q307" s="25" t="s">
        <v>68</v>
      </c>
      <c r="R307" s="25">
        <v>4</v>
      </c>
      <c r="S307" s="29" t="s">
        <v>1487</v>
      </c>
      <c r="T307" s="195">
        <f>VLOOKUP($S307,'Snippet measures'!$A$4:$V$33,11,FALSE)</f>
        <v>866</v>
      </c>
      <c r="U307" s="195">
        <f>VLOOKUP($S307,'Snippet measures'!$A$4:$V$33,18,FALSE)</f>
        <v>-12.0796690200168</v>
      </c>
      <c r="V307" s="195">
        <f>VLOOKUP($S307,'Snippet measures'!$A$4:$V$33,19,FALSE)</f>
        <v>974.3</v>
      </c>
      <c r="W307" s="195">
        <f>VLOOKUP($S307,'Snippet measures'!$A$4:$V$33,21,FALSE)</f>
        <v>9.22266139657444E-3</v>
      </c>
      <c r="X307" s="195">
        <f>VLOOKUP($S307,'Snippet measures'!$A$4:$V$33,22,FALSE)</f>
        <v>0</v>
      </c>
      <c r="Y307" s="25">
        <v>2</v>
      </c>
      <c r="Z307" s="30" t="s">
        <v>1518</v>
      </c>
      <c r="AA307" s="31" t="s">
        <v>1519</v>
      </c>
      <c r="AB307" s="39" t="s">
        <v>1489</v>
      </c>
      <c r="AC307" s="33" t="s">
        <v>1520</v>
      </c>
      <c r="AD307" s="16"/>
      <c r="AE307" s="17">
        <v>2</v>
      </c>
      <c r="AF307" s="17">
        <v>2</v>
      </c>
      <c r="AG307" s="17">
        <f t="shared" si="210"/>
        <v>2</v>
      </c>
      <c r="AH307" s="35" t="s">
        <v>1491</v>
      </c>
      <c r="AI307" s="33" t="s">
        <v>285</v>
      </c>
      <c r="AJ307" s="16"/>
      <c r="AK307" s="17">
        <v>0</v>
      </c>
      <c r="AL307" s="17">
        <v>0</v>
      </c>
      <c r="AM307" s="20">
        <f t="shared" si="208"/>
        <v>0</v>
      </c>
      <c r="AN307" s="35" t="s">
        <v>1494</v>
      </c>
      <c r="AO307" s="33" t="s">
        <v>1521</v>
      </c>
      <c r="AP307" s="16"/>
      <c r="AQ307" s="17">
        <v>0</v>
      </c>
      <c r="AR307" s="17">
        <v>0</v>
      </c>
      <c r="AS307" s="20">
        <f t="shared" si="211"/>
        <v>0</v>
      </c>
      <c r="AT307" s="35" t="s">
        <v>1491</v>
      </c>
      <c r="AU307" s="33" t="s">
        <v>1522</v>
      </c>
      <c r="AV307" s="16"/>
      <c r="AW307" s="17">
        <v>0</v>
      </c>
      <c r="AX307" s="17">
        <v>0</v>
      </c>
      <c r="AY307" s="20">
        <f t="shared" si="207"/>
        <v>0</v>
      </c>
      <c r="AZ307" s="35" t="s">
        <v>1491</v>
      </c>
      <c r="BA307" s="33" t="s">
        <v>1523</v>
      </c>
      <c r="BB307" s="17">
        <v>0</v>
      </c>
      <c r="BC307" s="17">
        <v>0</v>
      </c>
      <c r="BD307" s="20">
        <f t="shared" si="209"/>
        <v>0</v>
      </c>
      <c r="BE307" s="35" t="s">
        <v>270</v>
      </c>
      <c r="BF307" s="36" t="s">
        <v>1524</v>
      </c>
      <c r="BG307" s="17">
        <v>0</v>
      </c>
      <c r="BH307" s="17">
        <v>0</v>
      </c>
      <c r="BI307" s="20">
        <f t="shared" si="204"/>
        <v>0</v>
      </c>
      <c r="BJ307" s="54">
        <v>2</v>
      </c>
      <c r="BK307" s="37">
        <f t="shared" si="185"/>
        <v>4</v>
      </c>
      <c r="BL307" s="54">
        <f t="shared" si="186"/>
        <v>0</v>
      </c>
      <c r="BM307" s="28"/>
      <c r="BN307" s="28"/>
      <c r="BO307" s="28" t="s">
        <v>1381</v>
      </c>
      <c r="BP307" s="28" t="s">
        <v>1382</v>
      </c>
      <c r="BQ307" s="28">
        <v>2</v>
      </c>
      <c r="BR307" s="25">
        <f t="shared" si="187"/>
        <v>2</v>
      </c>
      <c r="BS307" s="28" t="s">
        <v>87</v>
      </c>
      <c r="BT307" s="25">
        <f t="shared" si="188"/>
        <v>1</v>
      </c>
      <c r="BU307" s="28" t="s">
        <v>87</v>
      </c>
      <c r="BV307" s="25">
        <f t="shared" si="189"/>
        <v>1</v>
      </c>
      <c r="BW307" s="28" t="s">
        <v>87</v>
      </c>
      <c r="BX307" s="25">
        <f t="shared" si="190"/>
        <v>1</v>
      </c>
      <c r="BY307" s="25" t="str">
        <f t="shared" si="194"/>
        <v>low</v>
      </c>
      <c r="BZ307" s="28" t="s">
        <v>78</v>
      </c>
      <c r="CA307" s="25">
        <v>1</v>
      </c>
      <c r="CB307" s="28" t="s">
        <v>1383</v>
      </c>
      <c r="CC307" s="28">
        <v>3511.78</v>
      </c>
      <c r="CD307" s="28">
        <v>40.21</v>
      </c>
      <c r="CE307" s="38">
        <v>269.14</v>
      </c>
      <c r="CF307" s="54">
        <v>6</v>
      </c>
      <c r="CG307" s="25">
        <f t="shared" si="191"/>
        <v>2</v>
      </c>
      <c r="CH307" s="26">
        <f t="shared" si="192"/>
        <v>0.1111111111111111</v>
      </c>
      <c r="CI307" s="26">
        <f t="shared" si="195"/>
        <v>21.536931111663765</v>
      </c>
      <c r="CJ307" s="26">
        <f t="shared" si="196"/>
        <v>3.2176562383889427</v>
      </c>
    </row>
    <row r="308" spans="1:88" ht="13.05" customHeight="1" x14ac:dyDescent="0.3">
      <c r="A308" s="27">
        <v>171</v>
      </c>
      <c r="B308" s="28" t="s">
        <v>65</v>
      </c>
      <c r="C308" s="25">
        <f t="shared" si="176"/>
        <v>3</v>
      </c>
      <c r="D308" s="28" t="s">
        <v>65</v>
      </c>
      <c r="E308" s="25">
        <f t="shared" si="177"/>
        <v>3</v>
      </c>
      <c r="F308" s="28" t="s">
        <v>80</v>
      </c>
      <c r="G308" s="25">
        <f t="shared" si="178"/>
        <v>4</v>
      </c>
      <c r="H308" s="28" t="str">
        <f t="shared" si="179"/>
        <v>high</v>
      </c>
      <c r="I308" s="28" t="s">
        <v>79</v>
      </c>
      <c r="J308" s="25">
        <f t="shared" si="180"/>
        <v>2</v>
      </c>
      <c r="K308" s="28" t="s">
        <v>79</v>
      </c>
      <c r="L308" s="25">
        <f t="shared" si="181"/>
        <v>2</v>
      </c>
      <c r="M308" s="28" t="s">
        <v>88</v>
      </c>
      <c r="N308" s="25">
        <f t="shared" si="182"/>
        <v>1</v>
      </c>
      <c r="O308" s="25" t="str">
        <f t="shared" si="193"/>
        <v>high</v>
      </c>
      <c r="P308" s="25" t="s">
        <v>67</v>
      </c>
      <c r="Q308" s="25" t="s">
        <v>68</v>
      </c>
      <c r="R308" s="25">
        <v>4</v>
      </c>
      <c r="S308" s="29" t="s">
        <v>1487</v>
      </c>
      <c r="T308" s="195">
        <f>VLOOKUP($S308,'Snippet measures'!$A$4:$V$33,11,FALSE)</f>
        <v>866</v>
      </c>
      <c r="U308" s="195">
        <f>VLOOKUP($S308,'Snippet measures'!$A$4:$V$33,18,FALSE)</f>
        <v>-12.0796690200168</v>
      </c>
      <c r="V308" s="195">
        <f>VLOOKUP($S308,'Snippet measures'!$A$4:$V$33,19,FALSE)</f>
        <v>974.3</v>
      </c>
      <c r="W308" s="195">
        <f>VLOOKUP($S308,'Snippet measures'!$A$4:$V$33,21,FALSE)</f>
        <v>9.22266139657444E-3</v>
      </c>
      <c r="X308" s="195">
        <f>VLOOKUP($S308,'Snippet measures'!$A$4:$V$33,22,FALSE)</f>
        <v>0</v>
      </c>
      <c r="Y308" s="25">
        <v>4</v>
      </c>
      <c r="Z308" s="30" t="s">
        <v>1525</v>
      </c>
      <c r="AA308" s="31" t="s">
        <v>1526</v>
      </c>
      <c r="AB308" s="39" t="s">
        <v>1489</v>
      </c>
      <c r="AC308" s="33" t="s">
        <v>1527</v>
      </c>
      <c r="AD308" s="16"/>
      <c r="AE308" s="17">
        <v>0</v>
      </c>
      <c r="AF308" s="17">
        <v>0</v>
      </c>
      <c r="AG308" s="17">
        <f t="shared" si="210"/>
        <v>0</v>
      </c>
      <c r="AH308" s="35" t="s">
        <v>1491</v>
      </c>
      <c r="AI308" s="33" t="s">
        <v>1528</v>
      </c>
      <c r="AJ308" s="16"/>
      <c r="AK308" s="17">
        <v>0</v>
      </c>
      <c r="AL308" s="17">
        <v>0</v>
      </c>
      <c r="AM308" s="20">
        <f t="shared" si="208"/>
        <v>0</v>
      </c>
      <c r="AN308" s="35" t="s">
        <v>1494</v>
      </c>
      <c r="AO308" s="33" t="s">
        <v>612</v>
      </c>
      <c r="AP308" s="16"/>
      <c r="AQ308" s="17">
        <v>0</v>
      </c>
      <c r="AR308" s="17">
        <v>0</v>
      </c>
      <c r="AS308" s="20">
        <f t="shared" si="211"/>
        <v>0</v>
      </c>
      <c r="AT308" s="35" t="s">
        <v>1491</v>
      </c>
      <c r="AU308" s="33" t="s">
        <v>1529</v>
      </c>
      <c r="AV308" s="16"/>
      <c r="AW308" s="17">
        <v>0</v>
      </c>
      <c r="AX308" s="17">
        <v>0</v>
      </c>
      <c r="AY308" s="20">
        <f t="shared" si="207"/>
        <v>0</v>
      </c>
      <c r="AZ308" s="35" t="s">
        <v>1491</v>
      </c>
      <c r="BA308" s="33" t="s">
        <v>1530</v>
      </c>
      <c r="BB308" s="17">
        <v>0</v>
      </c>
      <c r="BC308" s="17">
        <v>0</v>
      </c>
      <c r="BD308" s="20">
        <f t="shared" si="209"/>
        <v>0</v>
      </c>
      <c r="BE308" s="35" t="s">
        <v>270</v>
      </c>
      <c r="BF308" s="36" t="s">
        <v>1153</v>
      </c>
      <c r="BG308" s="17">
        <v>2</v>
      </c>
      <c r="BH308" s="17">
        <v>2</v>
      </c>
      <c r="BI308" s="20">
        <f t="shared" si="204"/>
        <v>2</v>
      </c>
      <c r="BJ308" s="54">
        <v>3</v>
      </c>
      <c r="BK308" s="37">
        <f t="shared" si="185"/>
        <v>7</v>
      </c>
      <c r="BL308" s="54">
        <f t="shared" si="186"/>
        <v>-1</v>
      </c>
      <c r="BM308" s="28" t="s">
        <v>1531</v>
      </c>
      <c r="BN308" s="28" t="s">
        <v>1532</v>
      </c>
      <c r="BO308" s="28" t="s">
        <v>1390</v>
      </c>
      <c r="BP308" s="28" t="s">
        <v>1391</v>
      </c>
      <c r="BQ308" s="28">
        <v>2</v>
      </c>
      <c r="BR308" s="25">
        <f t="shared" si="187"/>
        <v>2</v>
      </c>
      <c r="BS308" s="28">
        <v>2</v>
      </c>
      <c r="BT308" s="25">
        <f t="shared" si="188"/>
        <v>2</v>
      </c>
      <c r="BU308" s="28">
        <v>2</v>
      </c>
      <c r="BV308" s="25">
        <f t="shared" si="189"/>
        <v>2</v>
      </c>
      <c r="BW308" s="28" t="s">
        <v>87</v>
      </c>
      <c r="BX308" s="25">
        <f t="shared" si="190"/>
        <v>1</v>
      </c>
      <c r="BY308" s="25" t="str">
        <f t="shared" si="194"/>
        <v>low</v>
      </c>
      <c r="BZ308" s="28" t="s">
        <v>145</v>
      </c>
      <c r="CA308" s="25">
        <v>2</v>
      </c>
      <c r="CB308" s="28" t="s">
        <v>1392</v>
      </c>
      <c r="CC308" s="28">
        <v>4811.33</v>
      </c>
      <c r="CD308" s="28">
        <v>291.52999999999997</v>
      </c>
      <c r="CE308" s="38">
        <v>339.02</v>
      </c>
      <c r="CF308" s="54">
        <v>6</v>
      </c>
      <c r="CG308" s="25">
        <f t="shared" si="191"/>
        <v>2</v>
      </c>
      <c r="CH308" s="26">
        <f t="shared" si="192"/>
        <v>0.1111111111111111</v>
      </c>
      <c r="CI308" s="26">
        <f t="shared" si="195"/>
        <v>2.9705347648612497</v>
      </c>
      <c r="CJ308" s="26">
        <f t="shared" si="196"/>
        <v>2.5544215680490829</v>
      </c>
    </row>
    <row r="309" spans="1:88" ht="13.05" customHeight="1" x14ac:dyDescent="0.3">
      <c r="A309" s="27">
        <v>174</v>
      </c>
      <c r="B309" s="28" t="s">
        <v>88</v>
      </c>
      <c r="C309" s="25">
        <f t="shared" si="176"/>
        <v>1</v>
      </c>
      <c r="D309" s="28" t="s">
        <v>88</v>
      </c>
      <c r="E309" s="25">
        <f t="shared" si="177"/>
        <v>1</v>
      </c>
      <c r="F309" s="28" t="s">
        <v>88</v>
      </c>
      <c r="G309" s="25">
        <f t="shared" si="178"/>
        <v>1</v>
      </c>
      <c r="H309" s="28" t="str">
        <f t="shared" si="179"/>
        <v>low</v>
      </c>
      <c r="I309" s="28" t="s">
        <v>88</v>
      </c>
      <c r="J309" s="25">
        <f t="shared" si="180"/>
        <v>1</v>
      </c>
      <c r="K309" s="28" t="s">
        <v>88</v>
      </c>
      <c r="L309" s="25">
        <f t="shared" si="181"/>
        <v>1</v>
      </c>
      <c r="M309" s="28" t="s">
        <v>88</v>
      </c>
      <c r="N309" s="25">
        <f t="shared" si="182"/>
        <v>1</v>
      </c>
      <c r="O309" s="25" t="str">
        <f t="shared" si="193"/>
        <v>low</v>
      </c>
      <c r="P309" s="25" t="s">
        <v>95</v>
      </c>
      <c r="Q309" s="25" t="s">
        <v>68</v>
      </c>
      <c r="R309" s="25">
        <v>4</v>
      </c>
      <c r="S309" s="29" t="s">
        <v>1487</v>
      </c>
      <c r="T309" s="195">
        <f>VLOOKUP($S309,'Snippet measures'!$A$4:$V$33,11,FALSE)</f>
        <v>866</v>
      </c>
      <c r="U309" s="195">
        <f>VLOOKUP($S309,'Snippet measures'!$A$4:$V$33,18,FALSE)</f>
        <v>-12.0796690200168</v>
      </c>
      <c r="V309" s="195">
        <f>VLOOKUP($S309,'Snippet measures'!$A$4:$V$33,19,FALSE)</f>
        <v>974.3</v>
      </c>
      <c r="W309" s="195">
        <f>VLOOKUP($S309,'Snippet measures'!$A$4:$V$33,21,FALSE)</f>
        <v>9.22266139657444E-3</v>
      </c>
      <c r="X309" s="195">
        <f>VLOOKUP($S309,'Snippet measures'!$A$4:$V$33,22,FALSE)</f>
        <v>0</v>
      </c>
      <c r="Y309" s="25">
        <v>2</v>
      </c>
      <c r="Z309" s="30" t="s">
        <v>168</v>
      </c>
      <c r="AA309" s="31" t="s">
        <v>1533</v>
      </c>
      <c r="AB309" s="39" t="s">
        <v>1489</v>
      </c>
      <c r="AC309" s="33" t="s">
        <v>230</v>
      </c>
      <c r="AD309" s="16"/>
      <c r="AE309" s="17">
        <v>0</v>
      </c>
      <c r="AF309" s="17">
        <v>0</v>
      </c>
      <c r="AG309" s="17">
        <f t="shared" si="210"/>
        <v>0</v>
      </c>
      <c r="AH309" s="35" t="s">
        <v>1491</v>
      </c>
      <c r="AI309" s="33" t="s">
        <v>230</v>
      </c>
      <c r="AJ309" s="16"/>
      <c r="AK309" s="17">
        <v>0</v>
      </c>
      <c r="AL309" s="17">
        <v>0</v>
      </c>
      <c r="AM309" s="20">
        <f t="shared" si="208"/>
        <v>0</v>
      </c>
      <c r="AN309" s="35" t="s">
        <v>1494</v>
      </c>
      <c r="AO309" s="33" t="s">
        <v>230</v>
      </c>
      <c r="AP309" s="16"/>
      <c r="AQ309" s="17">
        <v>0</v>
      </c>
      <c r="AR309" s="17">
        <v>0</v>
      </c>
      <c r="AS309" s="20">
        <f t="shared" si="211"/>
        <v>0</v>
      </c>
      <c r="AT309" s="35" t="s">
        <v>1491</v>
      </c>
      <c r="AU309" s="33" t="s">
        <v>1534</v>
      </c>
      <c r="AV309" s="16"/>
      <c r="AW309" s="17">
        <v>0</v>
      </c>
      <c r="AX309" s="17">
        <v>0</v>
      </c>
      <c r="AY309" s="20">
        <f t="shared" si="207"/>
        <v>0</v>
      </c>
      <c r="AZ309" s="35" t="s">
        <v>1491</v>
      </c>
      <c r="BA309" s="33" t="s">
        <v>1535</v>
      </c>
      <c r="BB309" s="17">
        <v>1</v>
      </c>
      <c r="BC309" s="17">
        <v>2</v>
      </c>
      <c r="BD309" s="41">
        <v>1</v>
      </c>
      <c r="BE309" s="35" t="s">
        <v>270</v>
      </c>
      <c r="BF309" s="36" t="s">
        <v>230</v>
      </c>
      <c r="BG309" s="17">
        <v>0</v>
      </c>
      <c r="BH309" s="17">
        <v>0</v>
      </c>
      <c r="BI309" s="20">
        <f t="shared" si="204"/>
        <v>0</v>
      </c>
      <c r="BJ309" s="54">
        <v>1</v>
      </c>
      <c r="BK309" s="37">
        <f t="shared" si="185"/>
        <v>3</v>
      </c>
      <c r="BL309" s="54">
        <f t="shared" si="186"/>
        <v>-1</v>
      </c>
      <c r="BM309" s="28"/>
      <c r="BN309" s="28"/>
      <c r="BO309" s="28"/>
      <c r="BP309" s="28" t="s">
        <v>1395</v>
      </c>
      <c r="BQ309" s="28" t="s">
        <v>87</v>
      </c>
      <c r="BR309" s="25">
        <f t="shared" si="187"/>
        <v>1</v>
      </c>
      <c r="BS309" s="28" t="s">
        <v>87</v>
      </c>
      <c r="BT309" s="25">
        <f t="shared" si="188"/>
        <v>1</v>
      </c>
      <c r="BU309" s="28" t="s">
        <v>87</v>
      </c>
      <c r="BV309" s="25">
        <f t="shared" si="189"/>
        <v>1</v>
      </c>
      <c r="BW309" s="28" t="s">
        <v>87</v>
      </c>
      <c r="BX309" s="25">
        <f t="shared" si="190"/>
        <v>1</v>
      </c>
      <c r="BY309" s="25" t="str">
        <f t="shared" si="194"/>
        <v>low</v>
      </c>
      <c r="BZ309" s="28" t="s">
        <v>78</v>
      </c>
      <c r="CA309" s="25">
        <v>1</v>
      </c>
      <c r="CB309" s="28" t="s">
        <v>1396</v>
      </c>
      <c r="CC309" s="28">
        <v>3194.22</v>
      </c>
      <c r="CD309" s="28">
        <v>117.74</v>
      </c>
      <c r="CE309" s="38">
        <v>110.25</v>
      </c>
      <c r="CF309" s="54">
        <v>6</v>
      </c>
      <c r="CG309" s="25">
        <f t="shared" si="191"/>
        <v>1</v>
      </c>
      <c r="CH309" s="26">
        <f t="shared" si="192"/>
        <v>5.5555555555555552E-2</v>
      </c>
      <c r="CI309" s="26">
        <f t="shared" si="195"/>
        <v>7.3551894003737051</v>
      </c>
      <c r="CJ309" s="26">
        <f t="shared" si="196"/>
        <v>7.8548752834467122</v>
      </c>
    </row>
    <row r="310" spans="1:88" ht="13.05" customHeight="1" x14ac:dyDescent="0.3">
      <c r="A310" s="27">
        <v>186</v>
      </c>
      <c r="B310" s="28" t="s">
        <v>80</v>
      </c>
      <c r="C310" s="25">
        <f t="shared" si="176"/>
        <v>4</v>
      </c>
      <c r="D310" s="28" t="s">
        <v>66</v>
      </c>
      <c r="E310" s="25">
        <f t="shared" si="177"/>
        <v>5</v>
      </c>
      <c r="F310" s="28" t="s">
        <v>66</v>
      </c>
      <c r="G310" s="25">
        <f t="shared" si="178"/>
        <v>5</v>
      </c>
      <c r="H310" s="28" t="str">
        <f t="shared" si="179"/>
        <v>high</v>
      </c>
      <c r="I310" s="28" t="s">
        <v>80</v>
      </c>
      <c r="J310" s="25">
        <f t="shared" si="180"/>
        <v>4</v>
      </c>
      <c r="K310" s="28" t="s">
        <v>80</v>
      </c>
      <c r="L310" s="25">
        <f t="shared" si="181"/>
        <v>4</v>
      </c>
      <c r="M310" s="28" t="s">
        <v>66</v>
      </c>
      <c r="N310" s="25">
        <f t="shared" si="182"/>
        <v>5</v>
      </c>
      <c r="O310" s="25" t="str">
        <f t="shared" si="193"/>
        <v>high</v>
      </c>
      <c r="P310" s="25" t="s">
        <v>67</v>
      </c>
      <c r="Q310" s="25" t="s">
        <v>68</v>
      </c>
      <c r="R310" s="25">
        <v>4</v>
      </c>
      <c r="S310" s="29" t="s">
        <v>1487</v>
      </c>
      <c r="T310" s="195">
        <f>VLOOKUP($S310,'Snippet measures'!$A$4:$V$33,11,FALSE)</f>
        <v>866</v>
      </c>
      <c r="U310" s="195">
        <f>VLOOKUP($S310,'Snippet measures'!$A$4:$V$33,18,FALSE)</f>
        <v>-12.0796690200168</v>
      </c>
      <c r="V310" s="195">
        <f>VLOOKUP($S310,'Snippet measures'!$A$4:$V$33,19,FALSE)</f>
        <v>974.3</v>
      </c>
      <c r="W310" s="195">
        <f>VLOOKUP($S310,'Snippet measures'!$A$4:$V$33,21,FALSE)</f>
        <v>9.22266139657444E-3</v>
      </c>
      <c r="X310" s="195">
        <f>VLOOKUP($S310,'Snippet measures'!$A$4:$V$33,22,FALSE)</f>
        <v>0</v>
      </c>
      <c r="Y310" s="25">
        <v>4</v>
      </c>
      <c r="Z310" s="30" t="s">
        <v>1536</v>
      </c>
      <c r="AA310" s="31" t="s">
        <v>1537</v>
      </c>
      <c r="AB310" s="39" t="s">
        <v>1489</v>
      </c>
      <c r="AC310" s="33" t="s">
        <v>1538</v>
      </c>
      <c r="AD310" s="16"/>
      <c r="AE310" s="17">
        <v>3</v>
      </c>
      <c r="AF310" s="17">
        <v>3</v>
      </c>
      <c r="AG310" s="17">
        <f t="shared" si="210"/>
        <v>3</v>
      </c>
      <c r="AH310" s="35" t="s">
        <v>1491</v>
      </c>
      <c r="AI310" s="33" t="s">
        <v>1539</v>
      </c>
      <c r="AJ310" s="16"/>
      <c r="AK310" s="17">
        <v>0</v>
      </c>
      <c r="AL310" s="17">
        <v>0</v>
      </c>
      <c r="AM310" s="20">
        <f t="shared" si="208"/>
        <v>0</v>
      </c>
      <c r="AN310" s="35" t="s">
        <v>1494</v>
      </c>
      <c r="AO310" s="33" t="s">
        <v>230</v>
      </c>
      <c r="AP310" s="16"/>
      <c r="AQ310" s="17">
        <v>0</v>
      </c>
      <c r="AR310" s="17">
        <v>0</v>
      </c>
      <c r="AS310" s="20">
        <f t="shared" si="211"/>
        <v>0</v>
      </c>
      <c r="AT310" s="35" t="s">
        <v>1491</v>
      </c>
      <c r="AU310" s="33" t="s">
        <v>1539</v>
      </c>
      <c r="AV310" s="16"/>
      <c r="AW310" s="17">
        <v>0</v>
      </c>
      <c r="AX310" s="17">
        <v>0</v>
      </c>
      <c r="AY310" s="20">
        <f t="shared" si="207"/>
        <v>0</v>
      </c>
      <c r="AZ310" s="35" t="s">
        <v>1491</v>
      </c>
      <c r="BA310" s="33" t="s">
        <v>1539</v>
      </c>
      <c r="BB310" s="17">
        <v>0</v>
      </c>
      <c r="BC310" s="17">
        <v>0</v>
      </c>
      <c r="BD310" s="20">
        <f t="shared" ref="BD310:BD373" si="212">IF(BB310=BC310,BB310,"")</f>
        <v>0</v>
      </c>
      <c r="BE310" s="35" t="s">
        <v>270</v>
      </c>
      <c r="BF310" s="36" t="s">
        <v>230</v>
      </c>
      <c r="BG310" s="17">
        <v>0</v>
      </c>
      <c r="BH310" s="17">
        <v>0</v>
      </c>
      <c r="BI310" s="20">
        <f t="shared" si="204"/>
        <v>0</v>
      </c>
      <c r="BJ310" s="54">
        <v>2</v>
      </c>
      <c r="BK310" s="37">
        <f t="shared" si="185"/>
        <v>6</v>
      </c>
      <c r="BL310" s="54">
        <f t="shared" si="186"/>
        <v>-2</v>
      </c>
      <c r="BM310" s="28" t="s">
        <v>1540</v>
      </c>
      <c r="BN310" s="28"/>
      <c r="BO310" s="28" t="s">
        <v>1404</v>
      </c>
      <c r="BP310" s="28" t="s">
        <v>1405</v>
      </c>
      <c r="BQ310" s="28">
        <v>4</v>
      </c>
      <c r="BR310" s="25">
        <f t="shared" si="187"/>
        <v>4</v>
      </c>
      <c r="BS310" s="28">
        <v>3</v>
      </c>
      <c r="BT310" s="25">
        <f t="shared" si="188"/>
        <v>3</v>
      </c>
      <c r="BU310" s="28">
        <v>4</v>
      </c>
      <c r="BV310" s="25">
        <f t="shared" si="189"/>
        <v>4</v>
      </c>
      <c r="BW310" s="28">
        <v>3</v>
      </c>
      <c r="BX310" s="25">
        <f t="shared" si="190"/>
        <v>3</v>
      </c>
      <c r="BY310" s="25" t="str">
        <f t="shared" si="194"/>
        <v>high</v>
      </c>
      <c r="BZ310" s="28" t="s">
        <v>145</v>
      </c>
      <c r="CA310" s="25">
        <v>2</v>
      </c>
      <c r="CB310" s="28" t="s">
        <v>1406</v>
      </c>
      <c r="CC310" s="28">
        <v>1807.34</v>
      </c>
      <c r="CD310" s="28">
        <v>53.12</v>
      </c>
      <c r="CE310" s="38">
        <v>83.42</v>
      </c>
      <c r="CF310" s="54">
        <v>6</v>
      </c>
      <c r="CG310" s="25">
        <f t="shared" si="191"/>
        <v>3</v>
      </c>
      <c r="CH310" s="26">
        <f t="shared" si="192"/>
        <v>0.16666666666666666</v>
      </c>
      <c r="CI310" s="26">
        <f t="shared" si="195"/>
        <v>16.302710843373493</v>
      </c>
      <c r="CJ310" s="26">
        <f t="shared" si="196"/>
        <v>10.381203548309758</v>
      </c>
    </row>
    <row r="311" spans="1:88" ht="13.05" customHeight="1" x14ac:dyDescent="0.3">
      <c r="A311" s="27">
        <v>204</v>
      </c>
      <c r="B311" s="28" t="s">
        <v>79</v>
      </c>
      <c r="C311" s="25">
        <f t="shared" si="176"/>
        <v>2</v>
      </c>
      <c r="D311" s="28" t="s">
        <v>66</v>
      </c>
      <c r="E311" s="25">
        <f t="shared" si="177"/>
        <v>5</v>
      </c>
      <c r="F311" s="28" t="s">
        <v>80</v>
      </c>
      <c r="G311" s="25">
        <f t="shared" si="178"/>
        <v>4</v>
      </c>
      <c r="H311" s="28" t="str">
        <f t="shared" si="179"/>
        <v>high</v>
      </c>
      <c r="I311" s="28" t="s">
        <v>65</v>
      </c>
      <c r="J311" s="25">
        <f t="shared" si="180"/>
        <v>3</v>
      </c>
      <c r="K311" s="28" t="s">
        <v>80</v>
      </c>
      <c r="L311" s="25">
        <f t="shared" si="181"/>
        <v>4</v>
      </c>
      <c r="M311" s="28" t="s">
        <v>80</v>
      </c>
      <c r="N311" s="25">
        <f t="shared" si="182"/>
        <v>4</v>
      </c>
      <c r="O311" s="25" t="str">
        <f t="shared" si="193"/>
        <v>high</v>
      </c>
      <c r="P311" s="25" t="s">
        <v>67</v>
      </c>
      <c r="Q311" s="25" t="s">
        <v>68</v>
      </c>
      <c r="R311" s="25">
        <v>4</v>
      </c>
      <c r="S311" s="29" t="s">
        <v>1487</v>
      </c>
      <c r="T311" s="195">
        <f>VLOOKUP($S311,'Snippet measures'!$A$4:$V$33,11,FALSE)</f>
        <v>866</v>
      </c>
      <c r="U311" s="195">
        <f>VLOOKUP($S311,'Snippet measures'!$A$4:$V$33,18,FALSE)</f>
        <v>-12.0796690200168</v>
      </c>
      <c r="V311" s="195">
        <f>VLOOKUP($S311,'Snippet measures'!$A$4:$V$33,19,FALSE)</f>
        <v>974.3</v>
      </c>
      <c r="W311" s="195">
        <f>VLOOKUP($S311,'Snippet measures'!$A$4:$V$33,21,FALSE)</f>
        <v>9.22266139657444E-3</v>
      </c>
      <c r="X311" s="195">
        <f>VLOOKUP($S311,'Snippet measures'!$A$4:$V$33,22,FALSE)</f>
        <v>0</v>
      </c>
      <c r="Y311" s="25">
        <v>3</v>
      </c>
      <c r="Z311" s="30" t="s">
        <v>1407</v>
      </c>
      <c r="AA311" s="31" t="s">
        <v>1541</v>
      </c>
      <c r="AB311" s="39" t="s">
        <v>1489</v>
      </c>
      <c r="AC311" s="33" t="s">
        <v>616</v>
      </c>
      <c r="AD311" s="16"/>
      <c r="AE311" s="17">
        <v>0</v>
      </c>
      <c r="AF311" s="17">
        <v>0</v>
      </c>
      <c r="AG311" s="17">
        <f t="shared" si="210"/>
        <v>0</v>
      </c>
      <c r="AH311" s="35" t="s">
        <v>1491</v>
      </c>
      <c r="AI311" s="33" t="s">
        <v>1542</v>
      </c>
      <c r="AJ311" s="16"/>
      <c r="AK311" s="17">
        <v>0</v>
      </c>
      <c r="AL311" s="17">
        <v>0</v>
      </c>
      <c r="AM311" s="20">
        <f t="shared" si="208"/>
        <v>0</v>
      </c>
      <c r="AN311" s="35" t="s">
        <v>1494</v>
      </c>
      <c r="AO311" s="33" t="s">
        <v>1543</v>
      </c>
      <c r="AP311" s="16"/>
      <c r="AQ311" s="17">
        <v>0</v>
      </c>
      <c r="AR311" s="17">
        <v>0</v>
      </c>
      <c r="AS311" s="20">
        <f t="shared" si="211"/>
        <v>0</v>
      </c>
      <c r="AT311" s="35" t="s">
        <v>1491</v>
      </c>
      <c r="AU311" s="33" t="s">
        <v>1543</v>
      </c>
      <c r="AV311" s="16"/>
      <c r="AW311" s="17">
        <v>0</v>
      </c>
      <c r="AX311" s="17">
        <v>0</v>
      </c>
      <c r="AY311" s="20">
        <f t="shared" si="207"/>
        <v>0</v>
      </c>
      <c r="AZ311" s="35" t="s">
        <v>1491</v>
      </c>
      <c r="BA311" s="33" t="s">
        <v>1544</v>
      </c>
      <c r="BB311" s="17">
        <v>0</v>
      </c>
      <c r="BC311" s="17">
        <v>0</v>
      </c>
      <c r="BD311" s="20">
        <f t="shared" si="212"/>
        <v>0</v>
      </c>
      <c r="BE311" s="35" t="s">
        <v>270</v>
      </c>
      <c r="BF311" s="36" t="s">
        <v>1543</v>
      </c>
      <c r="BG311" s="17">
        <v>0</v>
      </c>
      <c r="BH311" s="17">
        <v>0</v>
      </c>
      <c r="BI311" s="20">
        <f t="shared" si="204"/>
        <v>0</v>
      </c>
      <c r="BJ311" s="54">
        <v>1</v>
      </c>
      <c r="BK311" s="37">
        <f t="shared" si="185"/>
        <v>4</v>
      </c>
      <c r="BL311" s="54">
        <f t="shared" si="186"/>
        <v>-2</v>
      </c>
      <c r="BM311" s="28" t="s">
        <v>1545</v>
      </c>
      <c r="BN311" s="28" t="s">
        <v>1546</v>
      </c>
      <c r="BO311" s="28" t="s">
        <v>1411</v>
      </c>
      <c r="BP311" s="28" t="s">
        <v>1412</v>
      </c>
      <c r="BQ311" s="28" t="s">
        <v>77</v>
      </c>
      <c r="BR311" s="25">
        <f t="shared" si="187"/>
        <v>5</v>
      </c>
      <c r="BS311" s="28">
        <v>3</v>
      </c>
      <c r="BT311" s="25">
        <f t="shared" si="188"/>
        <v>3</v>
      </c>
      <c r="BU311" s="28">
        <v>4</v>
      </c>
      <c r="BV311" s="25">
        <f t="shared" si="189"/>
        <v>4</v>
      </c>
      <c r="BW311" s="28" t="s">
        <v>87</v>
      </c>
      <c r="BX311" s="25">
        <f t="shared" si="190"/>
        <v>1</v>
      </c>
      <c r="BY311" s="25" t="str">
        <f t="shared" si="194"/>
        <v>high</v>
      </c>
      <c r="BZ311" s="28" t="s">
        <v>482</v>
      </c>
      <c r="CA311" s="25">
        <v>5</v>
      </c>
      <c r="CB311" s="28"/>
      <c r="CC311" s="28">
        <v>778.55</v>
      </c>
      <c r="CD311" s="28">
        <v>28.01</v>
      </c>
      <c r="CE311" s="38">
        <v>28.17</v>
      </c>
      <c r="CF311" s="54">
        <v>6</v>
      </c>
      <c r="CG311" s="25">
        <f t="shared" si="191"/>
        <v>0</v>
      </c>
      <c r="CH311" s="26">
        <f t="shared" si="192"/>
        <v>0</v>
      </c>
      <c r="CI311" s="26">
        <f t="shared" si="195"/>
        <v>30.917529453766509</v>
      </c>
      <c r="CJ311" s="26">
        <f t="shared" si="196"/>
        <v>30.741924032658854</v>
      </c>
    </row>
    <row r="312" spans="1:88" ht="13.05" customHeight="1" x14ac:dyDescent="0.3">
      <c r="A312" s="27">
        <v>214</v>
      </c>
      <c r="B312" s="28" t="s">
        <v>88</v>
      </c>
      <c r="C312" s="25">
        <f t="shared" si="176"/>
        <v>1</v>
      </c>
      <c r="D312" s="28" t="s">
        <v>80</v>
      </c>
      <c r="E312" s="25">
        <f t="shared" si="177"/>
        <v>4</v>
      </c>
      <c r="F312" s="28" t="s">
        <v>80</v>
      </c>
      <c r="G312" s="25">
        <f t="shared" si="178"/>
        <v>4</v>
      </c>
      <c r="H312" s="28" t="str">
        <f t="shared" si="179"/>
        <v>medium</v>
      </c>
      <c r="I312" s="28" t="s">
        <v>88</v>
      </c>
      <c r="J312" s="25">
        <f t="shared" si="180"/>
        <v>1</v>
      </c>
      <c r="K312" s="28" t="s">
        <v>65</v>
      </c>
      <c r="L312" s="25">
        <f t="shared" si="181"/>
        <v>3</v>
      </c>
      <c r="M312" s="28" t="s">
        <v>88</v>
      </c>
      <c r="N312" s="25">
        <f t="shared" si="182"/>
        <v>1</v>
      </c>
      <c r="O312" s="25" t="str">
        <f t="shared" si="193"/>
        <v>high</v>
      </c>
      <c r="P312" s="25" t="s">
        <v>95</v>
      </c>
      <c r="Q312" s="25" t="s">
        <v>68</v>
      </c>
      <c r="R312" s="25">
        <v>4</v>
      </c>
      <c r="S312" s="29" t="s">
        <v>1487</v>
      </c>
      <c r="T312" s="195">
        <f>VLOOKUP($S312,'Snippet measures'!$A$4:$V$33,11,FALSE)</f>
        <v>866</v>
      </c>
      <c r="U312" s="195">
        <f>VLOOKUP($S312,'Snippet measures'!$A$4:$V$33,18,FALSE)</f>
        <v>-12.0796690200168</v>
      </c>
      <c r="V312" s="195">
        <f>VLOOKUP($S312,'Snippet measures'!$A$4:$V$33,19,FALSE)</f>
        <v>974.3</v>
      </c>
      <c r="W312" s="195">
        <f>VLOOKUP($S312,'Snippet measures'!$A$4:$V$33,21,FALSE)</f>
        <v>9.22266139657444E-3</v>
      </c>
      <c r="X312" s="195">
        <f>VLOOKUP($S312,'Snippet measures'!$A$4:$V$33,22,FALSE)</f>
        <v>0</v>
      </c>
      <c r="Y312" s="25">
        <v>1</v>
      </c>
      <c r="Z312" s="30" t="s">
        <v>1547</v>
      </c>
      <c r="AA312" s="31" t="s">
        <v>1548</v>
      </c>
      <c r="AB312" s="39" t="s">
        <v>1489</v>
      </c>
      <c r="AC312" s="33" t="s">
        <v>1527</v>
      </c>
      <c r="AD312" s="16"/>
      <c r="AE312" s="17">
        <v>0</v>
      </c>
      <c r="AF312" s="17">
        <v>0</v>
      </c>
      <c r="AG312" s="17">
        <f t="shared" si="210"/>
        <v>0</v>
      </c>
      <c r="AH312" s="35" t="s">
        <v>1491</v>
      </c>
      <c r="AI312" s="33" t="s">
        <v>1549</v>
      </c>
      <c r="AJ312" s="16"/>
      <c r="AK312" s="17">
        <v>0</v>
      </c>
      <c r="AL312" s="17">
        <v>0</v>
      </c>
      <c r="AM312" s="20">
        <f t="shared" si="208"/>
        <v>0</v>
      </c>
      <c r="AN312" s="35" t="s">
        <v>1494</v>
      </c>
      <c r="AO312" s="33" t="s">
        <v>180</v>
      </c>
      <c r="AP312" s="16"/>
      <c r="AQ312" s="17">
        <v>0</v>
      </c>
      <c r="AR312" s="17">
        <v>0</v>
      </c>
      <c r="AS312" s="20">
        <f t="shared" si="211"/>
        <v>0</v>
      </c>
      <c r="AT312" s="35" t="s">
        <v>1491</v>
      </c>
      <c r="AU312" s="33" t="s">
        <v>475</v>
      </c>
      <c r="AV312" s="16"/>
      <c r="AW312" s="17">
        <v>0</v>
      </c>
      <c r="AX312" s="17">
        <v>0</v>
      </c>
      <c r="AY312" s="20">
        <f t="shared" si="207"/>
        <v>0</v>
      </c>
      <c r="AZ312" s="35" t="s">
        <v>1491</v>
      </c>
      <c r="BA312" s="33" t="s">
        <v>1550</v>
      </c>
      <c r="BB312" s="17">
        <v>0</v>
      </c>
      <c r="BC312" s="17">
        <v>0</v>
      </c>
      <c r="BD312" s="20">
        <f t="shared" si="212"/>
        <v>0</v>
      </c>
      <c r="BE312" s="35" t="s">
        <v>270</v>
      </c>
      <c r="BF312" s="36" t="s">
        <v>1235</v>
      </c>
      <c r="BG312" s="17">
        <v>0</v>
      </c>
      <c r="BH312" s="17">
        <v>0</v>
      </c>
      <c r="BI312" s="20">
        <f t="shared" si="204"/>
        <v>0</v>
      </c>
      <c r="BJ312" s="54">
        <v>1</v>
      </c>
      <c r="BK312" s="37">
        <f t="shared" si="185"/>
        <v>2</v>
      </c>
      <c r="BL312" s="54">
        <f t="shared" si="186"/>
        <v>0</v>
      </c>
      <c r="BM312" s="28"/>
      <c r="BN312" s="28"/>
      <c r="BO312" s="28"/>
      <c r="BP312" s="28" t="s">
        <v>1418</v>
      </c>
      <c r="BQ312" s="28" t="s">
        <v>87</v>
      </c>
      <c r="BR312" s="25">
        <f t="shared" si="187"/>
        <v>1</v>
      </c>
      <c r="BS312" s="28" t="s">
        <v>87</v>
      </c>
      <c r="BT312" s="25">
        <f t="shared" si="188"/>
        <v>1</v>
      </c>
      <c r="BU312" s="28" t="s">
        <v>87</v>
      </c>
      <c r="BV312" s="25">
        <f t="shared" si="189"/>
        <v>1</v>
      </c>
      <c r="BW312" s="28" t="s">
        <v>87</v>
      </c>
      <c r="BX312" s="25">
        <f t="shared" si="190"/>
        <v>1</v>
      </c>
      <c r="BY312" s="25" t="str">
        <f t="shared" si="194"/>
        <v>low</v>
      </c>
      <c r="BZ312" s="28" t="s">
        <v>145</v>
      </c>
      <c r="CA312" s="25">
        <v>2</v>
      </c>
      <c r="CB312" s="28"/>
      <c r="CC312" s="28">
        <v>5534.87</v>
      </c>
      <c r="CD312" s="28">
        <v>67.319999999999993</v>
      </c>
      <c r="CE312" s="38">
        <v>52.71</v>
      </c>
      <c r="CF312" s="54">
        <v>6</v>
      </c>
      <c r="CG312" s="25">
        <f t="shared" si="191"/>
        <v>0</v>
      </c>
      <c r="CH312" s="26">
        <f t="shared" si="192"/>
        <v>0</v>
      </c>
      <c r="CI312" s="26">
        <f t="shared" si="195"/>
        <v>12.863933452168748</v>
      </c>
      <c r="CJ312" s="26">
        <f t="shared" si="196"/>
        <v>16.429520015177385</v>
      </c>
    </row>
    <row r="313" spans="1:88" ht="13.05" customHeight="1" x14ac:dyDescent="0.3">
      <c r="A313" s="27">
        <v>241</v>
      </c>
      <c r="B313" s="28" t="s">
        <v>88</v>
      </c>
      <c r="C313" s="25">
        <f t="shared" si="176"/>
        <v>1</v>
      </c>
      <c r="D313" s="28" t="s">
        <v>79</v>
      </c>
      <c r="E313" s="25">
        <f t="shared" si="177"/>
        <v>2</v>
      </c>
      <c r="F313" s="28" t="s">
        <v>88</v>
      </c>
      <c r="G313" s="25">
        <f t="shared" si="178"/>
        <v>1</v>
      </c>
      <c r="H313" s="28" t="str">
        <f t="shared" si="179"/>
        <v>low</v>
      </c>
      <c r="I313" s="28" t="s">
        <v>88</v>
      </c>
      <c r="J313" s="25">
        <f t="shared" si="180"/>
        <v>1</v>
      </c>
      <c r="K313" s="28" t="s">
        <v>79</v>
      </c>
      <c r="L313" s="25">
        <f t="shared" si="181"/>
        <v>2</v>
      </c>
      <c r="M313" s="28" t="s">
        <v>88</v>
      </c>
      <c r="N313" s="25">
        <f t="shared" si="182"/>
        <v>1</v>
      </c>
      <c r="O313" s="25" t="str">
        <f t="shared" si="193"/>
        <v>low</v>
      </c>
      <c r="P313" s="25" t="s">
        <v>67</v>
      </c>
      <c r="Q313" s="25" t="s">
        <v>68</v>
      </c>
      <c r="R313" s="25">
        <v>4</v>
      </c>
      <c r="S313" s="29" t="s">
        <v>1487</v>
      </c>
      <c r="T313" s="195">
        <f>VLOOKUP($S313,'Snippet measures'!$A$4:$V$33,11,FALSE)</f>
        <v>866</v>
      </c>
      <c r="U313" s="195">
        <f>VLOOKUP($S313,'Snippet measures'!$A$4:$V$33,18,FALSE)</f>
        <v>-12.0796690200168</v>
      </c>
      <c r="V313" s="195">
        <f>VLOOKUP($S313,'Snippet measures'!$A$4:$V$33,19,FALSE)</f>
        <v>974.3</v>
      </c>
      <c r="W313" s="195">
        <f>VLOOKUP($S313,'Snippet measures'!$A$4:$V$33,21,FALSE)</f>
        <v>9.22266139657444E-3</v>
      </c>
      <c r="X313" s="195">
        <f>VLOOKUP($S313,'Snippet measures'!$A$4:$V$33,22,FALSE)</f>
        <v>0</v>
      </c>
      <c r="Y313" s="25">
        <v>3</v>
      </c>
      <c r="Z313" s="30" t="s">
        <v>1558</v>
      </c>
      <c r="AA313" s="31" t="s">
        <v>1559</v>
      </c>
      <c r="AB313" s="39" t="s">
        <v>1489</v>
      </c>
      <c r="AC313" s="33" t="s">
        <v>1560</v>
      </c>
      <c r="AD313" s="16"/>
      <c r="AE313" s="17">
        <f>IF($AB313=TRIM($AC313),3,"")</f>
        <v>3</v>
      </c>
      <c r="AF313" s="17">
        <f>IF($AB313=TRIM($AC313),3,"")</f>
        <v>3</v>
      </c>
      <c r="AG313" s="17">
        <f t="shared" si="210"/>
        <v>3</v>
      </c>
      <c r="AH313" s="35" t="s">
        <v>1491</v>
      </c>
      <c r="AI313" s="33" t="s">
        <v>1492</v>
      </c>
      <c r="AJ313" s="16" t="s">
        <v>1493</v>
      </c>
      <c r="AK313" s="17">
        <v>3</v>
      </c>
      <c r="AL313" s="17">
        <v>3</v>
      </c>
      <c r="AM313" s="20">
        <f t="shared" si="208"/>
        <v>3</v>
      </c>
      <c r="AN313" s="35" t="s">
        <v>1494</v>
      </c>
      <c r="AO313" s="33" t="s">
        <v>1561</v>
      </c>
      <c r="AP313" s="16"/>
      <c r="AQ313" s="17">
        <v>3</v>
      </c>
      <c r="AR313" s="17">
        <v>3</v>
      </c>
      <c r="AS313" s="20">
        <f t="shared" si="211"/>
        <v>3</v>
      </c>
      <c r="AT313" s="35" t="s">
        <v>1491</v>
      </c>
      <c r="AU313" s="33" t="s">
        <v>1492</v>
      </c>
      <c r="AV313" s="16" t="s">
        <v>1493</v>
      </c>
      <c r="AW313" s="17">
        <v>3</v>
      </c>
      <c r="AX313" s="17">
        <v>3</v>
      </c>
      <c r="AY313" s="20">
        <f t="shared" si="207"/>
        <v>3</v>
      </c>
      <c r="AZ313" s="35" t="s">
        <v>1491</v>
      </c>
      <c r="BA313" s="33" t="s">
        <v>1492</v>
      </c>
      <c r="BB313" s="17">
        <v>3</v>
      </c>
      <c r="BC313" s="17">
        <v>3</v>
      </c>
      <c r="BD313" s="20">
        <f t="shared" si="212"/>
        <v>3</v>
      </c>
      <c r="BE313" s="35" t="s">
        <v>270</v>
      </c>
      <c r="BF313" s="36" t="s">
        <v>91</v>
      </c>
      <c r="BG313" s="17">
        <v>0</v>
      </c>
      <c r="BH313" s="17">
        <v>0</v>
      </c>
      <c r="BI313" s="20">
        <f t="shared" si="204"/>
        <v>0</v>
      </c>
      <c r="BJ313" s="54">
        <v>3</v>
      </c>
      <c r="BK313" s="37">
        <f t="shared" si="185"/>
        <v>6</v>
      </c>
      <c r="BL313" s="54">
        <f t="shared" si="186"/>
        <v>0</v>
      </c>
      <c r="BM313" s="28"/>
      <c r="BN313" s="28"/>
      <c r="BO313" s="28"/>
      <c r="BP313" s="28" t="s">
        <v>1428</v>
      </c>
      <c r="BQ313" s="28">
        <v>3</v>
      </c>
      <c r="BR313" s="25">
        <f t="shared" si="187"/>
        <v>3</v>
      </c>
      <c r="BS313" s="28">
        <v>3</v>
      </c>
      <c r="BT313" s="25">
        <f t="shared" si="188"/>
        <v>3</v>
      </c>
      <c r="BU313" s="28">
        <v>2</v>
      </c>
      <c r="BV313" s="25">
        <f t="shared" si="189"/>
        <v>2</v>
      </c>
      <c r="BW313" s="28" t="s">
        <v>87</v>
      </c>
      <c r="BX313" s="25">
        <f t="shared" si="190"/>
        <v>1</v>
      </c>
      <c r="BY313" s="25" t="str">
        <f t="shared" si="194"/>
        <v>med</v>
      </c>
      <c r="BZ313" s="28" t="s">
        <v>100</v>
      </c>
      <c r="CA313" s="25">
        <v>3</v>
      </c>
      <c r="CB313" s="28"/>
      <c r="CC313" s="28">
        <v>1691.66</v>
      </c>
      <c r="CD313" s="28">
        <v>40.43</v>
      </c>
      <c r="CE313" s="38">
        <v>115.46</v>
      </c>
      <c r="CF313" s="54">
        <v>6</v>
      </c>
      <c r="CG313" s="25">
        <f t="shared" si="191"/>
        <v>15</v>
      </c>
      <c r="CH313" s="26">
        <f t="shared" si="192"/>
        <v>0.83333333333333337</v>
      </c>
      <c r="CI313" s="26">
        <f t="shared" si="195"/>
        <v>21.419737818451644</v>
      </c>
      <c r="CJ313" s="26">
        <f t="shared" si="196"/>
        <v>7.500433050407068</v>
      </c>
    </row>
    <row r="314" spans="1:88" ht="13.05" customHeight="1" x14ac:dyDescent="0.3">
      <c r="A314" s="42">
        <v>10</v>
      </c>
      <c r="B314" s="43" t="s">
        <v>79</v>
      </c>
      <c r="C314" s="76">
        <f t="shared" si="176"/>
        <v>2</v>
      </c>
      <c r="D314" s="43" t="s">
        <v>80</v>
      </c>
      <c r="E314" s="76">
        <f t="shared" si="177"/>
        <v>4</v>
      </c>
      <c r="F314" s="43" t="s">
        <v>80</v>
      </c>
      <c r="G314" s="76">
        <f t="shared" si="178"/>
        <v>4</v>
      </c>
      <c r="H314" s="43" t="str">
        <f t="shared" si="179"/>
        <v>high</v>
      </c>
      <c r="I314" s="43" t="s">
        <v>79</v>
      </c>
      <c r="J314" s="76">
        <f t="shared" si="180"/>
        <v>2</v>
      </c>
      <c r="K314" s="43" t="s">
        <v>79</v>
      </c>
      <c r="L314" s="76">
        <f t="shared" si="181"/>
        <v>2</v>
      </c>
      <c r="M314" s="43" t="s">
        <v>79</v>
      </c>
      <c r="N314" s="76">
        <f t="shared" si="182"/>
        <v>2</v>
      </c>
      <c r="O314" s="76" t="str">
        <f t="shared" si="193"/>
        <v>high</v>
      </c>
      <c r="P314" s="76" t="s">
        <v>95</v>
      </c>
      <c r="Q314" s="76" t="s">
        <v>68</v>
      </c>
      <c r="R314" s="76">
        <v>3</v>
      </c>
      <c r="S314" s="44" t="s">
        <v>1200</v>
      </c>
      <c r="T314" s="196">
        <f>VLOOKUP($S314,'Snippet measures'!$A$4:$V$33,11,FALSE)</f>
        <v>904</v>
      </c>
      <c r="U314" s="196">
        <f>VLOOKUP($S314,'Snippet measures'!$A$4:$V$33,18,FALSE)</f>
        <v>-5.6488696074467901</v>
      </c>
      <c r="V314" s="196">
        <f>VLOOKUP($S314,'Snippet measures'!$A$4:$V$33,19,FALSE)</f>
        <v>664.5</v>
      </c>
      <c r="W314" s="196">
        <f>VLOOKUP($S314,'Snippet measures'!$A$4:$V$33,21,FALSE)</f>
        <v>7.462686567164179E-3</v>
      </c>
      <c r="X314" s="196">
        <f>VLOOKUP($S314,'Snippet measures'!$A$4:$V$33,22,FALSE)</f>
        <v>0.34141791044776121</v>
      </c>
      <c r="Y314" s="76">
        <v>3</v>
      </c>
      <c r="Z314" s="45" t="s">
        <v>1201</v>
      </c>
      <c r="AA314" s="46" t="s">
        <v>1202</v>
      </c>
      <c r="AB314" s="47" t="s">
        <v>335</v>
      </c>
      <c r="AC314" s="48" t="s">
        <v>1203</v>
      </c>
      <c r="AD314" s="49"/>
      <c r="AE314" s="17">
        <v>3</v>
      </c>
      <c r="AF314" s="17">
        <v>3</v>
      </c>
      <c r="AG314" s="17">
        <f t="shared" si="210"/>
        <v>3</v>
      </c>
      <c r="AH314" s="50" t="s">
        <v>336</v>
      </c>
      <c r="AI314" s="48" t="s">
        <v>385</v>
      </c>
      <c r="AJ314" s="49"/>
      <c r="AK314" s="17">
        <v>3</v>
      </c>
      <c r="AL314" s="17">
        <v>3</v>
      </c>
      <c r="AM314" s="20">
        <f t="shared" si="208"/>
        <v>3</v>
      </c>
      <c r="AN314" s="50"/>
      <c r="AO314" s="48"/>
      <c r="AP314" s="49"/>
      <c r="AQ314" s="17" t="str">
        <f t="shared" ref="AQ314:AR333" si="213">IF(ISBLANK($AN314),"",IF($AN314=TRIM($AO314),3,""))</f>
        <v/>
      </c>
      <c r="AR314" s="17" t="str">
        <f t="shared" si="213"/>
        <v/>
      </c>
      <c r="AS314" s="20" t="str">
        <f t="shared" si="211"/>
        <v/>
      </c>
      <c r="AT314" s="50"/>
      <c r="AU314" s="48"/>
      <c r="AV314" s="49"/>
      <c r="AW314" s="17" t="str">
        <f t="shared" ref="AW314:AX333" si="214">IF(ISBLANK($AT314),"",IF($AT314=TRIM($AU314),3,""))</f>
        <v/>
      </c>
      <c r="AX314" s="17" t="str">
        <f t="shared" si="214"/>
        <v/>
      </c>
      <c r="AY314" s="20" t="str">
        <f t="shared" si="207"/>
        <v/>
      </c>
      <c r="AZ314" s="50"/>
      <c r="BA314" s="48"/>
      <c r="BB314" s="17" t="str">
        <f t="shared" ref="BB314:BC333" si="215">IF(ISBLANK($AZ314),"",IF($AZ314=TRIM($BA314),3,""))</f>
        <v/>
      </c>
      <c r="BC314" s="17" t="str">
        <f t="shared" si="215"/>
        <v/>
      </c>
      <c r="BD314" s="20" t="str">
        <f t="shared" si="212"/>
        <v/>
      </c>
      <c r="BE314" s="50"/>
      <c r="BF314" s="51"/>
      <c r="BG314" s="17" t="str">
        <f t="shared" ref="BG314:BH333" si="216">IF(ISBLANK($BE314),"",IF($BE314=TRIM($BF314),3,""))</f>
        <v/>
      </c>
      <c r="BH314" s="17" t="str">
        <f t="shared" si="216"/>
        <v/>
      </c>
      <c r="BI314" s="20" t="str">
        <f t="shared" si="204"/>
        <v/>
      </c>
      <c r="BJ314" s="270">
        <v>3</v>
      </c>
      <c r="BK314" s="52">
        <f t="shared" si="185"/>
        <v>6</v>
      </c>
      <c r="BL314" s="270">
        <f t="shared" si="186"/>
        <v>0</v>
      </c>
      <c r="BM314" s="43"/>
      <c r="BN314" s="43"/>
      <c r="BO314" s="43" t="s">
        <v>955</v>
      </c>
      <c r="BP314" s="43" t="s">
        <v>956</v>
      </c>
      <c r="BQ314" s="43">
        <v>3</v>
      </c>
      <c r="BR314" s="76">
        <f t="shared" si="187"/>
        <v>3</v>
      </c>
      <c r="BS314" s="43">
        <v>3</v>
      </c>
      <c r="BT314" s="76">
        <f t="shared" si="188"/>
        <v>3</v>
      </c>
      <c r="BU314" s="43">
        <v>2</v>
      </c>
      <c r="BV314" s="76">
        <f t="shared" si="189"/>
        <v>2</v>
      </c>
      <c r="BW314" s="43">
        <v>4</v>
      </c>
      <c r="BX314" s="76">
        <f t="shared" si="190"/>
        <v>4</v>
      </c>
      <c r="BY314" s="76" t="str">
        <f t="shared" si="194"/>
        <v>high</v>
      </c>
      <c r="BZ314" s="43" t="s">
        <v>78</v>
      </c>
      <c r="CA314" s="76">
        <v>1</v>
      </c>
      <c r="CB314" s="43"/>
      <c r="CC314" s="43">
        <v>1818.58</v>
      </c>
      <c r="CD314" s="43">
        <v>80.03</v>
      </c>
      <c r="CE314" s="53">
        <v>68.989999999999995</v>
      </c>
      <c r="CF314" s="54">
        <v>2</v>
      </c>
      <c r="CG314" s="25">
        <f t="shared" si="191"/>
        <v>6</v>
      </c>
      <c r="CH314" s="26">
        <f t="shared" si="192"/>
        <v>1</v>
      </c>
      <c r="CI314" s="26">
        <f t="shared" si="195"/>
        <v>11.295764088466825</v>
      </c>
      <c r="CJ314" s="26">
        <f t="shared" si="196"/>
        <v>13.103348311349471</v>
      </c>
    </row>
    <row r="315" spans="1:88" ht="13.05" customHeight="1" x14ac:dyDescent="0.3">
      <c r="A315" s="27">
        <v>63</v>
      </c>
      <c r="B315" s="28" t="s">
        <v>88</v>
      </c>
      <c r="C315" s="25">
        <f t="shared" si="176"/>
        <v>1</v>
      </c>
      <c r="D315" s="28" t="s">
        <v>66</v>
      </c>
      <c r="E315" s="25">
        <f t="shared" si="177"/>
        <v>5</v>
      </c>
      <c r="F315" s="28" t="s">
        <v>66</v>
      </c>
      <c r="G315" s="25">
        <f t="shared" si="178"/>
        <v>5</v>
      </c>
      <c r="H315" s="28" t="str">
        <f t="shared" si="179"/>
        <v>high</v>
      </c>
      <c r="I315" s="28" t="s">
        <v>66</v>
      </c>
      <c r="J315" s="25">
        <f t="shared" si="180"/>
        <v>5</v>
      </c>
      <c r="K315" s="28" t="s">
        <v>66</v>
      </c>
      <c r="L315" s="25">
        <f t="shared" si="181"/>
        <v>5</v>
      </c>
      <c r="M315" s="28" t="s">
        <v>66</v>
      </c>
      <c r="N315" s="25">
        <f t="shared" si="182"/>
        <v>5</v>
      </c>
      <c r="O315" s="25" t="str">
        <f t="shared" si="193"/>
        <v>high</v>
      </c>
      <c r="P315" s="25" t="s">
        <v>67</v>
      </c>
      <c r="Q315" s="25" t="s">
        <v>68</v>
      </c>
      <c r="R315" s="25">
        <v>3</v>
      </c>
      <c r="S315" s="29" t="s">
        <v>1200</v>
      </c>
      <c r="T315" s="195">
        <f>VLOOKUP($S315,'Snippet measures'!$A$4:$V$33,11,FALSE)</f>
        <v>904</v>
      </c>
      <c r="U315" s="195">
        <f>VLOOKUP($S315,'Snippet measures'!$A$4:$V$33,18,FALSE)</f>
        <v>-5.6488696074467901</v>
      </c>
      <c r="V315" s="195">
        <f>VLOOKUP($S315,'Snippet measures'!$A$4:$V$33,19,FALSE)</f>
        <v>664.5</v>
      </c>
      <c r="W315" s="195">
        <f>VLOOKUP($S315,'Snippet measures'!$A$4:$V$33,21,FALSE)</f>
        <v>7.462686567164179E-3</v>
      </c>
      <c r="X315" s="195">
        <f>VLOOKUP($S315,'Snippet measures'!$A$4:$V$33,22,FALSE)</f>
        <v>0.34141791044776121</v>
      </c>
      <c r="Y315" s="25">
        <v>3</v>
      </c>
      <c r="Z315" s="30" t="s">
        <v>1204</v>
      </c>
      <c r="AA315" s="31" t="s">
        <v>1205</v>
      </c>
      <c r="AB315" s="39" t="s">
        <v>335</v>
      </c>
      <c r="AC315" s="33" t="s">
        <v>1206</v>
      </c>
      <c r="AD315" s="16" t="s">
        <v>1207</v>
      </c>
      <c r="AE315" s="17">
        <v>1</v>
      </c>
      <c r="AF315" s="17">
        <v>1</v>
      </c>
      <c r="AG315" s="17">
        <f t="shared" si="210"/>
        <v>1</v>
      </c>
      <c r="AH315" s="35" t="s">
        <v>336</v>
      </c>
      <c r="AI315" s="33" t="s">
        <v>1208</v>
      </c>
      <c r="AJ315" s="16"/>
      <c r="AK315" s="17">
        <v>3</v>
      </c>
      <c r="AL315" s="17">
        <v>3</v>
      </c>
      <c r="AM315" s="20">
        <f t="shared" si="208"/>
        <v>3</v>
      </c>
      <c r="AN315" s="35"/>
      <c r="AO315" s="33"/>
      <c r="AP315" s="16"/>
      <c r="AQ315" s="17" t="str">
        <f t="shared" si="213"/>
        <v/>
      </c>
      <c r="AR315" s="17" t="str">
        <f t="shared" si="213"/>
        <v/>
      </c>
      <c r="AS315" s="20" t="str">
        <f t="shared" si="211"/>
        <v/>
      </c>
      <c r="AT315" s="35"/>
      <c r="AU315" s="33"/>
      <c r="AV315" s="16"/>
      <c r="AW315" s="17" t="str">
        <f t="shared" si="214"/>
        <v/>
      </c>
      <c r="AX315" s="17" t="str">
        <f t="shared" si="214"/>
        <v/>
      </c>
      <c r="AY315" s="20" t="str">
        <f t="shared" si="207"/>
        <v/>
      </c>
      <c r="AZ315" s="35"/>
      <c r="BA315" s="33"/>
      <c r="BB315" s="17" t="str">
        <f t="shared" si="215"/>
        <v/>
      </c>
      <c r="BC315" s="17" t="str">
        <f t="shared" si="215"/>
        <v/>
      </c>
      <c r="BD315" s="20" t="str">
        <f t="shared" si="212"/>
        <v/>
      </c>
      <c r="BE315" s="35"/>
      <c r="BF315" s="36"/>
      <c r="BG315" s="17" t="str">
        <f t="shared" si="216"/>
        <v/>
      </c>
      <c r="BH315" s="17" t="str">
        <f t="shared" si="216"/>
        <v/>
      </c>
      <c r="BI315" s="20" t="str">
        <f t="shared" si="204"/>
        <v/>
      </c>
      <c r="BJ315" s="54">
        <v>3</v>
      </c>
      <c r="BK315" s="37">
        <f t="shared" si="185"/>
        <v>6</v>
      </c>
      <c r="BL315" s="54">
        <f t="shared" si="186"/>
        <v>0</v>
      </c>
      <c r="BM315" s="28"/>
      <c r="BN315" s="28"/>
      <c r="BO315" s="28" t="s">
        <v>960</v>
      </c>
      <c r="BP315" s="28" t="s">
        <v>961</v>
      </c>
      <c r="BQ315" s="28">
        <v>3</v>
      </c>
      <c r="BR315" s="25">
        <f t="shared" si="187"/>
        <v>3</v>
      </c>
      <c r="BS315" s="28">
        <v>3</v>
      </c>
      <c r="BT315" s="25">
        <f t="shared" si="188"/>
        <v>3</v>
      </c>
      <c r="BU315" s="28" t="s">
        <v>77</v>
      </c>
      <c r="BV315" s="25">
        <f t="shared" si="189"/>
        <v>5</v>
      </c>
      <c r="BW315" s="28" t="s">
        <v>87</v>
      </c>
      <c r="BX315" s="25">
        <f t="shared" si="190"/>
        <v>1</v>
      </c>
      <c r="BY315" s="25" t="str">
        <f t="shared" si="194"/>
        <v>high</v>
      </c>
      <c r="BZ315" s="28" t="s">
        <v>100</v>
      </c>
      <c r="CA315" s="25">
        <v>3</v>
      </c>
      <c r="CB315" s="28" t="s">
        <v>962</v>
      </c>
      <c r="CC315" s="28">
        <v>3420.55</v>
      </c>
      <c r="CD315" s="28">
        <v>414.41</v>
      </c>
      <c r="CE315" s="38">
        <v>54.19</v>
      </c>
      <c r="CF315" s="54">
        <v>2</v>
      </c>
      <c r="CG315" s="25">
        <f t="shared" si="191"/>
        <v>4</v>
      </c>
      <c r="CH315" s="26">
        <f t="shared" si="192"/>
        <v>0.66666666666666663</v>
      </c>
      <c r="CI315" s="26">
        <f t="shared" si="195"/>
        <v>2.1814145411548949</v>
      </c>
      <c r="CJ315" s="26">
        <f t="shared" si="196"/>
        <v>16.682044657685921</v>
      </c>
    </row>
    <row r="316" spans="1:88" ht="13.05" customHeight="1" x14ac:dyDescent="0.3">
      <c r="A316" s="27">
        <v>71</v>
      </c>
      <c r="B316" s="28" t="s">
        <v>66</v>
      </c>
      <c r="C316" s="25">
        <f t="shared" si="176"/>
        <v>5</v>
      </c>
      <c r="D316" s="28" t="s">
        <v>79</v>
      </c>
      <c r="E316" s="25">
        <f t="shared" si="177"/>
        <v>2</v>
      </c>
      <c r="F316" s="28" t="s">
        <v>65</v>
      </c>
      <c r="G316" s="25">
        <f t="shared" si="178"/>
        <v>3</v>
      </c>
      <c r="H316" s="28" t="str">
        <f t="shared" si="179"/>
        <v>high</v>
      </c>
      <c r="I316" s="28" t="s">
        <v>80</v>
      </c>
      <c r="J316" s="25">
        <f t="shared" si="180"/>
        <v>4</v>
      </c>
      <c r="K316" s="28" t="s">
        <v>65</v>
      </c>
      <c r="L316" s="25">
        <f t="shared" si="181"/>
        <v>3</v>
      </c>
      <c r="M316" s="28" t="s">
        <v>66</v>
      </c>
      <c r="N316" s="25">
        <f t="shared" si="182"/>
        <v>5</v>
      </c>
      <c r="O316" s="25" t="str">
        <f t="shared" si="193"/>
        <v>high</v>
      </c>
      <c r="P316" s="25" t="s">
        <v>67</v>
      </c>
      <c r="Q316" s="25" t="s">
        <v>68</v>
      </c>
      <c r="R316" s="25">
        <v>3</v>
      </c>
      <c r="S316" s="29" t="s">
        <v>1200</v>
      </c>
      <c r="T316" s="195">
        <f>VLOOKUP($S316,'Snippet measures'!$A$4:$V$33,11,FALSE)</f>
        <v>904</v>
      </c>
      <c r="U316" s="195">
        <f>VLOOKUP($S316,'Snippet measures'!$A$4:$V$33,18,FALSE)</f>
        <v>-5.6488696074467901</v>
      </c>
      <c r="V316" s="195">
        <f>VLOOKUP($S316,'Snippet measures'!$A$4:$V$33,19,FALSE)</f>
        <v>664.5</v>
      </c>
      <c r="W316" s="195">
        <f>VLOOKUP($S316,'Snippet measures'!$A$4:$V$33,21,FALSE)</f>
        <v>7.462686567164179E-3</v>
      </c>
      <c r="X316" s="195">
        <f>VLOOKUP($S316,'Snippet measures'!$A$4:$V$33,22,FALSE)</f>
        <v>0.34141791044776121</v>
      </c>
      <c r="Y316" s="25">
        <v>2</v>
      </c>
      <c r="Z316" s="30" t="s">
        <v>1209</v>
      </c>
      <c r="AA316" s="31" t="s">
        <v>1210</v>
      </c>
      <c r="AB316" s="39" t="s">
        <v>335</v>
      </c>
      <c r="AC316" s="33" t="s">
        <v>598</v>
      </c>
      <c r="AD316" s="16"/>
      <c r="AE316" s="17">
        <v>0</v>
      </c>
      <c r="AF316" s="17">
        <v>0</v>
      </c>
      <c r="AG316" s="17">
        <f t="shared" si="210"/>
        <v>0</v>
      </c>
      <c r="AH316" s="35" t="s">
        <v>336</v>
      </c>
      <c r="AI316" s="33" t="s">
        <v>1211</v>
      </c>
      <c r="AJ316" s="16"/>
      <c r="AK316" s="17">
        <v>1</v>
      </c>
      <c r="AL316" s="17">
        <v>1</v>
      </c>
      <c r="AM316" s="20">
        <f t="shared" si="208"/>
        <v>1</v>
      </c>
      <c r="AN316" s="35"/>
      <c r="AO316" s="33"/>
      <c r="AP316" s="16"/>
      <c r="AQ316" s="17" t="str">
        <f t="shared" si="213"/>
        <v/>
      </c>
      <c r="AR316" s="17" t="str">
        <f t="shared" si="213"/>
        <v/>
      </c>
      <c r="AS316" s="20" t="str">
        <f t="shared" si="211"/>
        <v/>
      </c>
      <c r="AT316" s="35"/>
      <c r="AU316" s="33"/>
      <c r="AV316" s="16"/>
      <c r="AW316" s="17" t="str">
        <f t="shared" si="214"/>
        <v/>
      </c>
      <c r="AX316" s="17" t="str">
        <f t="shared" si="214"/>
        <v/>
      </c>
      <c r="AY316" s="20" t="str">
        <f t="shared" si="207"/>
        <v/>
      </c>
      <c r="AZ316" s="35"/>
      <c r="BA316" s="33"/>
      <c r="BB316" s="17" t="str">
        <f t="shared" si="215"/>
        <v/>
      </c>
      <c r="BC316" s="17" t="str">
        <f t="shared" si="215"/>
        <v/>
      </c>
      <c r="BD316" s="20" t="str">
        <f t="shared" si="212"/>
        <v/>
      </c>
      <c r="BE316" s="35"/>
      <c r="BF316" s="36"/>
      <c r="BG316" s="17" t="str">
        <f t="shared" si="216"/>
        <v/>
      </c>
      <c r="BH316" s="17" t="str">
        <f t="shared" si="216"/>
        <v/>
      </c>
      <c r="BI316" s="20" t="str">
        <f t="shared" si="204"/>
        <v/>
      </c>
      <c r="BJ316" s="54">
        <v>2</v>
      </c>
      <c r="BK316" s="37">
        <f t="shared" si="185"/>
        <v>4</v>
      </c>
      <c r="BL316" s="54">
        <f t="shared" si="186"/>
        <v>0</v>
      </c>
      <c r="BM316" s="28"/>
      <c r="BN316" s="28"/>
      <c r="BO316" s="28"/>
      <c r="BP316" s="28" t="s">
        <v>967</v>
      </c>
      <c r="BQ316" s="28">
        <v>4</v>
      </c>
      <c r="BR316" s="25">
        <f t="shared" si="187"/>
        <v>4</v>
      </c>
      <c r="BS316" s="28">
        <v>3</v>
      </c>
      <c r="BT316" s="25">
        <f t="shared" si="188"/>
        <v>3</v>
      </c>
      <c r="BU316" s="28">
        <v>3</v>
      </c>
      <c r="BV316" s="25">
        <f t="shared" si="189"/>
        <v>3</v>
      </c>
      <c r="BW316" s="28">
        <v>2</v>
      </c>
      <c r="BX316" s="25">
        <f t="shared" si="190"/>
        <v>2</v>
      </c>
      <c r="BY316" s="25" t="str">
        <f t="shared" si="194"/>
        <v>high</v>
      </c>
      <c r="BZ316" s="28" t="s">
        <v>100</v>
      </c>
      <c r="CA316" s="25">
        <v>3</v>
      </c>
      <c r="CB316" s="28"/>
      <c r="CC316" s="28">
        <v>4145.96</v>
      </c>
      <c r="CD316" s="28">
        <v>216.7</v>
      </c>
      <c r="CE316" s="38">
        <v>107.71</v>
      </c>
      <c r="CF316" s="54">
        <v>2</v>
      </c>
      <c r="CG316" s="25">
        <f t="shared" si="191"/>
        <v>1</v>
      </c>
      <c r="CH316" s="26">
        <f t="shared" si="192"/>
        <v>0.16666666666666666</v>
      </c>
      <c r="CI316" s="26">
        <f t="shared" si="195"/>
        <v>4.1716658975542229</v>
      </c>
      <c r="CJ316" s="26">
        <f t="shared" si="196"/>
        <v>8.3929068795840696</v>
      </c>
    </row>
    <row r="317" spans="1:88" ht="13.05" customHeight="1" x14ac:dyDescent="0.3">
      <c r="A317" s="27">
        <v>91</v>
      </c>
      <c r="B317" s="28" t="s">
        <v>88</v>
      </c>
      <c r="C317" s="25">
        <f t="shared" si="176"/>
        <v>1</v>
      </c>
      <c r="D317" s="28" t="s">
        <v>79</v>
      </c>
      <c r="E317" s="25">
        <f t="shared" si="177"/>
        <v>2</v>
      </c>
      <c r="F317" s="28" t="s">
        <v>88</v>
      </c>
      <c r="G317" s="25">
        <f t="shared" si="178"/>
        <v>1</v>
      </c>
      <c r="H317" s="28" t="str">
        <f t="shared" si="179"/>
        <v>low</v>
      </c>
      <c r="I317" s="28" t="s">
        <v>88</v>
      </c>
      <c r="J317" s="25">
        <f t="shared" si="180"/>
        <v>1</v>
      </c>
      <c r="K317" s="28" t="s">
        <v>88</v>
      </c>
      <c r="L317" s="25">
        <f t="shared" si="181"/>
        <v>1</v>
      </c>
      <c r="M317" s="28" t="s">
        <v>88</v>
      </c>
      <c r="N317" s="25">
        <f t="shared" si="182"/>
        <v>1</v>
      </c>
      <c r="O317" s="25" t="str">
        <f t="shared" si="193"/>
        <v>low</v>
      </c>
      <c r="P317" s="25" t="s">
        <v>67</v>
      </c>
      <c r="Q317" s="25" t="s">
        <v>68</v>
      </c>
      <c r="R317" s="25">
        <v>3</v>
      </c>
      <c r="S317" s="29" t="s">
        <v>1200</v>
      </c>
      <c r="T317" s="195">
        <f>VLOOKUP($S317,'Snippet measures'!$A$4:$V$33,11,FALSE)</f>
        <v>904</v>
      </c>
      <c r="U317" s="195">
        <f>VLOOKUP($S317,'Snippet measures'!$A$4:$V$33,18,FALSE)</f>
        <v>-5.6488696074467901</v>
      </c>
      <c r="V317" s="195">
        <f>VLOOKUP($S317,'Snippet measures'!$A$4:$V$33,19,FALSE)</f>
        <v>664.5</v>
      </c>
      <c r="W317" s="195">
        <f>VLOOKUP($S317,'Snippet measures'!$A$4:$V$33,21,FALSE)</f>
        <v>7.462686567164179E-3</v>
      </c>
      <c r="X317" s="195">
        <f>VLOOKUP($S317,'Snippet measures'!$A$4:$V$33,22,FALSE)</f>
        <v>0.34141791044776121</v>
      </c>
      <c r="Y317" s="25">
        <v>2</v>
      </c>
      <c r="Z317" s="30" t="s">
        <v>1212</v>
      </c>
      <c r="AA317" s="31" t="s">
        <v>1213</v>
      </c>
      <c r="AB317" s="39" t="s">
        <v>335</v>
      </c>
      <c r="AC317" s="33" t="s">
        <v>1214</v>
      </c>
      <c r="AD317" s="16"/>
      <c r="AE317" s="17">
        <v>1</v>
      </c>
      <c r="AF317" s="17">
        <v>2</v>
      </c>
      <c r="AG317" s="40">
        <v>1</v>
      </c>
      <c r="AH317" s="35" t="s">
        <v>336</v>
      </c>
      <c r="AI317" s="33" t="s">
        <v>168</v>
      </c>
      <c r="AJ317" s="16"/>
      <c r="AK317" s="17">
        <v>0</v>
      </c>
      <c r="AL317" s="17">
        <v>0</v>
      </c>
      <c r="AM317" s="20">
        <f t="shared" si="208"/>
        <v>0</v>
      </c>
      <c r="AN317" s="35"/>
      <c r="AO317" s="33"/>
      <c r="AP317" s="16"/>
      <c r="AQ317" s="17" t="str">
        <f t="shared" si="213"/>
        <v/>
      </c>
      <c r="AR317" s="17" t="str">
        <f t="shared" si="213"/>
        <v/>
      </c>
      <c r="AS317" s="20" t="str">
        <f t="shared" si="211"/>
        <v/>
      </c>
      <c r="AT317" s="35"/>
      <c r="AU317" s="33"/>
      <c r="AV317" s="16"/>
      <c r="AW317" s="17" t="str">
        <f t="shared" si="214"/>
        <v/>
      </c>
      <c r="AX317" s="17" t="str">
        <f t="shared" si="214"/>
        <v/>
      </c>
      <c r="AY317" s="20" t="str">
        <f t="shared" si="207"/>
        <v/>
      </c>
      <c r="AZ317" s="35"/>
      <c r="BA317" s="33"/>
      <c r="BB317" s="17" t="str">
        <f t="shared" si="215"/>
        <v/>
      </c>
      <c r="BC317" s="17" t="str">
        <f t="shared" si="215"/>
        <v/>
      </c>
      <c r="BD317" s="20" t="str">
        <f t="shared" si="212"/>
        <v/>
      </c>
      <c r="BE317" s="35"/>
      <c r="BF317" s="36"/>
      <c r="BG317" s="17" t="str">
        <f t="shared" si="216"/>
        <v/>
      </c>
      <c r="BH317" s="17" t="str">
        <f t="shared" si="216"/>
        <v/>
      </c>
      <c r="BI317" s="20" t="str">
        <f t="shared" si="204"/>
        <v/>
      </c>
      <c r="BJ317" s="54">
        <v>2</v>
      </c>
      <c r="BK317" s="37">
        <f t="shared" si="185"/>
        <v>4</v>
      </c>
      <c r="BL317" s="54">
        <f t="shared" si="186"/>
        <v>0</v>
      </c>
      <c r="BM317" s="28"/>
      <c r="BN317" s="28"/>
      <c r="BO317" s="28"/>
      <c r="BP317" s="28" t="s">
        <v>975</v>
      </c>
      <c r="BQ317" s="28" t="s">
        <v>87</v>
      </c>
      <c r="BR317" s="25">
        <f t="shared" si="187"/>
        <v>1</v>
      </c>
      <c r="BS317" s="28" t="s">
        <v>87</v>
      </c>
      <c r="BT317" s="25">
        <f t="shared" si="188"/>
        <v>1</v>
      </c>
      <c r="BU317" s="28" t="s">
        <v>87</v>
      </c>
      <c r="BV317" s="25">
        <f t="shared" si="189"/>
        <v>1</v>
      </c>
      <c r="BW317" s="28" t="s">
        <v>87</v>
      </c>
      <c r="BX317" s="25">
        <f t="shared" si="190"/>
        <v>1</v>
      </c>
      <c r="BY317" s="25" t="str">
        <f t="shared" si="194"/>
        <v>low</v>
      </c>
      <c r="BZ317" s="28" t="s">
        <v>78</v>
      </c>
      <c r="CA317" s="25">
        <v>1</v>
      </c>
      <c r="CB317" s="28"/>
      <c r="CC317" s="28">
        <v>1833</v>
      </c>
      <c r="CD317" s="28">
        <v>61.98</v>
      </c>
      <c r="CE317" s="38">
        <v>48.93</v>
      </c>
      <c r="CF317" s="54">
        <v>2</v>
      </c>
      <c r="CG317" s="25">
        <f t="shared" si="191"/>
        <v>1</v>
      </c>
      <c r="CH317" s="26">
        <f t="shared" si="192"/>
        <v>0.16666666666666666</v>
      </c>
      <c r="CI317" s="26">
        <f t="shared" si="195"/>
        <v>14.585350112939659</v>
      </c>
      <c r="CJ317" s="26">
        <f t="shared" si="196"/>
        <v>18.47537298181075</v>
      </c>
    </row>
    <row r="318" spans="1:88" ht="13.05" customHeight="1" x14ac:dyDescent="0.3">
      <c r="A318" s="27">
        <v>98</v>
      </c>
      <c r="B318" s="28" t="s">
        <v>88</v>
      </c>
      <c r="C318" s="25">
        <f t="shared" si="176"/>
        <v>1</v>
      </c>
      <c r="D318" s="28" t="s">
        <v>88</v>
      </c>
      <c r="E318" s="25">
        <f t="shared" si="177"/>
        <v>1</v>
      </c>
      <c r="F318" s="28" t="s">
        <v>88</v>
      </c>
      <c r="G318" s="25">
        <f t="shared" si="178"/>
        <v>1</v>
      </c>
      <c r="H318" s="28" t="str">
        <f t="shared" si="179"/>
        <v>low</v>
      </c>
      <c r="I318" s="28" t="s">
        <v>88</v>
      </c>
      <c r="J318" s="25">
        <f t="shared" si="180"/>
        <v>1</v>
      </c>
      <c r="K318" s="28" t="s">
        <v>88</v>
      </c>
      <c r="L318" s="25">
        <f t="shared" si="181"/>
        <v>1</v>
      </c>
      <c r="M318" s="28" t="s">
        <v>88</v>
      </c>
      <c r="N318" s="25">
        <f t="shared" si="182"/>
        <v>1</v>
      </c>
      <c r="O318" s="25" t="str">
        <f t="shared" si="193"/>
        <v>low</v>
      </c>
      <c r="P318" s="25" t="s">
        <v>67</v>
      </c>
      <c r="Q318" s="25" t="s">
        <v>68</v>
      </c>
      <c r="R318" s="25">
        <v>3</v>
      </c>
      <c r="S318" s="29" t="s">
        <v>1200</v>
      </c>
      <c r="T318" s="195">
        <f>VLOOKUP($S318,'Snippet measures'!$A$4:$V$33,11,FALSE)</f>
        <v>904</v>
      </c>
      <c r="U318" s="195">
        <f>VLOOKUP($S318,'Snippet measures'!$A$4:$V$33,18,FALSE)</f>
        <v>-5.6488696074467901</v>
      </c>
      <c r="V318" s="195">
        <f>VLOOKUP($S318,'Snippet measures'!$A$4:$V$33,19,FALSE)</f>
        <v>664.5</v>
      </c>
      <c r="W318" s="195">
        <f>VLOOKUP($S318,'Snippet measures'!$A$4:$V$33,21,FALSE)</f>
        <v>7.462686567164179E-3</v>
      </c>
      <c r="X318" s="195">
        <f>VLOOKUP($S318,'Snippet measures'!$A$4:$V$33,22,FALSE)</f>
        <v>0.34141791044776121</v>
      </c>
      <c r="Y318" s="25">
        <v>1</v>
      </c>
      <c r="Z318" s="30" t="s">
        <v>91</v>
      </c>
      <c r="AA318" s="31" t="s">
        <v>91</v>
      </c>
      <c r="AB318" s="39" t="s">
        <v>335</v>
      </c>
      <c r="AC318" s="33" t="s">
        <v>91</v>
      </c>
      <c r="AD318" s="16"/>
      <c r="AE318" s="17">
        <v>0</v>
      </c>
      <c r="AF318" s="17">
        <v>0</v>
      </c>
      <c r="AG318" s="17">
        <f t="shared" ref="AG318:AG340" si="217">IF(AE318=AF318,AE318,"")</f>
        <v>0</v>
      </c>
      <c r="AH318" s="35" t="s">
        <v>336</v>
      </c>
      <c r="AI318" s="33" t="s">
        <v>91</v>
      </c>
      <c r="AJ318" s="16"/>
      <c r="AK318" s="17">
        <v>0</v>
      </c>
      <c r="AL318" s="17">
        <v>0</v>
      </c>
      <c r="AM318" s="20">
        <f t="shared" si="208"/>
        <v>0</v>
      </c>
      <c r="AN318" s="35"/>
      <c r="AO318" s="33"/>
      <c r="AP318" s="16"/>
      <c r="AQ318" s="17" t="str">
        <f t="shared" si="213"/>
        <v/>
      </c>
      <c r="AR318" s="17" t="str">
        <f t="shared" si="213"/>
        <v/>
      </c>
      <c r="AS318" s="20" t="str">
        <f t="shared" si="211"/>
        <v/>
      </c>
      <c r="AT318" s="35"/>
      <c r="AU318" s="33"/>
      <c r="AV318" s="16"/>
      <c r="AW318" s="17" t="str">
        <f t="shared" si="214"/>
        <v/>
      </c>
      <c r="AX318" s="17" t="str">
        <f t="shared" si="214"/>
        <v/>
      </c>
      <c r="AY318" s="20" t="str">
        <f t="shared" si="207"/>
        <v/>
      </c>
      <c r="AZ318" s="35"/>
      <c r="BA318" s="33"/>
      <c r="BB318" s="17" t="str">
        <f t="shared" si="215"/>
        <v/>
      </c>
      <c r="BC318" s="17" t="str">
        <f t="shared" si="215"/>
        <v/>
      </c>
      <c r="BD318" s="20" t="str">
        <f t="shared" si="212"/>
        <v/>
      </c>
      <c r="BE318" s="35"/>
      <c r="BF318" s="36"/>
      <c r="BG318" s="17" t="str">
        <f t="shared" si="216"/>
        <v/>
      </c>
      <c r="BH318" s="17" t="str">
        <f t="shared" si="216"/>
        <v/>
      </c>
      <c r="BI318" s="20" t="str">
        <f t="shared" si="204"/>
        <v/>
      </c>
      <c r="BJ318" s="54">
        <v>1</v>
      </c>
      <c r="BK318" s="37">
        <f t="shared" si="185"/>
        <v>2</v>
      </c>
      <c r="BL318" s="54">
        <f t="shared" si="186"/>
        <v>0</v>
      </c>
      <c r="BM318" s="28"/>
      <c r="BN318" s="28"/>
      <c r="BO318" s="28"/>
      <c r="BP318" s="28" t="s">
        <v>91</v>
      </c>
      <c r="BQ318" s="28">
        <v>2</v>
      </c>
      <c r="BR318" s="25">
        <f t="shared" si="187"/>
        <v>2</v>
      </c>
      <c r="BS318" s="28" t="s">
        <v>87</v>
      </c>
      <c r="BT318" s="25">
        <f t="shared" si="188"/>
        <v>1</v>
      </c>
      <c r="BU318" s="28" t="s">
        <v>87</v>
      </c>
      <c r="BV318" s="25">
        <f t="shared" si="189"/>
        <v>1</v>
      </c>
      <c r="BW318" s="28" t="s">
        <v>87</v>
      </c>
      <c r="BX318" s="25">
        <f t="shared" si="190"/>
        <v>1</v>
      </c>
      <c r="BY318" s="25" t="str">
        <f t="shared" si="194"/>
        <v>low</v>
      </c>
      <c r="BZ318" s="28" t="s">
        <v>100</v>
      </c>
      <c r="CA318" s="25">
        <v>3</v>
      </c>
      <c r="CB318" s="28" t="s">
        <v>978</v>
      </c>
      <c r="CC318" s="28">
        <v>2279.69</v>
      </c>
      <c r="CD318" s="28">
        <v>236.15</v>
      </c>
      <c r="CE318" s="38">
        <v>9.19</v>
      </c>
      <c r="CF318" s="54">
        <v>2</v>
      </c>
      <c r="CG318" s="25">
        <f t="shared" si="191"/>
        <v>0</v>
      </c>
      <c r="CH318" s="26">
        <f t="shared" si="192"/>
        <v>0</v>
      </c>
      <c r="CI318" s="26">
        <f t="shared" si="195"/>
        <v>3.8280753758204531</v>
      </c>
      <c r="CJ318" s="26">
        <f t="shared" si="196"/>
        <v>98.367791077257891</v>
      </c>
    </row>
    <row r="319" spans="1:88" ht="13.05" customHeight="1" x14ac:dyDescent="0.3">
      <c r="A319" s="27">
        <v>101</v>
      </c>
      <c r="B319" s="28" t="s">
        <v>80</v>
      </c>
      <c r="C319" s="25">
        <f t="shared" si="176"/>
        <v>4</v>
      </c>
      <c r="D319" s="28" t="s">
        <v>65</v>
      </c>
      <c r="E319" s="25">
        <f t="shared" si="177"/>
        <v>3</v>
      </c>
      <c r="F319" s="28" t="s">
        <v>80</v>
      </c>
      <c r="G319" s="25">
        <f t="shared" si="178"/>
        <v>4</v>
      </c>
      <c r="H319" s="28" t="str">
        <f t="shared" si="179"/>
        <v>high</v>
      </c>
      <c r="I319" s="28" t="s">
        <v>79</v>
      </c>
      <c r="J319" s="25">
        <f t="shared" si="180"/>
        <v>2</v>
      </c>
      <c r="K319" s="28" t="s">
        <v>65</v>
      </c>
      <c r="L319" s="25">
        <f t="shared" si="181"/>
        <v>3</v>
      </c>
      <c r="M319" s="28" t="s">
        <v>79</v>
      </c>
      <c r="N319" s="25">
        <f t="shared" si="182"/>
        <v>2</v>
      </c>
      <c r="O319" s="25" t="str">
        <f t="shared" si="193"/>
        <v>high</v>
      </c>
      <c r="P319" s="25" t="s">
        <v>67</v>
      </c>
      <c r="Q319" s="25" t="s">
        <v>68</v>
      </c>
      <c r="R319" s="25">
        <v>3</v>
      </c>
      <c r="S319" s="29" t="s">
        <v>1200</v>
      </c>
      <c r="T319" s="195">
        <f>VLOOKUP($S319,'Snippet measures'!$A$4:$V$33,11,FALSE)</f>
        <v>904</v>
      </c>
      <c r="U319" s="195">
        <f>VLOOKUP($S319,'Snippet measures'!$A$4:$V$33,18,FALSE)</f>
        <v>-5.6488696074467901</v>
      </c>
      <c r="V319" s="195">
        <f>VLOOKUP($S319,'Snippet measures'!$A$4:$V$33,19,FALSE)</f>
        <v>664.5</v>
      </c>
      <c r="W319" s="195">
        <f>VLOOKUP($S319,'Snippet measures'!$A$4:$V$33,21,FALSE)</f>
        <v>7.462686567164179E-3</v>
      </c>
      <c r="X319" s="195">
        <f>VLOOKUP($S319,'Snippet measures'!$A$4:$V$33,22,FALSE)</f>
        <v>0.34141791044776121</v>
      </c>
      <c r="Y319" s="25">
        <v>2</v>
      </c>
      <c r="Z319" s="30" t="s">
        <v>1215</v>
      </c>
      <c r="AA319" s="31" t="s">
        <v>1216</v>
      </c>
      <c r="AB319" s="39" t="s">
        <v>335</v>
      </c>
      <c r="AC319" s="33" t="s">
        <v>1217</v>
      </c>
      <c r="AD319" s="16"/>
      <c r="AE319" s="17">
        <v>1</v>
      </c>
      <c r="AF319" s="17">
        <v>1</v>
      </c>
      <c r="AG319" s="17">
        <f t="shared" si="217"/>
        <v>1</v>
      </c>
      <c r="AH319" s="35" t="s">
        <v>336</v>
      </c>
      <c r="AI319" s="33" t="s">
        <v>1218</v>
      </c>
      <c r="AJ319" s="16"/>
      <c r="AK319" s="17">
        <v>0</v>
      </c>
      <c r="AL319" s="17">
        <v>0</v>
      </c>
      <c r="AM319" s="20">
        <f t="shared" si="208"/>
        <v>0</v>
      </c>
      <c r="AN319" s="35"/>
      <c r="AO319" s="33"/>
      <c r="AP319" s="16"/>
      <c r="AQ319" s="17" t="str">
        <f t="shared" si="213"/>
        <v/>
      </c>
      <c r="AR319" s="17" t="str">
        <f t="shared" si="213"/>
        <v/>
      </c>
      <c r="AS319" s="20" t="str">
        <f t="shared" si="211"/>
        <v/>
      </c>
      <c r="AT319" s="35"/>
      <c r="AU319" s="33"/>
      <c r="AV319" s="16"/>
      <c r="AW319" s="17" t="str">
        <f t="shared" si="214"/>
        <v/>
      </c>
      <c r="AX319" s="17" t="str">
        <f t="shared" si="214"/>
        <v/>
      </c>
      <c r="AY319" s="20" t="str">
        <f t="shared" si="207"/>
        <v/>
      </c>
      <c r="AZ319" s="35"/>
      <c r="BA319" s="33"/>
      <c r="BB319" s="17" t="str">
        <f t="shared" si="215"/>
        <v/>
      </c>
      <c r="BC319" s="17" t="str">
        <f t="shared" si="215"/>
        <v/>
      </c>
      <c r="BD319" s="20" t="str">
        <f t="shared" si="212"/>
        <v/>
      </c>
      <c r="BE319" s="35"/>
      <c r="BF319" s="36"/>
      <c r="BG319" s="17" t="str">
        <f t="shared" si="216"/>
        <v/>
      </c>
      <c r="BH319" s="17" t="str">
        <f t="shared" si="216"/>
        <v/>
      </c>
      <c r="BI319" s="20" t="str">
        <f t="shared" si="204"/>
        <v/>
      </c>
      <c r="BJ319" s="54">
        <v>1</v>
      </c>
      <c r="BK319" s="37">
        <f t="shared" si="185"/>
        <v>3</v>
      </c>
      <c r="BL319" s="54">
        <f t="shared" si="186"/>
        <v>-1</v>
      </c>
      <c r="BM319" s="28" t="s">
        <v>1219</v>
      </c>
      <c r="BN319" s="28" t="s">
        <v>1220</v>
      </c>
      <c r="BO319" s="28" t="s">
        <v>983</v>
      </c>
      <c r="BP319" s="28" t="s">
        <v>984</v>
      </c>
      <c r="BQ319" s="28">
        <v>3</v>
      </c>
      <c r="BR319" s="25">
        <f t="shared" si="187"/>
        <v>3</v>
      </c>
      <c r="BS319" s="28">
        <v>3</v>
      </c>
      <c r="BT319" s="25">
        <f t="shared" si="188"/>
        <v>3</v>
      </c>
      <c r="BU319" s="28">
        <v>3</v>
      </c>
      <c r="BV319" s="25">
        <f t="shared" si="189"/>
        <v>3</v>
      </c>
      <c r="BW319" s="28">
        <v>2</v>
      </c>
      <c r="BX319" s="25">
        <f t="shared" si="190"/>
        <v>2</v>
      </c>
      <c r="BY319" s="25" t="str">
        <f t="shared" si="194"/>
        <v>med</v>
      </c>
      <c r="BZ319" s="28" t="s">
        <v>78</v>
      </c>
      <c r="CA319" s="25">
        <v>1</v>
      </c>
      <c r="CB319" s="28" t="s">
        <v>985</v>
      </c>
      <c r="CC319" s="28">
        <v>3222.43</v>
      </c>
      <c r="CD319" s="28">
        <v>171.45</v>
      </c>
      <c r="CE319" s="38">
        <v>44.66</v>
      </c>
      <c r="CF319" s="54">
        <v>2</v>
      </c>
      <c r="CG319" s="25">
        <f t="shared" si="191"/>
        <v>1</v>
      </c>
      <c r="CH319" s="26">
        <f t="shared" si="192"/>
        <v>0.16666666666666666</v>
      </c>
      <c r="CI319" s="26">
        <f t="shared" si="195"/>
        <v>5.2726742490522023</v>
      </c>
      <c r="CJ319" s="26">
        <f t="shared" si="196"/>
        <v>20.241827138378863</v>
      </c>
    </row>
    <row r="320" spans="1:88" ht="13.05" customHeight="1" x14ac:dyDescent="0.3">
      <c r="A320" s="27">
        <v>115</v>
      </c>
      <c r="B320" s="28" t="s">
        <v>88</v>
      </c>
      <c r="C320" s="25">
        <f t="shared" si="176"/>
        <v>1</v>
      </c>
      <c r="D320" s="28" t="s">
        <v>79</v>
      </c>
      <c r="E320" s="25">
        <f t="shared" si="177"/>
        <v>2</v>
      </c>
      <c r="F320" s="28" t="s">
        <v>80</v>
      </c>
      <c r="G320" s="25">
        <f t="shared" si="178"/>
        <v>4</v>
      </c>
      <c r="H320" s="28" t="str">
        <f t="shared" si="179"/>
        <v>medium</v>
      </c>
      <c r="I320" s="28" t="s">
        <v>88</v>
      </c>
      <c r="J320" s="25">
        <f t="shared" si="180"/>
        <v>1</v>
      </c>
      <c r="K320" s="28" t="s">
        <v>65</v>
      </c>
      <c r="L320" s="25">
        <f t="shared" si="181"/>
        <v>3</v>
      </c>
      <c r="M320" s="28" t="s">
        <v>88</v>
      </c>
      <c r="N320" s="25">
        <f t="shared" si="182"/>
        <v>1</v>
      </c>
      <c r="O320" s="25" t="str">
        <f t="shared" si="193"/>
        <v>high</v>
      </c>
      <c r="P320" s="25" t="s">
        <v>67</v>
      </c>
      <c r="Q320" s="25" t="s">
        <v>68</v>
      </c>
      <c r="R320" s="25">
        <v>3</v>
      </c>
      <c r="S320" s="29" t="s">
        <v>1200</v>
      </c>
      <c r="T320" s="195">
        <f>VLOOKUP($S320,'Snippet measures'!$A$4:$V$33,11,FALSE)</f>
        <v>904</v>
      </c>
      <c r="U320" s="195">
        <f>VLOOKUP($S320,'Snippet measures'!$A$4:$V$33,18,FALSE)</f>
        <v>-5.6488696074467901</v>
      </c>
      <c r="V320" s="195">
        <f>VLOOKUP($S320,'Snippet measures'!$A$4:$V$33,19,FALSE)</f>
        <v>664.5</v>
      </c>
      <c r="W320" s="195">
        <f>VLOOKUP($S320,'Snippet measures'!$A$4:$V$33,21,FALSE)</f>
        <v>7.462686567164179E-3</v>
      </c>
      <c r="X320" s="195">
        <f>VLOOKUP($S320,'Snippet measures'!$A$4:$V$33,22,FALSE)</f>
        <v>0.34141791044776121</v>
      </c>
      <c r="Y320" s="25">
        <v>4</v>
      </c>
      <c r="Z320" s="30" t="s">
        <v>1221</v>
      </c>
      <c r="AA320" s="31" t="s">
        <v>1222</v>
      </c>
      <c r="AB320" s="39" t="s">
        <v>335</v>
      </c>
      <c r="AC320" s="33" t="s">
        <v>1223</v>
      </c>
      <c r="AD320" s="16"/>
      <c r="AE320" s="17">
        <v>1</v>
      </c>
      <c r="AF320" s="17">
        <v>1</v>
      </c>
      <c r="AG320" s="17">
        <f t="shared" si="217"/>
        <v>1</v>
      </c>
      <c r="AH320" s="35" t="s">
        <v>336</v>
      </c>
      <c r="AI320" s="33" t="s">
        <v>1224</v>
      </c>
      <c r="AJ320" s="16"/>
      <c r="AK320" s="17">
        <v>3</v>
      </c>
      <c r="AL320" s="17">
        <v>3</v>
      </c>
      <c r="AM320" s="20">
        <f t="shared" si="208"/>
        <v>3</v>
      </c>
      <c r="AN320" s="35"/>
      <c r="AO320" s="33"/>
      <c r="AP320" s="16"/>
      <c r="AQ320" s="17" t="str">
        <f t="shared" si="213"/>
        <v/>
      </c>
      <c r="AR320" s="17" t="str">
        <f t="shared" si="213"/>
        <v/>
      </c>
      <c r="AS320" s="20" t="str">
        <f t="shared" si="211"/>
        <v/>
      </c>
      <c r="AT320" s="35"/>
      <c r="AU320" s="33"/>
      <c r="AV320" s="16"/>
      <c r="AW320" s="17" t="str">
        <f t="shared" si="214"/>
        <v/>
      </c>
      <c r="AX320" s="17" t="str">
        <f t="shared" si="214"/>
        <v/>
      </c>
      <c r="AY320" s="20" t="str">
        <f t="shared" si="207"/>
        <v/>
      </c>
      <c r="AZ320" s="35"/>
      <c r="BA320" s="33"/>
      <c r="BB320" s="17" t="str">
        <f t="shared" si="215"/>
        <v/>
      </c>
      <c r="BC320" s="17" t="str">
        <f t="shared" si="215"/>
        <v/>
      </c>
      <c r="BD320" s="20" t="str">
        <f t="shared" si="212"/>
        <v/>
      </c>
      <c r="BE320" s="35"/>
      <c r="BF320" s="36"/>
      <c r="BG320" s="17" t="str">
        <f t="shared" si="216"/>
        <v/>
      </c>
      <c r="BH320" s="17" t="str">
        <f t="shared" si="216"/>
        <v/>
      </c>
      <c r="BI320" s="20" t="str">
        <f t="shared" si="204"/>
        <v/>
      </c>
      <c r="BJ320" s="54">
        <v>4</v>
      </c>
      <c r="BK320" s="37">
        <f t="shared" si="185"/>
        <v>8</v>
      </c>
      <c r="BL320" s="54">
        <f t="shared" si="186"/>
        <v>0</v>
      </c>
      <c r="BM320" s="28" t="s">
        <v>1225</v>
      </c>
      <c r="BN320" s="28"/>
      <c r="BO320" s="28" t="s">
        <v>991</v>
      </c>
      <c r="BP320" s="28" t="s">
        <v>992</v>
      </c>
      <c r="BQ320" s="28">
        <v>2</v>
      </c>
      <c r="BR320" s="25">
        <f t="shared" si="187"/>
        <v>2</v>
      </c>
      <c r="BS320" s="28">
        <v>2</v>
      </c>
      <c r="BT320" s="25">
        <f t="shared" si="188"/>
        <v>2</v>
      </c>
      <c r="BU320" s="28">
        <v>2</v>
      </c>
      <c r="BV320" s="25">
        <f t="shared" si="189"/>
        <v>2</v>
      </c>
      <c r="BW320" s="28">
        <v>2</v>
      </c>
      <c r="BX320" s="25">
        <f t="shared" si="190"/>
        <v>2</v>
      </c>
      <c r="BY320" s="25" t="str">
        <f t="shared" si="194"/>
        <v>low</v>
      </c>
      <c r="BZ320" s="28" t="s">
        <v>145</v>
      </c>
      <c r="CA320" s="25">
        <v>2</v>
      </c>
      <c r="CB320" s="28"/>
      <c r="CC320" s="28">
        <v>6689.13</v>
      </c>
      <c r="CD320" s="28">
        <v>76.709999999999994</v>
      </c>
      <c r="CE320" s="38">
        <v>91.45</v>
      </c>
      <c r="CF320" s="54">
        <v>2</v>
      </c>
      <c r="CG320" s="25">
        <f t="shared" si="191"/>
        <v>4</v>
      </c>
      <c r="CH320" s="26">
        <f t="shared" si="192"/>
        <v>0.66666666666666663</v>
      </c>
      <c r="CI320" s="26">
        <f t="shared" si="195"/>
        <v>11.784643462390823</v>
      </c>
      <c r="CJ320" s="26">
        <f t="shared" si="196"/>
        <v>9.8851831601968279</v>
      </c>
    </row>
    <row r="321" spans="1:88" ht="13.05" customHeight="1" x14ac:dyDescent="0.3">
      <c r="A321" s="27">
        <v>116</v>
      </c>
      <c r="B321" s="28" t="s">
        <v>88</v>
      </c>
      <c r="C321" s="25">
        <f t="shared" si="176"/>
        <v>1</v>
      </c>
      <c r="D321" s="28" t="s">
        <v>80</v>
      </c>
      <c r="E321" s="25">
        <f t="shared" si="177"/>
        <v>4</v>
      </c>
      <c r="F321" s="28" t="s">
        <v>66</v>
      </c>
      <c r="G321" s="25">
        <f t="shared" si="178"/>
        <v>5</v>
      </c>
      <c r="H321" s="28" t="str">
        <f t="shared" si="179"/>
        <v>high</v>
      </c>
      <c r="I321" s="28" t="s">
        <v>65</v>
      </c>
      <c r="J321" s="25">
        <f t="shared" si="180"/>
        <v>3</v>
      </c>
      <c r="K321" s="28" t="s">
        <v>80</v>
      </c>
      <c r="L321" s="25">
        <f t="shared" si="181"/>
        <v>4</v>
      </c>
      <c r="M321" s="28" t="s">
        <v>88</v>
      </c>
      <c r="N321" s="25">
        <f t="shared" si="182"/>
        <v>1</v>
      </c>
      <c r="O321" s="25" t="str">
        <f t="shared" si="193"/>
        <v>high</v>
      </c>
      <c r="P321" s="25" t="s">
        <v>67</v>
      </c>
      <c r="Q321" s="25" t="s">
        <v>68</v>
      </c>
      <c r="R321" s="25">
        <v>3</v>
      </c>
      <c r="S321" s="29" t="s">
        <v>1200</v>
      </c>
      <c r="T321" s="195">
        <f>VLOOKUP($S321,'Snippet measures'!$A$4:$V$33,11,FALSE)</f>
        <v>904</v>
      </c>
      <c r="U321" s="195">
        <f>VLOOKUP($S321,'Snippet measures'!$A$4:$V$33,18,FALSE)</f>
        <v>-5.6488696074467901</v>
      </c>
      <c r="V321" s="195">
        <f>VLOOKUP($S321,'Snippet measures'!$A$4:$V$33,19,FALSE)</f>
        <v>664.5</v>
      </c>
      <c r="W321" s="195">
        <f>VLOOKUP($S321,'Snippet measures'!$A$4:$V$33,21,FALSE)</f>
        <v>7.462686567164179E-3</v>
      </c>
      <c r="X321" s="195">
        <f>VLOOKUP($S321,'Snippet measures'!$A$4:$V$33,22,FALSE)</f>
        <v>0.34141791044776121</v>
      </c>
      <c r="Y321" s="25">
        <v>2</v>
      </c>
      <c r="Z321" s="30" t="s">
        <v>1226</v>
      </c>
      <c r="AA321" s="31" t="s">
        <v>1227</v>
      </c>
      <c r="AB321" s="39" t="s">
        <v>335</v>
      </c>
      <c r="AC321" s="33" t="s">
        <v>1228</v>
      </c>
      <c r="AD321" s="16"/>
      <c r="AE321" s="17">
        <v>1</v>
      </c>
      <c r="AF321" s="17">
        <v>1</v>
      </c>
      <c r="AG321" s="17">
        <f t="shared" si="217"/>
        <v>1</v>
      </c>
      <c r="AH321" s="35" t="s">
        <v>336</v>
      </c>
      <c r="AI321" s="33" t="s">
        <v>360</v>
      </c>
      <c r="AJ321" s="16"/>
      <c r="AK321" s="17">
        <v>0</v>
      </c>
      <c r="AL321" s="17">
        <v>0</v>
      </c>
      <c r="AM321" s="20">
        <f t="shared" si="208"/>
        <v>0</v>
      </c>
      <c r="AN321" s="35"/>
      <c r="AO321" s="33"/>
      <c r="AP321" s="16"/>
      <c r="AQ321" s="17" t="str">
        <f t="shared" si="213"/>
        <v/>
      </c>
      <c r="AR321" s="17" t="str">
        <f t="shared" si="213"/>
        <v/>
      </c>
      <c r="AS321" s="20" t="str">
        <f t="shared" si="211"/>
        <v/>
      </c>
      <c r="AT321" s="35"/>
      <c r="AU321" s="33"/>
      <c r="AV321" s="16"/>
      <c r="AW321" s="17" t="str">
        <f t="shared" si="214"/>
        <v/>
      </c>
      <c r="AX321" s="17" t="str">
        <f t="shared" si="214"/>
        <v/>
      </c>
      <c r="AY321" s="20" t="str">
        <f t="shared" si="207"/>
        <v/>
      </c>
      <c r="AZ321" s="35"/>
      <c r="BA321" s="33"/>
      <c r="BB321" s="17" t="str">
        <f t="shared" si="215"/>
        <v/>
      </c>
      <c r="BC321" s="17" t="str">
        <f t="shared" si="215"/>
        <v/>
      </c>
      <c r="BD321" s="20" t="str">
        <f t="shared" si="212"/>
        <v/>
      </c>
      <c r="BE321" s="35"/>
      <c r="BF321" s="36"/>
      <c r="BG321" s="17" t="str">
        <f t="shared" si="216"/>
        <v/>
      </c>
      <c r="BH321" s="17" t="str">
        <f t="shared" si="216"/>
        <v/>
      </c>
      <c r="BI321" s="20" t="str">
        <f t="shared" si="204"/>
        <v/>
      </c>
      <c r="BJ321" s="54">
        <v>2</v>
      </c>
      <c r="BK321" s="37">
        <f t="shared" si="185"/>
        <v>4</v>
      </c>
      <c r="BL321" s="54">
        <f t="shared" si="186"/>
        <v>0</v>
      </c>
      <c r="BM321" s="28"/>
      <c r="BN321" s="28"/>
      <c r="BO321" s="28" t="s">
        <v>996</v>
      </c>
      <c r="BP321" s="28" t="s">
        <v>997</v>
      </c>
      <c r="BQ321" s="28">
        <v>4</v>
      </c>
      <c r="BR321" s="25">
        <f t="shared" si="187"/>
        <v>4</v>
      </c>
      <c r="BS321" s="28">
        <v>2</v>
      </c>
      <c r="BT321" s="25">
        <f t="shared" si="188"/>
        <v>2</v>
      </c>
      <c r="BU321" s="28">
        <v>3</v>
      </c>
      <c r="BV321" s="25">
        <f t="shared" si="189"/>
        <v>3</v>
      </c>
      <c r="BW321" s="28" t="s">
        <v>77</v>
      </c>
      <c r="BX321" s="25">
        <f t="shared" si="190"/>
        <v>5</v>
      </c>
      <c r="BY321" s="25" t="str">
        <f t="shared" si="194"/>
        <v>high</v>
      </c>
      <c r="BZ321" s="28" t="s">
        <v>78</v>
      </c>
      <c r="CA321" s="25">
        <v>1</v>
      </c>
      <c r="CB321" s="28" t="s">
        <v>998</v>
      </c>
      <c r="CC321" s="28">
        <v>2196.4</v>
      </c>
      <c r="CD321" s="28">
        <v>71.540000000000006</v>
      </c>
      <c r="CE321" s="38">
        <v>30.07</v>
      </c>
      <c r="CF321" s="54">
        <v>2</v>
      </c>
      <c r="CG321" s="25">
        <f t="shared" si="191"/>
        <v>1</v>
      </c>
      <c r="CH321" s="26">
        <f t="shared" si="192"/>
        <v>0.16666666666666666</v>
      </c>
      <c r="CI321" s="26">
        <f t="shared" si="195"/>
        <v>12.636287391668995</v>
      </c>
      <c r="CJ321" s="26">
        <f t="shared" si="196"/>
        <v>30.063185899567674</v>
      </c>
    </row>
    <row r="322" spans="1:88" ht="13.05" customHeight="1" x14ac:dyDescent="0.3">
      <c r="A322" s="27">
        <v>134</v>
      </c>
      <c r="B322" s="28" t="s">
        <v>88</v>
      </c>
      <c r="C322" s="25">
        <f t="shared" ref="C322:C385" si="218">IF(B322="Strongly disagree",1,IF(B322="Disagree",2,IF(B322="Neither agree or disagree",3,IF(B322="Agree",4,5))))</f>
        <v>1</v>
      </c>
      <c r="D322" s="28" t="s">
        <v>65</v>
      </c>
      <c r="E322" s="25">
        <f t="shared" ref="E322:E385" si="219">IF(D322="Strongly disagree",1,IF(D322="Disagree",2,IF(D322="Neither agree or disagree",3,IF(D322="Agree",4,5))))</f>
        <v>3</v>
      </c>
      <c r="F322" s="28" t="s">
        <v>79</v>
      </c>
      <c r="G322" s="25">
        <f t="shared" ref="G322:G385" si="220">IF(F322="Strongly disagree",1,IF(F322="Disagree",2,IF(F322="Neither agree or disagree",3,IF(F322="Agree",4,5))))</f>
        <v>2</v>
      </c>
      <c r="H322" s="28" t="str">
        <f t="shared" ref="H322:H385" si="221">IF((C322+E322+G322)&gt;9,"high",IF(AND(C322&lt;3,E322&lt;3,G322&lt;3),"low","medium"))</f>
        <v>medium</v>
      </c>
      <c r="I322" s="28" t="s">
        <v>88</v>
      </c>
      <c r="J322" s="25">
        <f t="shared" ref="J322:J385" si="222">IF(I322="Strongly disagree",1,IF(I322="Disagree",2,IF(I322="Neither agree or disagree",3,IF(I322="Agree",4,5))))</f>
        <v>1</v>
      </c>
      <c r="K322" s="28" t="s">
        <v>79</v>
      </c>
      <c r="L322" s="25">
        <f t="shared" ref="L322:L385" si="223">IF(K322="Strongly disagree",1,IF(K322="Disagree",2,IF(K322="Neither agree or disagree",3,IF(K322="Agree",4,5))))</f>
        <v>2</v>
      </c>
      <c r="M322" s="28" t="s">
        <v>88</v>
      </c>
      <c r="N322" s="25">
        <f t="shared" ref="N322:N385" si="224">IF(M322="Strongly disagree",1,IF(M322="Disagree",2,IF(M322="Neither agree or disagree",3,IF(M322="Agree",4,5))))</f>
        <v>1</v>
      </c>
      <c r="O322" s="25" t="str">
        <f t="shared" si="193"/>
        <v>med</v>
      </c>
      <c r="P322" s="25" t="s">
        <v>67</v>
      </c>
      <c r="Q322" s="25" t="s">
        <v>68</v>
      </c>
      <c r="R322" s="25">
        <v>3</v>
      </c>
      <c r="S322" s="29" t="s">
        <v>1200</v>
      </c>
      <c r="T322" s="195">
        <f>VLOOKUP($S322,'Snippet measures'!$A$4:$V$33,11,FALSE)</f>
        <v>904</v>
      </c>
      <c r="U322" s="195">
        <f>VLOOKUP($S322,'Snippet measures'!$A$4:$V$33,18,FALSE)</f>
        <v>-5.6488696074467901</v>
      </c>
      <c r="V322" s="195">
        <f>VLOOKUP($S322,'Snippet measures'!$A$4:$V$33,19,FALSE)</f>
        <v>664.5</v>
      </c>
      <c r="W322" s="195">
        <f>VLOOKUP($S322,'Snippet measures'!$A$4:$V$33,21,FALSE)</f>
        <v>7.462686567164179E-3</v>
      </c>
      <c r="X322" s="195">
        <f>VLOOKUP($S322,'Snippet measures'!$A$4:$V$33,22,FALSE)</f>
        <v>0.34141791044776121</v>
      </c>
      <c r="Y322" s="25">
        <v>4</v>
      </c>
      <c r="Z322" s="30" t="s">
        <v>1229</v>
      </c>
      <c r="AA322" s="31" t="s">
        <v>1230</v>
      </c>
      <c r="AB322" s="39" t="s">
        <v>335</v>
      </c>
      <c r="AC322" s="33" t="s">
        <v>1231</v>
      </c>
      <c r="AD322" s="16"/>
      <c r="AE322" s="17">
        <v>1</v>
      </c>
      <c r="AF322" s="17">
        <v>1</v>
      </c>
      <c r="AG322" s="17">
        <f t="shared" si="217"/>
        <v>1</v>
      </c>
      <c r="AH322" s="35" t="s">
        <v>336</v>
      </c>
      <c r="AI322" s="33" t="s">
        <v>1001</v>
      </c>
      <c r="AJ322" s="16"/>
      <c r="AK322" s="17">
        <v>0</v>
      </c>
      <c r="AL322" s="17">
        <v>0</v>
      </c>
      <c r="AM322" s="20">
        <f t="shared" si="208"/>
        <v>0</v>
      </c>
      <c r="AN322" s="35"/>
      <c r="AO322" s="33"/>
      <c r="AP322" s="16"/>
      <c r="AQ322" s="17" t="str">
        <f t="shared" si="213"/>
        <v/>
      </c>
      <c r="AR322" s="17" t="str">
        <f t="shared" si="213"/>
        <v/>
      </c>
      <c r="AS322" s="20" t="str">
        <f t="shared" si="211"/>
        <v/>
      </c>
      <c r="AT322" s="35"/>
      <c r="AU322" s="33"/>
      <c r="AV322" s="16"/>
      <c r="AW322" s="17" t="str">
        <f t="shared" si="214"/>
        <v/>
      </c>
      <c r="AX322" s="17" t="str">
        <f t="shared" si="214"/>
        <v/>
      </c>
      <c r="AY322" s="20" t="str">
        <f t="shared" si="207"/>
        <v/>
      </c>
      <c r="AZ322" s="35"/>
      <c r="BA322" s="33"/>
      <c r="BB322" s="17" t="str">
        <f t="shared" si="215"/>
        <v/>
      </c>
      <c r="BC322" s="17" t="str">
        <f t="shared" si="215"/>
        <v/>
      </c>
      <c r="BD322" s="20" t="str">
        <f t="shared" si="212"/>
        <v/>
      </c>
      <c r="BE322" s="35"/>
      <c r="BF322" s="36"/>
      <c r="BG322" s="17" t="str">
        <f t="shared" si="216"/>
        <v/>
      </c>
      <c r="BH322" s="17" t="str">
        <f t="shared" si="216"/>
        <v/>
      </c>
      <c r="BI322" s="20" t="str">
        <f t="shared" si="204"/>
        <v/>
      </c>
      <c r="BJ322" s="54">
        <v>2</v>
      </c>
      <c r="BK322" s="37">
        <f t="shared" ref="BK322:BK385" si="225">SUM(Y322,BJ322)</f>
        <v>6</v>
      </c>
      <c r="BL322" s="54">
        <f t="shared" ref="BL322:BL385" si="226">BJ322-Y322</f>
        <v>-2</v>
      </c>
      <c r="BM322" s="28" t="s">
        <v>1232</v>
      </c>
      <c r="BN322" s="28"/>
      <c r="BO322" s="28" t="s">
        <v>1004</v>
      </c>
      <c r="BP322" s="28" t="s">
        <v>1005</v>
      </c>
      <c r="BQ322" s="28" t="s">
        <v>87</v>
      </c>
      <c r="BR322" s="25">
        <f t="shared" ref="BR322:BR385" si="227">IF(BQ322="5: Expert level competence",5,IF(BQ322="1: No competence",1,BQ322))</f>
        <v>1</v>
      </c>
      <c r="BS322" s="28" t="s">
        <v>87</v>
      </c>
      <c r="BT322" s="25">
        <f t="shared" ref="BT322:BT385" si="228">IF(BS322="5: Expert level competence",5,IF(BS322="1: No competence",1,BS322))</f>
        <v>1</v>
      </c>
      <c r="BU322" s="28" t="s">
        <v>87</v>
      </c>
      <c r="BV322" s="25">
        <f t="shared" ref="BV322:BV385" si="229">IF(BU322="5: Expert level competence",5,IF(BU322="1: No competence",1,BU322))</f>
        <v>1</v>
      </c>
      <c r="BW322" s="28" t="s">
        <v>87</v>
      </c>
      <c r="BX322" s="25">
        <f t="shared" ref="BX322:BX385" si="230">IF(BW322="5: Expert level competence",5,IF(BW322="1: No competence",1,BW322))</f>
        <v>1</v>
      </c>
      <c r="BY322" s="25" t="str">
        <f t="shared" si="194"/>
        <v>low</v>
      </c>
      <c r="BZ322" s="28" t="s">
        <v>145</v>
      </c>
      <c r="CA322" s="25">
        <v>2</v>
      </c>
      <c r="CB322" s="28"/>
      <c r="CC322" s="28">
        <v>2077.88</v>
      </c>
      <c r="CD322" s="28">
        <v>114.74</v>
      </c>
      <c r="CE322" s="38">
        <v>87.62</v>
      </c>
      <c r="CF322" s="54">
        <v>2</v>
      </c>
      <c r="CG322" s="25">
        <f t="shared" ref="CG322:CG385" si="231">SUM(AG322,AM322,AS322,AY322,BD322,BI322)</f>
        <v>1</v>
      </c>
      <c r="CH322" s="26">
        <f t="shared" ref="CH322:CH385" si="232">CG322/(CF322*3)</f>
        <v>0.16666666666666666</v>
      </c>
      <c r="CI322" s="26">
        <f t="shared" si="195"/>
        <v>7.8786822381035391</v>
      </c>
      <c r="CJ322" s="26">
        <f t="shared" si="196"/>
        <v>10.31727916000913</v>
      </c>
    </row>
    <row r="323" spans="1:88" ht="13.05" customHeight="1" x14ac:dyDescent="0.3">
      <c r="A323" s="27">
        <v>154</v>
      </c>
      <c r="B323" s="28" t="s">
        <v>88</v>
      </c>
      <c r="C323" s="25">
        <f t="shared" si="218"/>
        <v>1</v>
      </c>
      <c r="D323" s="28" t="s">
        <v>88</v>
      </c>
      <c r="E323" s="25">
        <f t="shared" si="219"/>
        <v>1</v>
      </c>
      <c r="F323" s="28" t="s">
        <v>88</v>
      </c>
      <c r="G323" s="25">
        <f t="shared" si="220"/>
        <v>1</v>
      </c>
      <c r="H323" s="28" t="str">
        <f t="shared" si="221"/>
        <v>low</v>
      </c>
      <c r="I323" s="28" t="s">
        <v>88</v>
      </c>
      <c r="J323" s="25">
        <f t="shared" si="222"/>
        <v>1</v>
      </c>
      <c r="K323" s="28" t="s">
        <v>88</v>
      </c>
      <c r="L323" s="25">
        <f t="shared" si="223"/>
        <v>1</v>
      </c>
      <c r="M323" s="28" t="s">
        <v>88</v>
      </c>
      <c r="N323" s="25">
        <f t="shared" si="224"/>
        <v>1</v>
      </c>
      <c r="O323" s="25" t="str">
        <f t="shared" ref="O323:O386" si="233">IF(OR(C323&gt;3,E323&gt;3,G323&gt;3),"high",IF(AND(C323&lt;3,E323&lt;3,G323&lt;3),"low","med"))</f>
        <v>low</v>
      </c>
      <c r="P323" s="25" t="s">
        <v>67</v>
      </c>
      <c r="Q323" s="25" t="s">
        <v>68</v>
      </c>
      <c r="R323" s="25">
        <v>3</v>
      </c>
      <c r="S323" s="29" t="s">
        <v>1200</v>
      </c>
      <c r="T323" s="195">
        <f>VLOOKUP($S323,'Snippet measures'!$A$4:$V$33,11,FALSE)</f>
        <v>904</v>
      </c>
      <c r="U323" s="195">
        <f>VLOOKUP($S323,'Snippet measures'!$A$4:$V$33,18,FALSE)</f>
        <v>-5.6488696074467901</v>
      </c>
      <c r="V323" s="195">
        <f>VLOOKUP($S323,'Snippet measures'!$A$4:$V$33,19,FALSE)</f>
        <v>664.5</v>
      </c>
      <c r="W323" s="195">
        <f>VLOOKUP($S323,'Snippet measures'!$A$4:$V$33,21,FALSE)</f>
        <v>7.462686567164179E-3</v>
      </c>
      <c r="X323" s="195">
        <f>VLOOKUP($S323,'Snippet measures'!$A$4:$V$33,22,FALSE)</f>
        <v>0.34141791044776121</v>
      </c>
      <c r="Y323" s="25">
        <v>3</v>
      </c>
      <c r="Z323" s="30" t="s">
        <v>1233</v>
      </c>
      <c r="AA323" s="31" t="s">
        <v>1234</v>
      </c>
      <c r="AB323" s="39" t="s">
        <v>335</v>
      </c>
      <c r="AC323" s="33" t="s">
        <v>1235</v>
      </c>
      <c r="AD323" s="16"/>
      <c r="AE323" s="17">
        <v>0</v>
      </c>
      <c r="AF323" s="17">
        <v>0</v>
      </c>
      <c r="AG323" s="17">
        <f t="shared" si="217"/>
        <v>0</v>
      </c>
      <c r="AH323" s="35" t="s">
        <v>336</v>
      </c>
      <c r="AI323" s="33" t="s">
        <v>1236</v>
      </c>
      <c r="AJ323" s="16"/>
      <c r="AK323" s="17">
        <v>0</v>
      </c>
      <c r="AL323" s="17">
        <v>0</v>
      </c>
      <c r="AM323" s="20">
        <f t="shared" si="208"/>
        <v>0</v>
      </c>
      <c r="AN323" s="35"/>
      <c r="AO323" s="33"/>
      <c r="AP323" s="16"/>
      <c r="AQ323" s="17" t="str">
        <f t="shared" si="213"/>
        <v/>
      </c>
      <c r="AR323" s="17" t="str">
        <f t="shared" si="213"/>
        <v/>
      </c>
      <c r="AS323" s="20" t="str">
        <f t="shared" si="211"/>
        <v/>
      </c>
      <c r="AT323" s="35"/>
      <c r="AU323" s="33"/>
      <c r="AV323" s="16"/>
      <c r="AW323" s="17" t="str">
        <f t="shared" si="214"/>
        <v/>
      </c>
      <c r="AX323" s="17" t="str">
        <f t="shared" si="214"/>
        <v/>
      </c>
      <c r="AY323" s="20" t="str">
        <f t="shared" si="207"/>
        <v/>
      </c>
      <c r="AZ323" s="35"/>
      <c r="BA323" s="33"/>
      <c r="BB323" s="17" t="str">
        <f t="shared" si="215"/>
        <v/>
      </c>
      <c r="BC323" s="17" t="str">
        <f t="shared" si="215"/>
        <v/>
      </c>
      <c r="BD323" s="20" t="str">
        <f t="shared" si="212"/>
        <v/>
      </c>
      <c r="BE323" s="35"/>
      <c r="BF323" s="36"/>
      <c r="BG323" s="17" t="str">
        <f t="shared" si="216"/>
        <v/>
      </c>
      <c r="BH323" s="17" t="str">
        <f t="shared" si="216"/>
        <v/>
      </c>
      <c r="BI323" s="20" t="str">
        <f t="shared" si="204"/>
        <v/>
      </c>
      <c r="BJ323" s="54">
        <v>1</v>
      </c>
      <c r="BK323" s="37">
        <f t="shared" si="225"/>
        <v>4</v>
      </c>
      <c r="BL323" s="54">
        <f t="shared" si="226"/>
        <v>-2</v>
      </c>
      <c r="BM323" s="28" t="s">
        <v>1237</v>
      </c>
      <c r="BN323" s="28" t="s">
        <v>1238</v>
      </c>
      <c r="BO323" s="28" t="s">
        <v>1012</v>
      </c>
      <c r="BP323" s="28" t="s">
        <v>1013</v>
      </c>
      <c r="BQ323" s="28">
        <v>2</v>
      </c>
      <c r="BR323" s="25">
        <f t="shared" si="227"/>
        <v>2</v>
      </c>
      <c r="BS323" s="28" t="s">
        <v>87</v>
      </c>
      <c r="BT323" s="25">
        <f t="shared" si="228"/>
        <v>1</v>
      </c>
      <c r="BU323" s="28" t="s">
        <v>87</v>
      </c>
      <c r="BV323" s="25">
        <f t="shared" si="229"/>
        <v>1</v>
      </c>
      <c r="BW323" s="28" t="s">
        <v>87</v>
      </c>
      <c r="BX323" s="25">
        <f t="shared" si="230"/>
        <v>1</v>
      </c>
      <c r="BY323" s="25" t="str">
        <f t="shared" ref="BY323:BY386" si="234">IF(OR(BR323&gt;3,BT323&gt;3,BV323&gt;3,BX323&gt;3),"high",IF(AND(BR323&lt;3,BT323&lt;3,BV323&lt;3,BX323&lt;3),"low","med"))</f>
        <v>low</v>
      </c>
      <c r="BZ323" s="28" t="s">
        <v>482</v>
      </c>
      <c r="CA323" s="25">
        <v>5</v>
      </c>
      <c r="CB323" s="28" t="s">
        <v>1014</v>
      </c>
      <c r="CC323" s="28">
        <v>3706.66</v>
      </c>
      <c r="CD323" s="28">
        <v>278.60000000000002</v>
      </c>
      <c r="CE323" s="38">
        <v>95.82</v>
      </c>
      <c r="CF323" s="54">
        <v>2</v>
      </c>
      <c r="CG323" s="25">
        <f t="shared" si="231"/>
        <v>0</v>
      </c>
      <c r="CH323" s="26">
        <f t="shared" si="232"/>
        <v>0</v>
      </c>
      <c r="CI323" s="26">
        <f t="shared" ref="CI323:CI386" si="235">$T323/CD323</f>
        <v>3.2447954055994255</v>
      </c>
      <c r="CJ323" s="26">
        <f t="shared" ref="CJ323:CJ386" si="236">$T323/CE323</f>
        <v>9.4343560843247758</v>
      </c>
    </row>
    <row r="324" spans="1:88" ht="13.05" customHeight="1" x14ac:dyDescent="0.3">
      <c r="A324" s="27">
        <v>164</v>
      </c>
      <c r="B324" s="28" t="s">
        <v>79</v>
      </c>
      <c r="C324" s="25">
        <f t="shared" si="218"/>
        <v>2</v>
      </c>
      <c r="D324" s="28" t="s">
        <v>65</v>
      </c>
      <c r="E324" s="25">
        <f t="shared" si="219"/>
        <v>3</v>
      </c>
      <c r="F324" s="28" t="s">
        <v>65</v>
      </c>
      <c r="G324" s="25">
        <f t="shared" si="220"/>
        <v>3</v>
      </c>
      <c r="H324" s="28" t="str">
        <f t="shared" si="221"/>
        <v>medium</v>
      </c>
      <c r="I324" s="28" t="s">
        <v>88</v>
      </c>
      <c r="J324" s="25">
        <f t="shared" si="222"/>
        <v>1</v>
      </c>
      <c r="K324" s="28" t="s">
        <v>88</v>
      </c>
      <c r="L324" s="25">
        <f t="shared" si="223"/>
        <v>1</v>
      </c>
      <c r="M324" s="28" t="s">
        <v>88</v>
      </c>
      <c r="N324" s="25">
        <f t="shared" si="224"/>
        <v>1</v>
      </c>
      <c r="O324" s="25" t="str">
        <f t="shared" si="233"/>
        <v>med</v>
      </c>
      <c r="P324" s="25" t="s">
        <v>67</v>
      </c>
      <c r="Q324" s="25" t="s">
        <v>68</v>
      </c>
      <c r="R324" s="25">
        <v>3</v>
      </c>
      <c r="S324" s="29" t="s">
        <v>1200</v>
      </c>
      <c r="T324" s="195">
        <f>VLOOKUP($S324,'Snippet measures'!$A$4:$V$33,11,FALSE)</f>
        <v>904</v>
      </c>
      <c r="U324" s="195">
        <f>VLOOKUP($S324,'Snippet measures'!$A$4:$V$33,18,FALSE)</f>
        <v>-5.6488696074467901</v>
      </c>
      <c r="V324" s="195">
        <f>VLOOKUP($S324,'Snippet measures'!$A$4:$V$33,19,FALSE)</f>
        <v>664.5</v>
      </c>
      <c r="W324" s="195">
        <f>VLOOKUP($S324,'Snippet measures'!$A$4:$V$33,21,FALSE)</f>
        <v>7.462686567164179E-3</v>
      </c>
      <c r="X324" s="195">
        <f>VLOOKUP($S324,'Snippet measures'!$A$4:$V$33,22,FALSE)</f>
        <v>0.34141791044776121</v>
      </c>
      <c r="Y324" s="25">
        <v>3</v>
      </c>
      <c r="Z324" s="30" t="s">
        <v>1239</v>
      </c>
      <c r="AA324" s="31" t="s">
        <v>1240</v>
      </c>
      <c r="AB324" s="39" t="s">
        <v>335</v>
      </c>
      <c r="AC324" s="33" t="s">
        <v>784</v>
      </c>
      <c r="AD324" s="16"/>
      <c r="AE324" s="17">
        <v>1</v>
      </c>
      <c r="AF324" s="17">
        <v>1</v>
      </c>
      <c r="AG324" s="17">
        <f t="shared" si="217"/>
        <v>1</v>
      </c>
      <c r="AH324" s="35" t="s">
        <v>336</v>
      </c>
      <c r="AI324" s="33" t="s">
        <v>367</v>
      </c>
      <c r="AJ324" s="16"/>
      <c r="AK324" s="17">
        <v>1</v>
      </c>
      <c r="AL324" s="17">
        <v>1</v>
      </c>
      <c r="AM324" s="20">
        <f t="shared" si="208"/>
        <v>1</v>
      </c>
      <c r="AN324" s="35"/>
      <c r="AO324" s="33"/>
      <c r="AP324" s="16"/>
      <c r="AQ324" s="17" t="str">
        <f t="shared" si="213"/>
        <v/>
      </c>
      <c r="AR324" s="17" t="str">
        <f t="shared" si="213"/>
        <v/>
      </c>
      <c r="AS324" s="20" t="str">
        <f t="shared" si="211"/>
        <v/>
      </c>
      <c r="AT324" s="35"/>
      <c r="AU324" s="33"/>
      <c r="AV324" s="16"/>
      <c r="AW324" s="17" t="str">
        <f t="shared" si="214"/>
        <v/>
      </c>
      <c r="AX324" s="17" t="str">
        <f t="shared" si="214"/>
        <v/>
      </c>
      <c r="AY324" s="20" t="str">
        <f t="shared" si="207"/>
        <v/>
      </c>
      <c r="AZ324" s="35"/>
      <c r="BA324" s="33"/>
      <c r="BB324" s="17" t="str">
        <f t="shared" si="215"/>
        <v/>
      </c>
      <c r="BC324" s="17" t="str">
        <f t="shared" si="215"/>
        <v/>
      </c>
      <c r="BD324" s="20" t="str">
        <f t="shared" si="212"/>
        <v/>
      </c>
      <c r="BE324" s="35"/>
      <c r="BF324" s="36"/>
      <c r="BG324" s="17" t="str">
        <f t="shared" si="216"/>
        <v/>
      </c>
      <c r="BH324" s="17" t="str">
        <f t="shared" si="216"/>
        <v/>
      </c>
      <c r="BI324" s="20" t="str">
        <f t="shared" si="204"/>
        <v/>
      </c>
      <c r="BJ324" s="54">
        <v>2</v>
      </c>
      <c r="BK324" s="37">
        <f t="shared" si="225"/>
        <v>5</v>
      </c>
      <c r="BL324" s="54">
        <f t="shared" si="226"/>
        <v>-1</v>
      </c>
      <c r="BM324" s="28"/>
      <c r="BN324" s="28"/>
      <c r="BO324" s="28" t="s">
        <v>1017</v>
      </c>
      <c r="BP324" s="28" t="s">
        <v>1018</v>
      </c>
      <c r="BQ324" s="28">
        <v>3</v>
      </c>
      <c r="BR324" s="25">
        <f t="shared" si="227"/>
        <v>3</v>
      </c>
      <c r="BS324" s="28">
        <v>2</v>
      </c>
      <c r="BT324" s="25">
        <f t="shared" si="228"/>
        <v>2</v>
      </c>
      <c r="BU324" s="28">
        <v>2</v>
      </c>
      <c r="BV324" s="25">
        <f t="shared" si="229"/>
        <v>2</v>
      </c>
      <c r="BW324" s="28" t="s">
        <v>87</v>
      </c>
      <c r="BX324" s="25">
        <f t="shared" si="230"/>
        <v>1</v>
      </c>
      <c r="BY324" s="25" t="str">
        <f t="shared" si="234"/>
        <v>med</v>
      </c>
      <c r="BZ324" s="28" t="s">
        <v>145</v>
      </c>
      <c r="CA324" s="25">
        <v>2</v>
      </c>
      <c r="CB324" s="28"/>
      <c r="CC324" s="28">
        <v>4380.3999999999996</v>
      </c>
      <c r="CD324" s="28">
        <v>64.819999999999993</v>
      </c>
      <c r="CE324" s="38">
        <v>65.14</v>
      </c>
      <c r="CF324" s="54">
        <v>2</v>
      </c>
      <c r="CG324" s="25">
        <f t="shared" si="231"/>
        <v>2</v>
      </c>
      <c r="CH324" s="26">
        <f t="shared" si="232"/>
        <v>0.33333333333333331</v>
      </c>
      <c r="CI324" s="26">
        <f t="shared" si="235"/>
        <v>13.946312866399261</v>
      </c>
      <c r="CJ324" s="26">
        <f t="shared" si="236"/>
        <v>13.877801657967455</v>
      </c>
    </row>
    <row r="325" spans="1:88" ht="13.05" customHeight="1" x14ac:dyDescent="0.3">
      <c r="A325" s="27">
        <v>209</v>
      </c>
      <c r="B325" s="28" t="s">
        <v>88</v>
      </c>
      <c r="C325" s="25">
        <f t="shared" si="218"/>
        <v>1</v>
      </c>
      <c r="D325" s="28" t="s">
        <v>88</v>
      </c>
      <c r="E325" s="25">
        <f t="shared" si="219"/>
        <v>1</v>
      </c>
      <c r="F325" s="28" t="s">
        <v>88</v>
      </c>
      <c r="G325" s="25">
        <f t="shared" si="220"/>
        <v>1</v>
      </c>
      <c r="H325" s="28" t="str">
        <f t="shared" si="221"/>
        <v>low</v>
      </c>
      <c r="I325" s="28" t="s">
        <v>88</v>
      </c>
      <c r="J325" s="25">
        <f t="shared" si="222"/>
        <v>1</v>
      </c>
      <c r="K325" s="28" t="s">
        <v>88</v>
      </c>
      <c r="L325" s="25">
        <f t="shared" si="223"/>
        <v>1</v>
      </c>
      <c r="M325" s="28" t="s">
        <v>88</v>
      </c>
      <c r="N325" s="25">
        <f t="shared" si="224"/>
        <v>1</v>
      </c>
      <c r="O325" s="25" t="str">
        <f t="shared" si="233"/>
        <v>low</v>
      </c>
      <c r="P325" s="25" t="s">
        <v>95</v>
      </c>
      <c r="Q325" s="25" t="s">
        <v>68</v>
      </c>
      <c r="R325" s="25">
        <v>3</v>
      </c>
      <c r="S325" s="29" t="s">
        <v>1200</v>
      </c>
      <c r="T325" s="195">
        <f>VLOOKUP($S325,'Snippet measures'!$A$4:$V$33,11,FALSE)</f>
        <v>904</v>
      </c>
      <c r="U325" s="195">
        <f>VLOOKUP($S325,'Snippet measures'!$A$4:$V$33,18,FALSE)</f>
        <v>-5.6488696074467901</v>
      </c>
      <c r="V325" s="195">
        <f>VLOOKUP($S325,'Snippet measures'!$A$4:$V$33,19,FALSE)</f>
        <v>664.5</v>
      </c>
      <c r="W325" s="195">
        <f>VLOOKUP($S325,'Snippet measures'!$A$4:$V$33,21,FALSE)</f>
        <v>7.462686567164179E-3</v>
      </c>
      <c r="X325" s="195">
        <f>VLOOKUP($S325,'Snippet measures'!$A$4:$V$33,22,FALSE)</f>
        <v>0.34141791044776121</v>
      </c>
      <c r="Y325" s="25">
        <v>2</v>
      </c>
      <c r="Z325" s="30" t="s">
        <v>1245</v>
      </c>
      <c r="AA325" s="31" t="s">
        <v>1246</v>
      </c>
      <c r="AB325" s="39" t="s">
        <v>335</v>
      </c>
      <c r="AC325" s="33" t="s">
        <v>230</v>
      </c>
      <c r="AD325" s="16"/>
      <c r="AE325" s="17">
        <v>0</v>
      </c>
      <c r="AF325" s="17">
        <v>0</v>
      </c>
      <c r="AG325" s="17">
        <f t="shared" si="217"/>
        <v>0</v>
      </c>
      <c r="AH325" s="35" t="s">
        <v>336</v>
      </c>
      <c r="AI325" s="33" t="s">
        <v>230</v>
      </c>
      <c r="AJ325" s="16"/>
      <c r="AK325" s="17">
        <v>0</v>
      </c>
      <c r="AL325" s="17">
        <v>0</v>
      </c>
      <c r="AM325" s="20">
        <f t="shared" si="208"/>
        <v>0</v>
      </c>
      <c r="AN325" s="35"/>
      <c r="AO325" s="33"/>
      <c r="AP325" s="16"/>
      <c r="AQ325" s="17" t="str">
        <f t="shared" si="213"/>
        <v/>
      </c>
      <c r="AR325" s="17" t="str">
        <f t="shared" si="213"/>
        <v/>
      </c>
      <c r="AS325" s="20" t="str">
        <f t="shared" si="211"/>
        <v/>
      </c>
      <c r="AT325" s="35"/>
      <c r="AU325" s="33"/>
      <c r="AV325" s="16"/>
      <c r="AW325" s="17" t="str">
        <f t="shared" si="214"/>
        <v/>
      </c>
      <c r="AX325" s="17" t="str">
        <f t="shared" si="214"/>
        <v/>
      </c>
      <c r="AY325" s="20" t="str">
        <f t="shared" si="207"/>
        <v/>
      </c>
      <c r="AZ325" s="35"/>
      <c r="BA325" s="33"/>
      <c r="BB325" s="17" t="str">
        <f t="shared" si="215"/>
        <v/>
      </c>
      <c r="BC325" s="17" t="str">
        <f t="shared" si="215"/>
        <v/>
      </c>
      <c r="BD325" s="20" t="str">
        <f t="shared" si="212"/>
        <v/>
      </c>
      <c r="BE325" s="35"/>
      <c r="BF325" s="36"/>
      <c r="BG325" s="17" t="str">
        <f t="shared" si="216"/>
        <v/>
      </c>
      <c r="BH325" s="17" t="str">
        <f t="shared" si="216"/>
        <v/>
      </c>
      <c r="BI325" s="20" t="str">
        <f t="shared" si="204"/>
        <v/>
      </c>
      <c r="BJ325" s="54">
        <v>1</v>
      </c>
      <c r="BK325" s="37">
        <f t="shared" si="225"/>
        <v>3</v>
      </c>
      <c r="BL325" s="54">
        <f t="shared" si="226"/>
        <v>-1</v>
      </c>
      <c r="BM325" s="28"/>
      <c r="BN325" s="28"/>
      <c r="BO325" s="28"/>
      <c r="BP325" s="28" t="s">
        <v>1028</v>
      </c>
      <c r="BQ325" s="28" t="s">
        <v>87</v>
      </c>
      <c r="BR325" s="25">
        <f t="shared" si="227"/>
        <v>1</v>
      </c>
      <c r="BS325" s="28" t="s">
        <v>87</v>
      </c>
      <c r="BT325" s="25">
        <f t="shared" si="228"/>
        <v>1</v>
      </c>
      <c r="BU325" s="28" t="s">
        <v>87</v>
      </c>
      <c r="BV325" s="25">
        <f t="shared" si="229"/>
        <v>1</v>
      </c>
      <c r="BW325" s="28" t="s">
        <v>87</v>
      </c>
      <c r="BX325" s="25">
        <f t="shared" si="230"/>
        <v>1</v>
      </c>
      <c r="BY325" s="25" t="str">
        <f t="shared" si="234"/>
        <v>low</v>
      </c>
      <c r="BZ325" s="28" t="s">
        <v>482</v>
      </c>
      <c r="CA325" s="25">
        <v>5</v>
      </c>
      <c r="CB325" s="28"/>
      <c r="CC325" s="28">
        <v>2776.05</v>
      </c>
      <c r="CD325" s="28">
        <v>57.53</v>
      </c>
      <c r="CE325" s="38">
        <v>21.19</v>
      </c>
      <c r="CF325" s="54">
        <v>2</v>
      </c>
      <c r="CG325" s="25">
        <f t="shared" si="231"/>
        <v>0</v>
      </c>
      <c r="CH325" s="26">
        <f t="shared" si="232"/>
        <v>0</v>
      </c>
      <c r="CI325" s="26">
        <f t="shared" si="235"/>
        <v>15.713540761341909</v>
      </c>
      <c r="CJ325" s="26">
        <f t="shared" si="236"/>
        <v>42.661632845681922</v>
      </c>
    </row>
    <row r="326" spans="1:88" ht="13.05" customHeight="1" x14ac:dyDescent="0.3">
      <c r="A326" s="27">
        <v>228</v>
      </c>
      <c r="B326" s="28" t="s">
        <v>66</v>
      </c>
      <c r="C326" s="25">
        <f t="shared" si="218"/>
        <v>5</v>
      </c>
      <c r="D326" s="28" t="s">
        <v>80</v>
      </c>
      <c r="E326" s="25">
        <f t="shared" si="219"/>
        <v>4</v>
      </c>
      <c r="F326" s="28" t="s">
        <v>66</v>
      </c>
      <c r="G326" s="25">
        <f t="shared" si="220"/>
        <v>5</v>
      </c>
      <c r="H326" s="28" t="str">
        <f t="shared" si="221"/>
        <v>high</v>
      </c>
      <c r="I326" s="28" t="s">
        <v>65</v>
      </c>
      <c r="J326" s="25">
        <f t="shared" si="222"/>
        <v>3</v>
      </c>
      <c r="K326" s="28" t="s">
        <v>65</v>
      </c>
      <c r="L326" s="25">
        <f t="shared" si="223"/>
        <v>3</v>
      </c>
      <c r="M326" s="28" t="s">
        <v>88</v>
      </c>
      <c r="N326" s="25">
        <f t="shared" si="224"/>
        <v>1</v>
      </c>
      <c r="O326" s="25" t="str">
        <f t="shared" si="233"/>
        <v>high</v>
      </c>
      <c r="P326" s="25" t="s">
        <v>67</v>
      </c>
      <c r="Q326" s="25" t="s">
        <v>68</v>
      </c>
      <c r="R326" s="25">
        <v>3</v>
      </c>
      <c r="S326" s="29" t="s">
        <v>1200</v>
      </c>
      <c r="T326" s="195">
        <f>VLOOKUP($S326,'Snippet measures'!$A$4:$V$33,11,FALSE)</f>
        <v>904</v>
      </c>
      <c r="U326" s="195">
        <f>VLOOKUP($S326,'Snippet measures'!$A$4:$V$33,18,FALSE)</f>
        <v>-5.6488696074467901</v>
      </c>
      <c r="V326" s="195">
        <f>VLOOKUP($S326,'Snippet measures'!$A$4:$V$33,19,FALSE)</f>
        <v>664.5</v>
      </c>
      <c r="W326" s="195">
        <f>VLOOKUP($S326,'Snippet measures'!$A$4:$V$33,21,FALSE)</f>
        <v>7.462686567164179E-3</v>
      </c>
      <c r="X326" s="195">
        <f>VLOOKUP($S326,'Snippet measures'!$A$4:$V$33,22,FALSE)</f>
        <v>0.34141791044776121</v>
      </c>
      <c r="Y326" s="25">
        <v>4</v>
      </c>
      <c r="Z326" s="30" t="s">
        <v>1251</v>
      </c>
      <c r="AA326" s="31" t="s">
        <v>1252</v>
      </c>
      <c r="AB326" s="39" t="s">
        <v>335</v>
      </c>
      <c r="AC326" s="33" t="s">
        <v>351</v>
      </c>
      <c r="AD326" s="16"/>
      <c r="AE326" s="17">
        <v>3</v>
      </c>
      <c r="AF326" s="17">
        <v>3</v>
      </c>
      <c r="AG326" s="17">
        <f t="shared" si="217"/>
        <v>3</v>
      </c>
      <c r="AH326" s="35" t="s">
        <v>336</v>
      </c>
      <c r="AI326" s="33" t="s">
        <v>1253</v>
      </c>
      <c r="AJ326" s="16"/>
      <c r="AK326" s="17">
        <v>3</v>
      </c>
      <c r="AL326" s="17">
        <v>3</v>
      </c>
      <c r="AM326" s="20">
        <f t="shared" si="208"/>
        <v>3</v>
      </c>
      <c r="AN326" s="35"/>
      <c r="AO326" s="33"/>
      <c r="AP326" s="16"/>
      <c r="AQ326" s="17" t="str">
        <f t="shared" si="213"/>
        <v/>
      </c>
      <c r="AR326" s="17" t="str">
        <f t="shared" si="213"/>
        <v/>
      </c>
      <c r="AS326" s="20" t="str">
        <f t="shared" si="211"/>
        <v/>
      </c>
      <c r="AT326" s="35"/>
      <c r="AU326" s="33"/>
      <c r="AV326" s="16"/>
      <c r="AW326" s="17" t="str">
        <f t="shared" si="214"/>
        <v/>
      </c>
      <c r="AX326" s="17" t="str">
        <f t="shared" si="214"/>
        <v/>
      </c>
      <c r="AY326" s="20" t="str">
        <f t="shared" si="207"/>
        <v/>
      </c>
      <c r="AZ326" s="35"/>
      <c r="BA326" s="33"/>
      <c r="BB326" s="17" t="str">
        <f t="shared" si="215"/>
        <v/>
      </c>
      <c r="BC326" s="17" t="str">
        <f t="shared" si="215"/>
        <v/>
      </c>
      <c r="BD326" s="20" t="str">
        <f t="shared" si="212"/>
        <v/>
      </c>
      <c r="BE326" s="35"/>
      <c r="BF326" s="36"/>
      <c r="BG326" s="17" t="str">
        <f t="shared" si="216"/>
        <v/>
      </c>
      <c r="BH326" s="17" t="str">
        <f t="shared" si="216"/>
        <v/>
      </c>
      <c r="BI326" s="20" t="str">
        <f t="shared" si="204"/>
        <v/>
      </c>
      <c r="BJ326" s="54">
        <v>4</v>
      </c>
      <c r="BK326" s="37">
        <f t="shared" si="225"/>
        <v>8</v>
      </c>
      <c r="BL326" s="54">
        <f t="shared" si="226"/>
        <v>0</v>
      </c>
      <c r="BM326" s="28"/>
      <c r="BN326" s="28" t="s">
        <v>1254</v>
      </c>
      <c r="BO326" s="28" t="s">
        <v>1039</v>
      </c>
      <c r="BP326" s="28" t="s">
        <v>1040</v>
      </c>
      <c r="BQ326" s="28" t="s">
        <v>77</v>
      </c>
      <c r="BR326" s="25">
        <f t="shared" si="227"/>
        <v>5</v>
      </c>
      <c r="BS326" s="28" t="s">
        <v>87</v>
      </c>
      <c r="BT326" s="25">
        <f t="shared" si="228"/>
        <v>1</v>
      </c>
      <c r="BU326" s="28">
        <v>4</v>
      </c>
      <c r="BV326" s="25">
        <f t="shared" si="229"/>
        <v>4</v>
      </c>
      <c r="BW326" s="28">
        <v>2</v>
      </c>
      <c r="BX326" s="25">
        <f t="shared" si="230"/>
        <v>2</v>
      </c>
      <c r="BY326" s="25" t="str">
        <f t="shared" si="234"/>
        <v>high</v>
      </c>
      <c r="BZ326" s="28" t="s">
        <v>78</v>
      </c>
      <c r="CA326" s="25">
        <v>1</v>
      </c>
      <c r="CB326" s="28" t="s">
        <v>1041</v>
      </c>
      <c r="CC326" s="28">
        <v>6085.66</v>
      </c>
      <c r="CD326" s="28">
        <v>333.26</v>
      </c>
      <c r="CE326" s="38">
        <v>117.88</v>
      </c>
      <c r="CF326" s="54">
        <v>2</v>
      </c>
      <c r="CG326" s="25">
        <f t="shared" si="231"/>
        <v>6</v>
      </c>
      <c r="CH326" s="26">
        <f t="shared" si="232"/>
        <v>1</v>
      </c>
      <c r="CI326" s="26">
        <f t="shared" si="235"/>
        <v>2.7125967712896837</v>
      </c>
      <c r="CJ326" s="26">
        <f t="shared" si="236"/>
        <v>7.6688157448252463</v>
      </c>
    </row>
    <row r="327" spans="1:88" ht="13.05" customHeight="1" x14ac:dyDescent="0.3">
      <c r="A327" s="27">
        <v>259</v>
      </c>
      <c r="B327" s="28" t="s">
        <v>65</v>
      </c>
      <c r="C327" s="25">
        <f t="shared" si="218"/>
        <v>3</v>
      </c>
      <c r="D327" s="28" t="s">
        <v>79</v>
      </c>
      <c r="E327" s="25">
        <f t="shared" si="219"/>
        <v>2</v>
      </c>
      <c r="F327" s="28" t="s">
        <v>80</v>
      </c>
      <c r="G327" s="25">
        <f t="shared" si="220"/>
        <v>4</v>
      </c>
      <c r="H327" s="28" t="str">
        <f t="shared" si="221"/>
        <v>medium</v>
      </c>
      <c r="I327" s="28" t="s">
        <v>88</v>
      </c>
      <c r="J327" s="25">
        <f t="shared" si="222"/>
        <v>1</v>
      </c>
      <c r="K327" s="28" t="s">
        <v>65</v>
      </c>
      <c r="L327" s="25">
        <f t="shared" si="223"/>
        <v>3</v>
      </c>
      <c r="M327" s="28" t="s">
        <v>80</v>
      </c>
      <c r="N327" s="25">
        <f t="shared" si="224"/>
        <v>4</v>
      </c>
      <c r="O327" s="25" t="str">
        <f t="shared" si="233"/>
        <v>high</v>
      </c>
      <c r="P327" s="25" t="s">
        <v>67</v>
      </c>
      <c r="Q327" s="25" t="s">
        <v>68</v>
      </c>
      <c r="R327" s="25">
        <v>3</v>
      </c>
      <c r="S327" s="29" t="s">
        <v>1200</v>
      </c>
      <c r="T327" s="195">
        <f>VLOOKUP($S327,'Snippet measures'!$A$4:$V$33,11,FALSE)</f>
        <v>904</v>
      </c>
      <c r="U327" s="195">
        <f>VLOOKUP($S327,'Snippet measures'!$A$4:$V$33,18,FALSE)</f>
        <v>-5.6488696074467901</v>
      </c>
      <c r="V327" s="195">
        <f>VLOOKUP($S327,'Snippet measures'!$A$4:$V$33,19,FALSE)</f>
        <v>664.5</v>
      </c>
      <c r="W327" s="195">
        <f>VLOOKUP($S327,'Snippet measures'!$A$4:$V$33,21,FALSE)</f>
        <v>7.462686567164179E-3</v>
      </c>
      <c r="X327" s="195">
        <f>VLOOKUP($S327,'Snippet measures'!$A$4:$V$33,22,FALSE)</f>
        <v>0.34141791044776121</v>
      </c>
      <c r="Y327" s="25">
        <v>4</v>
      </c>
      <c r="Z327" s="30" t="s">
        <v>1255</v>
      </c>
      <c r="AA327" s="31" t="s">
        <v>1256</v>
      </c>
      <c r="AB327" s="39" t="s">
        <v>335</v>
      </c>
      <c r="AC327" s="33" t="s">
        <v>1257</v>
      </c>
      <c r="AD327" s="16"/>
      <c r="AE327" s="17">
        <v>1</v>
      </c>
      <c r="AF327" s="17">
        <v>1</v>
      </c>
      <c r="AG327" s="17">
        <f t="shared" si="217"/>
        <v>1</v>
      </c>
      <c r="AH327" s="35" t="s">
        <v>336</v>
      </c>
      <c r="AI327" s="33" t="s">
        <v>337</v>
      </c>
      <c r="AJ327" s="16"/>
      <c r="AK327" s="17">
        <v>3</v>
      </c>
      <c r="AL327" s="17">
        <v>3</v>
      </c>
      <c r="AM327" s="20">
        <f t="shared" si="208"/>
        <v>3</v>
      </c>
      <c r="AN327" s="35"/>
      <c r="AO327" s="33"/>
      <c r="AP327" s="16"/>
      <c r="AQ327" s="17" t="str">
        <f t="shared" si="213"/>
        <v/>
      </c>
      <c r="AR327" s="17" t="str">
        <f t="shared" si="213"/>
        <v/>
      </c>
      <c r="AS327" s="20" t="str">
        <f t="shared" si="211"/>
        <v/>
      </c>
      <c r="AT327" s="35"/>
      <c r="AU327" s="33"/>
      <c r="AV327" s="16"/>
      <c r="AW327" s="17" t="str">
        <f t="shared" si="214"/>
        <v/>
      </c>
      <c r="AX327" s="17" t="str">
        <f t="shared" si="214"/>
        <v/>
      </c>
      <c r="AY327" s="20" t="str">
        <f t="shared" si="207"/>
        <v/>
      </c>
      <c r="AZ327" s="35"/>
      <c r="BA327" s="33"/>
      <c r="BB327" s="17" t="str">
        <f t="shared" si="215"/>
        <v/>
      </c>
      <c r="BC327" s="17" t="str">
        <f t="shared" si="215"/>
        <v/>
      </c>
      <c r="BD327" s="20" t="str">
        <f t="shared" si="212"/>
        <v/>
      </c>
      <c r="BE327" s="35"/>
      <c r="BF327" s="36"/>
      <c r="BG327" s="17" t="str">
        <f t="shared" si="216"/>
        <v/>
      </c>
      <c r="BH327" s="17" t="str">
        <f t="shared" si="216"/>
        <v/>
      </c>
      <c r="BI327" s="20" t="str">
        <f t="shared" si="204"/>
        <v/>
      </c>
      <c r="BJ327" s="54">
        <v>4</v>
      </c>
      <c r="BK327" s="37">
        <f t="shared" si="225"/>
        <v>8</v>
      </c>
      <c r="BL327" s="54">
        <f t="shared" si="226"/>
        <v>0</v>
      </c>
      <c r="BM327" s="28" t="s">
        <v>1258</v>
      </c>
      <c r="BN327" s="28" t="s">
        <v>1259</v>
      </c>
      <c r="BO327" s="28" t="s">
        <v>1048</v>
      </c>
      <c r="BP327" s="28" t="s">
        <v>1049</v>
      </c>
      <c r="BQ327" s="28">
        <v>4</v>
      </c>
      <c r="BR327" s="25">
        <f t="shared" si="227"/>
        <v>4</v>
      </c>
      <c r="BS327" s="28">
        <v>3</v>
      </c>
      <c r="BT327" s="25">
        <f t="shared" si="228"/>
        <v>3</v>
      </c>
      <c r="BU327" s="28">
        <v>2</v>
      </c>
      <c r="BV327" s="25">
        <f t="shared" si="229"/>
        <v>2</v>
      </c>
      <c r="BW327" s="28" t="s">
        <v>87</v>
      </c>
      <c r="BX327" s="25">
        <f t="shared" si="230"/>
        <v>1</v>
      </c>
      <c r="BY327" s="25" t="str">
        <f t="shared" si="234"/>
        <v>high</v>
      </c>
      <c r="BZ327" s="28" t="s">
        <v>78</v>
      </c>
      <c r="CA327" s="25">
        <v>1</v>
      </c>
      <c r="CB327" s="28" t="s">
        <v>1050</v>
      </c>
      <c r="CC327" s="28">
        <v>4889.8999999999996</v>
      </c>
      <c r="CD327" s="28">
        <v>303.06</v>
      </c>
      <c r="CE327" s="38">
        <v>120.92</v>
      </c>
      <c r="CF327" s="54">
        <v>2</v>
      </c>
      <c r="CG327" s="25">
        <f t="shared" si="231"/>
        <v>4</v>
      </c>
      <c r="CH327" s="26">
        <f t="shared" si="232"/>
        <v>0.66666666666666663</v>
      </c>
      <c r="CI327" s="26">
        <f t="shared" si="235"/>
        <v>2.9829076750478452</v>
      </c>
      <c r="CJ327" s="26">
        <f t="shared" si="236"/>
        <v>7.476017201455508</v>
      </c>
    </row>
    <row r="328" spans="1:88" ht="13.05" customHeight="1" x14ac:dyDescent="0.3">
      <c r="A328" s="27">
        <v>44</v>
      </c>
      <c r="B328" s="28" t="s">
        <v>65</v>
      </c>
      <c r="C328" s="25">
        <f t="shared" si="218"/>
        <v>3</v>
      </c>
      <c r="D328" s="28" t="s">
        <v>66</v>
      </c>
      <c r="E328" s="25">
        <f t="shared" si="219"/>
        <v>5</v>
      </c>
      <c r="F328" s="28" t="s">
        <v>66</v>
      </c>
      <c r="G328" s="25">
        <f t="shared" si="220"/>
        <v>5</v>
      </c>
      <c r="H328" s="28" t="str">
        <f t="shared" si="221"/>
        <v>high</v>
      </c>
      <c r="I328" s="28" t="s">
        <v>66</v>
      </c>
      <c r="J328" s="25">
        <f t="shared" si="222"/>
        <v>5</v>
      </c>
      <c r="K328" s="28" t="s">
        <v>66</v>
      </c>
      <c r="L328" s="25">
        <f t="shared" si="223"/>
        <v>5</v>
      </c>
      <c r="M328" s="28" t="s">
        <v>66</v>
      </c>
      <c r="N328" s="25">
        <f t="shared" si="224"/>
        <v>5</v>
      </c>
      <c r="O328" s="25" t="str">
        <f t="shared" si="233"/>
        <v>high</v>
      </c>
      <c r="P328" s="25" t="s">
        <v>67</v>
      </c>
      <c r="Q328" s="25" t="s">
        <v>68</v>
      </c>
      <c r="R328" s="25">
        <v>1</v>
      </c>
      <c r="S328" s="29" t="s">
        <v>332</v>
      </c>
      <c r="T328" s="195">
        <f>VLOOKUP($S328,'Snippet measures'!$A$4:$V$33,11,FALSE)</f>
        <v>793</v>
      </c>
      <c r="U328" s="195">
        <f>VLOOKUP($S328,'Snippet measures'!$A$4:$V$33,18,FALSE)</f>
        <v>-5.6876395446074302</v>
      </c>
      <c r="V328" s="195">
        <f>VLOOKUP($S328,'Snippet measures'!$A$4:$V$33,19,FALSE)</f>
        <v>664.5</v>
      </c>
      <c r="W328" s="195">
        <f>VLOOKUP($S328,'Snippet measures'!$A$4:$V$33,21,FALSE)</f>
        <v>7.462686567164179E-3</v>
      </c>
      <c r="X328" s="195">
        <f>VLOOKUP($S328,'Snippet measures'!$A$4:$V$33,22,FALSE)</f>
        <v>0.13432835820895522</v>
      </c>
      <c r="Y328" s="25">
        <v>4</v>
      </c>
      <c r="Z328" s="30" t="s">
        <v>333</v>
      </c>
      <c r="AA328" s="31" t="s">
        <v>334</v>
      </c>
      <c r="AB328" s="39" t="s">
        <v>335</v>
      </c>
      <c r="AC328" s="33" t="s">
        <v>335</v>
      </c>
      <c r="AD328" s="16"/>
      <c r="AE328" s="17">
        <f>IF($AB328=TRIM($AC328),3,"")</f>
        <v>3</v>
      </c>
      <c r="AF328" s="17">
        <f>IF($AB328=TRIM($AC328),3,"")</f>
        <v>3</v>
      </c>
      <c r="AG328" s="17">
        <f t="shared" si="217"/>
        <v>3</v>
      </c>
      <c r="AH328" s="35" t="s">
        <v>336</v>
      </c>
      <c r="AI328" s="33" t="s">
        <v>337</v>
      </c>
      <c r="AJ328" s="16"/>
      <c r="AK328" s="17">
        <v>3</v>
      </c>
      <c r="AL328" s="17">
        <v>3</v>
      </c>
      <c r="AM328" s="20">
        <f t="shared" si="208"/>
        <v>3</v>
      </c>
      <c r="AN328" s="35"/>
      <c r="AO328" s="33"/>
      <c r="AP328" s="16"/>
      <c r="AQ328" s="17" t="str">
        <f t="shared" si="213"/>
        <v/>
      </c>
      <c r="AR328" s="17" t="str">
        <f t="shared" si="213"/>
        <v/>
      </c>
      <c r="AS328" s="20" t="str">
        <f t="shared" si="211"/>
        <v/>
      </c>
      <c r="AT328" s="35"/>
      <c r="AU328" s="33"/>
      <c r="AV328" s="16"/>
      <c r="AW328" s="17" t="str">
        <f t="shared" si="214"/>
        <v/>
      </c>
      <c r="AX328" s="17" t="str">
        <f t="shared" si="214"/>
        <v/>
      </c>
      <c r="AY328" s="20" t="str">
        <f t="shared" si="207"/>
        <v/>
      </c>
      <c r="AZ328" s="35"/>
      <c r="BA328" s="33"/>
      <c r="BB328" s="17" t="str">
        <f t="shared" si="215"/>
        <v/>
      </c>
      <c r="BC328" s="17" t="str">
        <f t="shared" si="215"/>
        <v/>
      </c>
      <c r="BD328" s="20" t="str">
        <f t="shared" si="212"/>
        <v/>
      </c>
      <c r="BE328" s="35"/>
      <c r="BF328" s="36"/>
      <c r="BG328" s="17" t="str">
        <f t="shared" si="216"/>
        <v/>
      </c>
      <c r="BH328" s="17" t="str">
        <f t="shared" si="216"/>
        <v/>
      </c>
      <c r="BI328" s="20" t="str">
        <f t="shared" si="204"/>
        <v/>
      </c>
      <c r="BJ328" s="54">
        <v>4</v>
      </c>
      <c r="BK328" s="37">
        <f t="shared" si="225"/>
        <v>8</v>
      </c>
      <c r="BL328" s="54">
        <f t="shared" si="226"/>
        <v>0</v>
      </c>
      <c r="BM328" s="28" t="s">
        <v>338</v>
      </c>
      <c r="BN328" s="28" t="s">
        <v>339</v>
      </c>
      <c r="BO328" s="28" t="s">
        <v>75</v>
      </c>
      <c r="BP328" s="28" t="s">
        <v>76</v>
      </c>
      <c r="BQ328" s="28" t="s">
        <v>77</v>
      </c>
      <c r="BR328" s="25">
        <f t="shared" si="227"/>
        <v>5</v>
      </c>
      <c r="BS328" s="28">
        <v>4</v>
      </c>
      <c r="BT328" s="25">
        <f t="shared" si="228"/>
        <v>4</v>
      </c>
      <c r="BU328" s="28" t="s">
        <v>77</v>
      </c>
      <c r="BV328" s="25">
        <f t="shared" si="229"/>
        <v>5</v>
      </c>
      <c r="BW328" s="28">
        <v>2</v>
      </c>
      <c r="BX328" s="25">
        <f t="shared" si="230"/>
        <v>2</v>
      </c>
      <c r="BY328" s="25" t="str">
        <f t="shared" si="234"/>
        <v>high</v>
      </c>
      <c r="BZ328" s="28" t="s">
        <v>78</v>
      </c>
      <c r="CA328" s="25">
        <v>1</v>
      </c>
      <c r="CB328" s="28"/>
      <c r="CC328" s="28">
        <v>3646.95</v>
      </c>
      <c r="CD328" s="28">
        <v>155.97</v>
      </c>
      <c r="CE328" s="38">
        <v>53.94</v>
      </c>
      <c r="CF328" s="54">
        <v>2</v>
      </c>
      <c r="CG328" s="25">
        <f t="shared" si="231"/>
        <v>6</v>
      </c>
      <c r="CH328" s="26">
        <f t="shared" si="232"/>
        <v>1</v>
      </c>
      <c r="CI328" s="26">
        <f t="shared" si="235"/>
        <v>5.0843110854651536</v>
      </c>
      <c r="CJ328" s="26">
        <f t="shared" si="236"/>
        <v>14.701520207638117</v>
      </c>
    </row>
    <row r="329" spans="1:88" ht="13.05" customHeight="1" x14ac:dyDescent="0.3">
      <c r="A329" s="27">
        <v>54</v>
      </c>
      <c r="B329" s="28" t="s">
        <v>65</v>
      </c>
      <c r="C329" s="25">
        <f t="shared" si="218"/>
        <v>3</v>
      </c>
      <c r="D329" s="28" t="s">
        <v>65</v>
      </c>
      <c r="E329" s="25">
        <f t="shared" si="219"/>
        <v>3</v>
      </c>
      <c r="F329" s="28" t="s">
        <v>65</v>
      </c>
      <c r="G329" s="25">
        <f t="shared" si="220"/>
        <v>3</v>
      </c>
      <c r="H329" s="28" t="str">
        <f t="shared" si="221"/>
        <v>medium</v>
      </c>
      <c r="I329" s="28" t="s">
        <v>79</v>
      </c>
      <c r="J329" s="25">
        <f t="shared" si="222"/>
        <v>2</v>
      </c>
      <c r="K329" s="28" t="s">
        <v>80</v>
      </c>
      <c r="L329" s="25">
        <f t="shared" si="223"/>
        <v>4</v>
      </c>
      <c r="M329" s="28" t="s">
        <v>79</v>
      </c>
      <c r="N329" s="25">
        <f t="shared" si="224"/>
        <v>2</v>
      </c>
      <c r="O329" s="25" t="str">
        <f t="shared" si="233"/>
        <v>med</v>
      </c>
      <c r="P329" s="25" t="s">
        <v>67</v>
      </c>
      <c r="Q329" s="25" t="s">
        <v>68</v>
      </c>
      <c r="R329" s="25">
        <v>1</v>
      </c>
      <c r="S329" s="29" t="s">
        <v>332</v>
      </c>
      <c r="T329" s="195">
        <f>VLOOKUP($S329,'Snippet measures'!$A$4:$V$33,11,FALSE)</f>
        <v>793</v>
      </c>
      <c r="U329" s="195">
        <f>VLOOKUP($S329,'Snippet measures'!$A$4:$V$33,18,FALSE)</f>
        <v>-5.6876395446074302</v>
      </c>
      <c r="V329" s="195">
        <f>VLOOKUP($S329,'Snippet measures'!$A$4:$V$33,19,FALSE)</f>
        <v>664.5</v>
      </c>
      <c r="W329" s="195">
        <f>VLOOKUP($S329,'Snippet measures'!$A$4:$V$33,21,FALSE)</f>
        <v>7.462686567164179E-3</v>
      </c>
      <c r="X329" s="195">
        <f>VLOOKUP($S329,'Snippet measures'!$A$4:$V$33,22,FALSE)</f>
        <v>0.13432835820895522</v>
      </c>
      <c r="Y329" s="25">
        <v>3</v>
      </c>
      <c r="Z329" s="30" t="s">
        <v>340</v>
      </c>
      <c r="AA329" s="31" t="s">
        <v>341</v>
      </c>
      <c r="AB329" s="39" t="s">
        <v>335</v>
      </c>
      <c r="AC329" s="33" t="s">
        <v>342</v>
      </c>
      <c r="AD329" s="16"/>
      <c r="AE329" s="17">
        <v>2</v>
      </c>
      <c r="AF329" s="17">
        <v>2</v>
      </c>
      <c r="AG329" s="17">
        <f t="shared" si="217"/>
        <v>2</v>
      </c>
      <c r="AH329" s="35" t="s">
        <v>336</v>
      </c>
      <c r="AI329" s="33" t="s">
        <v>343</v>
      </c>
      <c r="AJ329" s="16"/>
      <c r="AK329" s="17">
        <v>3</v>
      </c>
      <c r="AL329" s="17">
        <v>3</v>
      </c>
      <c r="AM329" s="20">
        <f t="shared" si="208"/>
        <v>3</v>
      </c>
      <c r="AN329" s="35"/>
      <c r="AO329" s="33"/>
      <c r="AP329" s="16"/>
      <c r="AQ329" s="17" t="str">
        <f t="shared" si="213"/>
        <v/>
      </c>
      <c r="AR329" s="17" t="str">
        <f t="shared" si="213"/>
        <v/>
      </c>
      <c r="AS329" s="20" t="str">
        <f t="shared" si="211"/>
        <v/>
      </c>
      <c r="AT329" s="35"/>
      <c r="AU329" s="33"/>
      <c r="AV329" s="16"/>
      <c r="AW329" s="17" t="str">
        <f t="shared" si="214"/>
        <v/>
      </c>
      <c r="AX329" s="17" t="str">
        <f t="shared" si="214"/>
        <v/>
      </c>
      <c r="AY329" s="20" t="str">
        <f t="shared" ref="AY329:AY360" si="237">IF(AW329=AX329,AW329,"")</f>
        <v/>
      </c>
      <c r="AZ329" s="35"/>
      <c r="BA329" s="33"/>
      <c r="BB329" s="17" t="str">
        <f t="shared" si="215"/>
        <v/>
      </c>
      <c r="BC329" s="17" t="str">
        <f t="shared" si="215"/>
        <v/>
      </c>
      <c r="BD329" s="20" t="str">
        <f t="shared" si="212"/>
        <v/>
      </c>
      <c r="BE329" s="35"/>
      <c r="BF329" s="36"/>
      <c r="BG329" s="17" t="str">
        <f t="shared" si="216"/>
        <v/>
      </c>
      <c r="BH329" s="17" t="str">
        <f t="shared" si="216"/>
        <v/>
      </c>
      <c r="BI329" s="20" t="str">
        <f t="shared" si="204"/>
        <v/>
      </c>
      <c r="BJ329" s="54">
        <v>3</v>
      </c>
      <c r="BK329" s="37">
        <f t="shared" si="225"/>
        <v>6</v>
      </c>
      <c r="BL329" s="54">
        <f t="shared" si="226"/>
        <v>0</v>
      </c>
      <c r="BM329" s="28" t="s">
        <v>344</v>
      </c>
      <c r="BN329" s="28"/>
      <c r="BO329" s="28" t="s">
        <v>85</v>
      </c>
      <c r="BP329" s="28" t="s">
        <v>86</v>
      </c>
      <c r="BQ329" s="28">
        <v>3</v>
      </c>
      <c r="BR329" s="25">
        <f t="shared" si="227"/>
        <v>3</v>
      </c>
      <c r="BS329" s="28" t="s">
        <v>87</v>
      </c>
      <c r="BT329" s="25">
        <f t="shared" si="228"/>
        <v>1</v>
      </c>
      <c r="BU329" s="28">
        <v>2</v>
      </c>
      <c r="BV329" s="25">
        <f t="shared" si="229"/>
        <v>2</v>
      </c>
      <c r="BW329" s="28">
        <v>2</v>
      </c>
      <c r="BX329" s="25">
        <f t="shared" si="230"/>
        <v>2</v>
      </c>
      <c r="BY329" s="25" t="str">
        <f t="shared" si="234"/>
        <v>med</v>
      </c>
      <c r="BZ329" s="28" t="s">
        <v>78</v>
      </c>
      <c r="CA329" s="25">
        <v>1</v>
      </c>
      <c r="CB329" s="28"/>
      <c r="CC329" s="28">
        <v>3985.94</v>
      </c>
      <c r="CD329" s="28">
        <v>223.56</v>
      </c>
      <c r="CE329" s="38">
        <v>80.7</v>
      </c>
      <c r="CF329" s="54">
        <v>2</v>
      </c>
      <c r="CG329" s="25">
        <f t="shared" si="231"/>
        <v>5</v>
      </c>
      <c r="CH329" s="26">
        <f t="shared" si="232"/>
        <v>0.83333333333333337</v>
      </c>
      <c r="CI329" s="26">
        <f t="shared" si="235"/>
        <v>3.5471461799964215</v>
      </c>
      <c r="CJ329" s="26">
        <f t="shared" si="236"/>
        <v>9.8265179677819088</v>
      </c>
    </row>
    <row r="330" spans="1:88" ht="13.05" customHeight="1" x14ac:dyDescent="0.3">
      <c r="A330" s="27">
        <v>58</v>
      </c>
      <c r="B330" s="28" t="s">
        <v>65</v>
      </c>
      <c r="C330" s="25">
        <f t="shared" si="218"/>
        <v>3</v>
      </c>
      <c r="D330" s="28" t="s">
        <v>79</v>
      </c>
      <c r="E330" s="25">
        <f t="shared" si="219"/>
        <v>2</v>
      </c>
      <c r="F330" s="28" t="s">
        <v>88</v>
      </c>
      <c r="G330" s="25">
        <f t="shared" si="220"/>
        <v>1</v>
      </c>
      <c r="H330" s="28" t="str">
        <f t="shared" si="221"/>
        <v>medium</v>
      </c>
      <c r="I330" s="28" t="s">
        <v>88</v>
      </c>
      <c r="J330" s="25">
        <f t="shared" si="222"/>
        <v>1</v>
      </c>
      <c r="K330" s="28" t="s">
        <v>88</v>
      </c>
      <c r="L330" s="25">
        <f t="shared" si="223"/>
        <v>1</v>
      </c>
      <c r="M330" s="28" t="s">
        <v>88</v>
      </c>
      <c r="N330" s="25">
        <f t="shared" si="224"/>
        <v>1</v>
      </c>
      <c r="O330" s="25" t="str">
        <f t="shared" si="233"/>
        <v>med</v>
      </c>
      <c r="P330" s="25" t="s">
        <v>67</v>
      </c>
      <c r="Q330" s="25" t="s">
        <v>68</v>
      </c>
      <c r="R330" s="25">
        <v>1</v>
      </c>
      <c r="S330" s="29" t="s">
        <v>332</v>
      </c>
      <c r="T330" s="195">
        <f>VLOOKUP($S330,'Snippet measures'!$A$4:$V$33,11,FALSE)</f>
        <v>793</v>
      </c>
      <c r="U330" s="195">
        <f>VLOOKUP($S330,'Snippet measures'!$A$4:$V$33,18,FALSE)</f>
        <v>-5.6876395446074302</v>
      </c>
      <c r="V330" s="195">
        <f>VLOOKUP($S330,'Snippet measures'!$A$4:$V$33,19,FALSE)</f>
        <v>664.5</v>
      </c>
      <c r="W330" s="195">
        <f>VLOOKUP($S330,'Snippet measures'!$A$4:$V$33,21,FALSE)</f>
        <v>7.462686567164179E-3</v>
      </c>
      <c r="X330" s="195">
        <f>VLOOKUP($S330,'Snippet measures'!$A$4:$V$33,22,FALSE)</f>
        <v>0.13432835820895522</v>
      </c>
      <c r="Y330" s="25">
        <v>4</v>
      </c>
      <c r="Z330" s="30" t="s">
        <v>345</v>
      </c>
      <c r="AA330" s="31" t="s">
        <v>346</v>
      </c>
      <c r="AB330" s="39" t="s">
        <v>335</v>
      </c>
      <c r="AC330" s="33" t="s">
        <v>347</v>
      </c>
      <c r="AD330" s="16"/>
      <c r="AE330" s="17">
        <v>1</v>
      </c>
      <c r="AF330" s="17">
        <v>1</v>
      </c>
      <c r="AG330" s="17">
        <f t="shared" si="217"/>
        <v>1</v>
      </c>
      <c r="AH330" s="35" t="s">
        <v>336</v>
      </c>
      <c r="AI330" s="33" t="s">
        <v>348</v>
      </c>
      <c r="AJ330" s="16"/>
      <c r="AK330" s="17">
        <v>1</v>
      </c>
      <c r="AL330" s="17">
        <v>1</v>
      </c>
      <c r="AM330" s="20">
        <f t="shared" si="208"/>
        <v>1</v>
      </c>
      <c r="AN330" s="35"/>
      <c r="AO330" s="33"/>
      <c r="AP330" s="16"/>
      <c r="AQ330" s="17" t="str">
        <f t="shared" si="213"/>
        <v/>
      </c>
      <c r="AR330" s="17" t="str">
        <f t="shared" si="213"/>
        <v/>
      </c>
      <c r="AS330" s="20" t="str">
        <f t="shared" si="211"/>
        <v/>
      </c>
      <c r="AT330" s="35"/>
      <c r="AU330" s="33"/>
      <c r="AV330" s="16"/>
      <c r="AW330" s="17" t="str">
        <f t="shared" si="214"/>
        <v/>
      </c>
      <c r="AX330" s="17" t="str">
        <f t="shared" si="214"/>
        <v/>
      </c>
      <c r="AY330" s="20" t="str">
        <f t="shared" si="237"/>
        <v/>
      </c>
      <c r="AZ330" s="35"/>
      <c r="BA330" s="33"/>
      <c r="BB330" s="17" t="str">
        <f t="shared" si="215"/>
        <v/>
      </c>
      <c r="BC330" s="17" t="str">
        <f t="shared" si="215"/>
        <v/>
      </c>
      <c r="BD330" s="20" t="str">
        <f t="shared" si="212"/>
        <v/>
      </c>
      <c r="BE330" s="35"/>
      <c r="BF330" s="36"/>
      <c r="BG330" s="17" t="str">
        <f t="shared" si="216"/>
        <v/>
      </c>
      <c r="BH330" s="17" t="str">
        <f t="shared" si="216"/>
        <v/>
      </c>
      <c r="BI330" s="20" t="str">
        <f t="shared" si="204"/>
        <v/>
      </c>
      <c r="BJ330" s="54">
        <v>3</v>
      </c>
      <c r="BK330" s="37">
        <f t="shared" si="225"/>
        <v>7</v>
      </c>
      <c r="BL330" s="54">
        <f t="shared" si="226"/>
        <v>-1</v>
      </c>
      <c r="BM330" s="28" t="s">
        <v>91</v>
      </c>
      <c r="BN330" s="28" t="s">
        <v>91</v>
      </c>
      <c r="BO330" s="28" t="s">
        <v>93</v>
      </c>
      <c r="BP330" s="28" t="s">
        <v>94</v>
      </c>
      <c r="BQ330" s="28">
        <v>2</v>
      </c>
      <c r="BR330" s="25">
        <f t="shared" si="227"/>
        <v>2</v>
      </c>
      <c r="BS330" s="28" t="s">
        <v>87</v>
      </c>
      <c r="BT330" s="25">
        <f t="shared" si="228"/>
        <v>1</v>
      </c>
      <c r="BU330" s="28">
        <v>2</v>
      </c>
      <c r="BV330" s="25">
        <f t="shared" si="229"/>
        <v>2</v>
      </c>
      <c r="BW330" s="28">
        <v>3</v>
      </c>
      <c r="BX330" s="25">
        <f t="shared" si="230"/>
        <v>3</v>
      </c>
      <c r="BY330" s="25" t="str">
        <f t="shared" si="234"/>
        <v>med</v>
      </c>
      <c r="BZ330" s="28" t="s">
        <v>78</v>
      </c>
      <c r="CA330" s="25">
        <v>1</v>
      </c>
      <c r="CB330" s="28" t="s">
        <v>91</v>
      </c>
      <c r="CC330" s="28">
        <v>2820.26</v>
      </c>
      <c r="CD330" s="28">
        <v>115.39</v>
      </c>
      <c r="CE330" s="38">
        <v>30.24</v>
      </c>
      <c r="CF330" s="54">
        <v>2</v>
      </c>
      <c r="CG330" s="25">
        <f t="shared" si="231"/>
        <v>2</v>
      </c>
      <c r="CH330" s="26">
        <f t="shared" si="232"/>
        <v>0.33333333333333331</v>
      </c>
      <c r="CI330" s="26">
        <f t="shared" si="235"/>
        <v>6.8723459571886645</v>
      </c>
      <c r="CJ330" s="26">
        <f t="shared" si="236"/>
        <v>26.223544973544975</v>
      </c>
    </row>
    <row r="331" spans="1:88" ht="13.05" customHeight="1" x14ac:dyDescent="0.3">
      <c r="A331" s="27">
        <v>64</v>
      </c>
      <c r="B331" s="28" t="s">
        <v>79</v>
      </c>
      <c r="C331" s="25">
        <f t="shared" si="218"/>
        <v>2</v>
      </c>
      <c r="D331" s="28" t="s">
        <v>65</v>
      </c>
      <c r="E331" s="25">
        <f t="shared" si="219"/>
        <v>3</v>
      </c>
      <c r="F331" s="28" t="s">
        <v>79</v>
      </c>
      <c r="G331" s="25">
        <f t="shared" si="220"/>
        <v>2</v>
      </c>
      <c r="H331" s="28" t="str">
        <f t="shared" si="221"/>
        <v>medium</v>
      </c>
      <c r="I331" s="28" t="s">
        <v>65</v>
      </c>
      <c r="J331" s="25">
        <f t="shared" si="222"/>
        <v>3</v>
      </c>
      <c r="K331" s="28" t="s">
        <v>65</v>
      </c>
      <c r="L331" s="25">
        <f t="shared" si="223"/>
        <v>3</v>
      </c>
      <c r="M331" s="28" t="s">
        <v>79</v>
      </c>
      <c r="N331" s="25">
        <f t="shared" si="224"/>
        <v>2</v>
      </c>
      <c r="O331" s="25" t="str">
        <f t="shared" si="233"/>
        <v>med</v>
      </c>
      <c r="P331" s="25" t="s">
        <v>95</v>
      </c>
      <c r="Q331" s="25" t="s">
        <v>68</v>
      </c>
      <c r="R331" s="25">
        <v>1</v>
      </c>
      <c r="S331" s="29" t="s">
        <v>332</v>
      </c>
      <c r="T331" s="195">
        <f>VLOOKUP($S331,'Snippet measures'!$A$4:$V$33,11,FALSE)</f>
        <v>793</v>
      </c>
      <c r="U331" s="195">
        <f>VLOOKUP($S331,'Snippet measures'!$A$4:$V$33,18,FALSE)</f>
        <v>-5.6876395446074302</v>
      </c>
      <c r="V331" s="195">
        <f>VLOOKUP($S331,'Snippet measures'!$A$4:$V$33,19,FALSE)</f>
        <v>664.5</v>
      </c>
      <c r="W331" s="195">
        <f>VLOOKUP($S331,'Snippet measures'!$A$4:$V$33,21,FALSE)</f>
        <v>7.462686567164179E-3</v>
      </c>
      <c r="X331" s="195">
        <f>VLOOKUP($S331,'Snippet measures'!$A$4:$V$33,22,FALSE)</f>
        <v>0.13432835820895522</v>
      </c>
      <c r="Y331" s="25">
        <v>3</v>
      </c>
      <c r="Z331" s="30" t="s">
        <v>349</v>
      </c>
      <c r="AA331" s="31" t="s">
        <v>350</v>
      </c>
      <c r="AB331" s="39" t="s">
        <v>335</v>
      </c>
      <c r="AC331" s="33" t="s">
        <v>351</v>
      </c>
      <c r="AD331" s="16"/>
      <c r="AE331" s="17">
        <v>3</v>
      </c>
      <c r="AF331" s="17">
        <v>3</v>
      </c>
      <c r="AG331" s="17">
        <f t="shared" si="217"/>
        <v>3</v>
      </c>
      <c r="AH331" s="35" t="s">
        <v>336</v>
      </c>
      <c r="AI331" s="33" t="s">
        <v>337</v>
      </c>
      <c r="AJ331" s="16"/>
      <c r="AK331" s="17">
        <v>3</v>
      </c>
      <c r="AL331" s="17">
        <v>3</v>
      </c>
      <c r="AM331" s="20">
        <f t="shared" si="208"/>
        <v>3</v>
      </c>
      <c r="AN331" s="35"/>
      <c r="AO331" s="33"/>
      <c r="AP331" s="16"/>
      <c r="AQ331" s="17" t="str">
        <f t="shared" si="213"/>
        <v/>
      </c>
      <c r="AR331" s="17" t="str">
        <f t="shared" si="213"/>
        <v/>
      </c>
      <c r="AS331" s="20" t="str">
        <f t="shared" si="211"/>
        <v/>
      </c>
      <c r="AT331" s="35"/>
      <c r="AU331" s="33"/>
      <c r="AV331" s="16"/>
      <c r="AW331" s="17" t="str">
        <f t="shared" si="214"/>
        <v/>
      </c>
      <c r="AX331" s="17" t="str">
        <f t="shared" si="214"/>
        <v/>
      </c>
      <c r="AY331" s="20" t="str">
        <f t="shared" si="237"/>
        <v/>
      </c>
      <c r="AZ331" s="35"/>
      <c r="BA331" s="33"/>
      <c r="BB331" s="17" t="str">
        <f t="shared" si="215"/>
        <v/>
      </c>
      <c r="BC331" s="17" t="str">
        <f t="shared" si="215"/>
        <v/>
      </c>
      <c r="BD331" s="20" t="str">
        <f t="shared" si="212"/>
        <v/>
      </c>
      <c r="BE331" s="35"/>
      <c r="BF331" s="36"/>
      <c r="BG331" s="17" t="str">
        <f t="shared" si="216"/>
        <v/>
      </c>
      <c r="BH331" s="17" t="str">
        <f t="shared" si="216"/>
        <v/>
      </c>
      <c r="BI331" s="20" t="str">
        <f t="shared" si="204"/>
        <v/>
      </c>
      <c r="BJ331" s="54">
        <v>3</v>
      </c>
      <c r="BK331" s="37">
        <f t="shared" si="225"/>
        <v>6</v>
      </c>
      <c r="BL331" s="54">
        <f t="shared" si="226"/>
        <v>0</v>
      </c>
      <c r="BM331" s="28" t="s">
        <v>352</v>
      </c>
      <c r="BN331" s="28" t="s">
        <v>91</v>
      </c>
      <c r="BO331" s="28" t="s">
        <v>98</v>
      </c>
      <c r="BP331" s="28" t="s">
        <v>99</v>
      </c>
      <c r="BQ331" s="28">
        <v>3</v>
      </c>
      <c r="BR331" s="25">
        <f t="shared" si="227"/>
        <v>3</v>
      </c>
      <c r="BS331" s="28">
        <v>2</v>
      </c>
      <c r="BT331" s="25">
        <f t="shared" si="228"/>
        <v>2</v>
      </c>
      <c r="BU331" s="28">
        <v>2</v>
      </c>
      <c r="BV331" s="25">
        <f t="shared" si="229"/>
        <v>2</v>
      </c>
      <c r="BW331" s="28">
        <v>2</v>
      </c>
      <c r="BX331" s="25">
        <f t="shared" si="230"/>
        <v>2</v>
      </c>
      <c r="BY331" s="25" t="str">
        <f t="shared" si="234"/>
        <v>med</v>
      </c>
      <c r="BZ331" s="28" t="s">
        <v>100</v>
      </c>
      <c r="CA331" s="25">
        <v>3</v>
      </c>
      <c r="CB331" s="28" t="s">
        <v>91</v>
      </c>
      <c r="CC331" s="28">
        <v>5367.37</v>
      </c>
      <c r="CD331" s="28">
        <v>161.33000000000001</v>
      </c>
      <c r="CE331" s="38">
        <v>150.69999999999999</v>
      </c>
      <c r="CF331" s="54">
        <v>2</v>
      </c>
      <c r="CG331" s="25">
        <f t="shared" si="231"/>
        <v>6</v>
      </c>
      <c r="CH331" s="26">
        <f t="shared" si="232"/>
        <v>1</v>
      </c>
      <c r="CI331" s="26">
        <f t="shared" si="235"/>
        <v>4.9153908138597897</v>
      </c>
      <c r="CJ331" s="26">
        <f t="shared" si="236"/>
        <v>5.2621101526211023</v>
      </c>
    </row>
    <row r="332" spans="1:88" ht="13.05" customHeight="1" x14ac:dyDescent="0.3">
      <c r="A332" s="27">
        <v>65</v>
      </c>
      <c r="B332" s="28" t="s">
        <v>88</v>
      </c>
      <c r="C332" s="25">
        <f t="shared" si="218"/>
        <v>1</v>
      </c>
      <c r="D332" s="28" t="s">
        <v>79</v>
      </c>
      <c r="E332" s="25">
        <f t="shared" si="219"/>
        <v>2</v>
      </c>
      <c r="F332" s="28" t="s">
        <v>65</v>
      </c>
      <c r="G332" s="25">
        <f t="shared" si="220"/>
        <v>3</v>
      </c>
      <c r="H332" s="28" t="str">
        <f t="shared" si="221"/>
        <v>medium</v>
      </c>
      <c r="I332" s="28" t="s">
        <v>88</v>
      </c>
      <c r="J332" s="25">
        <f t="shared" si="222"/>
        <v>1</v>
      </c>
      <c r="K332" s="28" t="s">
        <v>79</v>
      </c>
      <c r="L332" s="25">
        <f t="shared" si="223"/>
        <v>2</v>
      </c>
      <c r="M332" s="28" t="s">
        <v>88</v>
      </c>
      <c r="N332" s="25">
        <f t="shared" si="224"/>
        <v>1</v>
      </c>
      <c r="O332" s="25" t="str">
        <f t="shared" si="233"/>
        <v>med</v>
      </c>
      <c r="P332" s="25" t="s">
        <v>67</v>
      </c>
      <c r="Q332" s="25" t="s">
        <v>68</v>
      </c>
      <c r="R332" s="25">
        <v>1</v>
      </c>
      <c r="S332" s="29" t="s">
        <v>332</v>
      </c>
      <c r="T332" s="195">
        <f>VLOOKUP($S332,'Snippet measures'!$A$4:$V$33,11,FALSE)</f>
        <v>793</v>
      </c>
      <c r="U332" s="195">
        <f>VLOOKUP($S332,'Snippet measures'!$A$4:$V$33,18,FALSE)</f>
        <v>-5.6876395446074302</v>
      </c>
      <c r="V332" s="195">
        <f>VLOOKUP($S332,'Snippet measures'!$A$4:$V$33,19,FALSE)</f>
        <v>664.5</v>
      </c>
      <c r="W332" s="195">
        <f>VLOOKUP($S332,'Snippet measures'!$A$4:$V$33,21,FALSE)</f>
        <v>7.462686567164179E-3</v>
      </c>
      <c r="X332" s="195">
        <f>VLOOKUP($S332,'Snippet measures'!$A$4:$V$33,22,FALSE)</f>
        <v>0.13432835820895522</v>
      </c>
      <c r="Y332" s="25">
        <v>3</v>
      </c>
      <c r="Z332" s="30" t="s">
        <v>353</v>
      </c>
      <c r="AA332" s="31" t="s">
        <v>354</v>
      </c>
      <c r="AB332" s="39" t="s">
        <v>335</v>
      </c>
      <c r="AC332" s="33" t="s">
        <v>103</v>
      </c>
      <c r="AD332" s="16"/>
      <c r="AE332" s="17">
        <v>0</v>
      </c>
      <c r="AF332" s="17">
        <v>0</v>
      </c>
      <c r="AG332" s="17">
        <f t="shared" si="217"/>
        <v>0</v>
      </c>
      <c r="AH332" s="35" t="s">
        <v>336</v>
      </c>
      <c r="AI332" s="33" t="s">
        <v>103</v>
      </c>
      <c r="AJ332" s="16"/>
      <c r="AK332" s="17">
        <v>0</v>
      </c>
      <c r="AL332" s="17">
        <v>0</v>
      </c>
      <c r="AM332" s="20">
        <f t="shared" si="208"/>
        <v>0</v>
      </c>
      <c r="AN332" s="35"/>
      <c r="AO332" s="33"/>
      <c r="AP332" s="16"/>
      <c r="AQ332" s="17" t="str">
        <f t="shared" si="213"/>
        <v/>
      </c>
      <c r="AR332" s="17" t="str">
        <f t="shared" si="213"/>
        <v/>
      </c>
      <c r="AS332" s="20" t="str">
        <f t="shared" si="211"/>
        <v/>
      </c>
      <c r="AT332" s="35"/>
      <c r="AU332" s="33"/>
      <c r="AV332" s="16"/>
      <c r="AW332" s="17" t="str">
        <f t="shared" si="214"/>
        <v/>
      </c>
      <c r="AX332" s="17" t="str">
        <f t="shared" si="214"/>
        <v/>
      </c>
      <c r="AY332" s="20" t="str">
        <f t="shared" si="237"/>
        <v/>
      </c>
      <c r="AZ332" s="35"/>
      <c r="BA332" s="33"/>
      <c r="BB332" s="17" t="str">
        <f t="shared" si="215"/>
        <v/>
      </c>
      <c r="BC332" s="17" t="str">
        <f t="shared" si="215"/>
        <v/>
      </c>
      <c r="BD332" s="20" t="str">
        <f t="shared" si="212"/>
        <v/>
      </c>
      <c r="BE332" s="35"/>
      <c r="BF332" s="36"/>
      <c r="BG332" s="17" t="str">
        <f t="shared" si="216"/>
        <v/>
      </c>
      <c r="BH332" s="17" t="str">
        <f t="shared" si="216"/>
        <v/>
      </c>
      <c r="BI332" s="20" t="str">
        <f t="shared" si="204"/>
        <v/>
      </c>
      <c r="BJ332" s="54">
        <v>1</v>
      </c>
      <c r="BK332" s="37">
        <f t="shared" si="225"/>
        <v>4</v>
      </c>
      <c r="BL332" s="54">
        <f t="shared" si="226"/>
        <v>-2</v>
      </c>
      <c r="BM332" s="28" t="s">
        <v>103</v>
      </c>
      <c r="BN332" s="28" t="s">
        <v>103</v>
      </c>
      <c r="BO332" s="28" t="s">
        <v>104</v>
      </c>
      <c r="BP332" s="28" t="s">
        <v>105</v>
      </c>
      <c r="BQ332" s="28">
        <v>2</v>
      </c>
      <c r="BR332" s="25">
        <f t="shared" si="227"/>
        <v>2</v>
      </c>
      <c r="BS332" s="28">
        <v>2</v>
      </c>
      <c r="BT332" s="25">
        <f t="shared" si="228"/>
        <v>2</v>
      </c>
      <c r="BU332" s="28">
        <v>2</v>
      </c>
      <c r="BV332" s="25">
        <f t="shared" si="229"/>
        <v>2</v>
      </c>
      <c r="BW332" s="28" t="s">
        <v>87</v>
      </c>
      <c r="BX332" s="25">
        <f t="shared" si="230"/>
        <v>1</v>
      </c>
      <c r="BY332" s="25" t="str">
        <f t="shared" si="234"/>
        <v>low</v>
      </c>
      <c r="BZ332" s="28" t="s">
        <v>78</v>
      </c>
      <c r="CA332" s="25">
        <v>1</v>
      </c>
      <c r="CB332" s="28" t="s">
        <v>106</v>
      </c>
      <c r="CC332" s="28">
        <v>1457.73</v>
      </c>
      <c r="CD332" s="28">
        <v>100.06</v>
      </c>
      <c r="CE332" s="38">
        <v>11.47</v>
      </c>
      <c r="CF332" s="54">
        <v>2</v>
      </c>
      <c r="CG332" s="25">
        <f t="shared" si="231"/>
        <v>0</v>
      </c>
      <c r="CH332" s="26">
        <f t="shared" si="232"/>
        <v>0</v>
      </c>
      <c r="CI332" s="26">
        <f t="shared" si="235"/>
        <v>7.925244853088147</v>
      </c>
      <c r="CJ332" s="26">
        <f t="shared" si="236"/>
        <v>69.136878814298171</v>
      </c>
    </row>
    <row r="333" spans="1:88" ht="13.05" customHeight="1" x14ac:dyDescent="0.3">
      <c r="A333" s="27">
        <v>87</v>
      </c>
      <c r="B333" s="28" t="s">
        <v>88</v>
      </c>
      <c r="C333" s="25">
        <f t="shared" si="218"/>
        <v>1</v>
      </c>
      <c r="D333" s="28" t="s">
        <v>88</v>
      </c>
      <c r="E333" s="25">
        <f t="shared" si="219"/>
        <v>1</v>
      </c>
      <c r="F333" s="28" t="s">
        <v>88</v>
      </c>
      <c r="G333" s="25">
        <f t="shared" si="220"/>
        <v>1</v>
      </c>
      <c r="H333" s="28" t="str">
        <f t="shared" si="221"/>
        <v>low</v>
      </c>
      <c r="I333" s="28" t="s">
        <v>88</v>
      </c>
      <c r="J333" s="25">
        <f t="shared" si="222"/>
        <v>1</v>
      </c>
      <c r="K333" s="28" t="s">
        <v>88</v>
      </c>
      <c r="L333" s="25">
        <f t="shared" si="223"/>
        <v>1</v>
      </c>
      <c r="M333" s="28" t="s">
        <v>88</v>
      </c>
      <c r="N333" s="25">
        <f t="shared" si="224"/>
        <v>1</v>
      </c>
      <c r="O333" s="25" t="str">
        <f t="shared" si="233"/>
        <v>low</v>
      </c>
      <c r="P333" s="25" t="s">
        <v>67</v>
      </c>
      <c r="Q333" s="25" t="s">
        <v>68</v>
      </c>
      <c r="R333" s="25">
        <v>1</v>
      </c>
      <c r="S333" s="29" t="s">
        <v>332</v>
      </c>
      <c r="T333" s="195">
        <f>VLOOKUP($S333,'Snippet measures'!$A$4:$V$33,11,FALSE)</f>
        <v>793</v>
      </c>
      <c r="U333" s="195">
        <f>VLOOKUP($S333,'Snippet measures'!$A$4:$V$33,18,FALSE)</f>
        <v>-5.6876395446074302</v>
      </c>
      <c r="V333" s="195">
        <f>VLOOKUP($S333,'Snippet measures'!$A$4:$V$33,19,FALSE)</f>
        <v>664.5</v>
      </c>
      <c r="W333" s="195">
        <f>VLOOKUP($S333,'Snippet measures'!$A$4:$V$33,21,FALSE)</f>
        <v>7.462686567164179E-3</v>
      </c>
      <c r="X333" s="195">
        <f>VLOOKUP($S333,'Snippet measures'!$A$4:$V$33,22,FALSE)</f>
        <v>0.13432835820895522</v>
      </c>
      <c r="Y333" s="25">
        <v>3</v>
      </c>
      <c r="Z333" s="30" t="s">
        <v>355</v>
      </c>
      <c r="AA333" s="31" t="s">
        <v>356</v>
      </c>
      <c r="AB333" s="39" t="s">
        <v>335</v>
      </c>
      <c r="AC333" s="33" t="s">
        <v>335</v>
      </c>
      <c r="AD333" s="16"/>
      <c r="AE333" s="17">
        <f>IF($AB333=TRIM($AC333),3,"")</f>
        <v>3</v>
      </c>
      <c r="AF333" s="17">
        <f>IF($AB333=TRIM($AC333),3,"")</f>
        <v>3</v>
      </c>
      <c r="AG333" s="17">
        <f t="shared" si="217"/>
        <v>3</v>
      </c>
      <c r="AH333" s="35" t="s">
        <v>336</v>
      </c>
      <c r="AI333" s="33" t="s">
        <v>337</v>
      </c>
      <c r="AJ333" s="16"/>
      <c r="AK333" s="17">
        <v>3</v>
      </c>
      <c r="AL333" s="17">
        <v>3</v>
      </c>
      <c r="AM333" s="20">
        <f t="shared" si="208"/>
        <v>3</v>
      </c>
      <c r="AN333" s="35"/>
      <c r="AO333" s="33"/>
      <c r="AP333" s="16"/>
      <c r="AQ333" s="17" t="str">
        <f t="shared" si="213"/>
        <v/>
      </c>
      <c r="AR333" s="17" t="str">
        <f t="shared" si="213"/>
        <v/>
      </c>
      <c r="AS333" s="20" t="str">
        <f t="shared" si="211"/>
        <v/>
      </c>
      <c r="AT333" s="35"/>
      <c r="AU333" s="33"/>
      <c r="AV333" s="16"/>
      <c r="AW333" s="17" t="str">
        <f t="shared" si="214"/>
        <v/>
      </c>
      <c r="AX333" s="17" t="str">
        <f t="shared" si="214"/>
        <v/>
      </c>
      <c r="AY333" s="20" t="str">
        <f t="shared" si="237"/>
        <v/>
      </c>
      <c r="AZ333" s="35"/>
      <c r="BA333" s="33"/>
      <c r="BB333" s="17" t="str">
        <f t="shared" si="215"/>
        <v/>
      </c>
      <c r="BC333" s="17" t="str">
        <f t="shared" si="215"/>
        <v/>
      </c>
      <c r="BD333" s="20" t="str">
        <f t="shared" si="212"/>
        <v/>
      </c>
      <c r="BE333" s="35"/>
      <c r="BF333" s="36"/>
      <c r="BG333" s="17" t="str">
        <f t="shared" si="216"/>
        <v/>
      </c>
      <c r="BH333" s="17" t="str">
        <f t="shared" si="216"/>
        <v/>
      </c>
      <c r="BI333" s="20" t="str">
        <f t="shared" si="204"/>
        <v/>
      </c>
      <c r="BJ333" s="54">
        <v>4</v>
      </c>
      <c r="BK333" s="37">
        <f t="shared" si="225"/>
        <v>7</v>
      </c>
      <c r="BL333" s="54">
        <f t="shared" si="226"/>
        <v>1</v>
      </c>
      <c r="BM333" s="28"/>
      <c r="BN333" s="28"/>
      <c r="BO333" s="28"/>
      <c r="BP333" s="28" t="s">
        <v>113</v>
      </c>
      <c r="BQ333" s="28">
        <v>2</v>
      </c>
      <c r="BR333" s="25">
        <f t="shared" si="227"/>
        <v>2</v>
      </c>
      <c r="BS333" s="28" t="s">
        <v>87</v>
      </c>
      <c r="BT333" s="25">
        <f t="shared" si="228"/>
        <v>1</v>
      </c>
      <c r="BU333" s="28">
        <v>2</v>
      </c>
      <c r="BV333" s="25">
        <f t="shared" si="229"/>
        <v>2</v>
      </c>
      <c r="BW333" s="28" t="s">
        <v>87</v>
      </c>
      <c r="BX333" s="25">
        <f t="shared" si="230"/>
        <v>1</v>
      </c>
      <c r="BY333" s="25" t="str">
        <f t="shared" si="234"/>
        <v>low</v>
      </c>
      <c r="BZ333" s="28" t="s">
        <v>100</v>
      </c>
      <c r="CA333" s="25">
        <v>3</v>
      </c>
      <c r="CB333" s="28"/>
      <c r="CC333" s="28">
        <v>1033.8800000000001</v>
      </c>
      <c r="CD333" s="28">
        <v>14.84</v>
      </c>
      <c r="CE333" s="38">
        <v>61.83</v>
      </c>
      <c r="CF333" s="54">
        <v>2</v>
      </c>
      <c r="CG333" s="25">
        <f t="shared" si="231"/>
        <v>6</v>
      </c>
      <c r="CH333" s="26">
        <f t="shared" si="232"/>
        <v>1</v>
      </c>
      <c r="CI333" s="26">
        <f t="shared" si="235"/>
        <v>53.436657681940702</v>
      </c>
      <c r="CJ333" s="26">
        <f t="shared" si="236"/>
        <v>12.825489244703219</v>
      </c>
    </row>
    <row r="334" spans="1:88" ht="13.05" customHeight="1" x14ac:dyDescent="0.3">
      <c r="A334" s="27">
        <v>120</v>
      </c>
      <c r="B334" s="28" t="s">
        <v>88</v>
      </c>
      <c r="C334" s="25">
        <f t="shared" si="218"/>
        <v>1</v>
      </c>
      <c r="D334" s="28" t="s">
        <v>65</v>
      </c>
      <c r="E334" s="25">
        <f t="shared" si="219"/>
        <v>3</v>
      </c>
      <c r="F334" s="28" t="s">
        <v>88</v>
      </c>
      <c r="G334" s="25">
        <f t="shared" si="220"/>
        <v>1</v>
      </c>
      <c r="H334" s="28" t="str">
        <f t="shared" si="221"/>
        <v>medium</v>
      </c>
      <c r="I334" s="28" t="s">
        <v>88</v>
      </c>
      <c r="J334" s="25">
        <f t="shared" si="222"/>
        <v>1</v>
      </c>
      <c r="K334" s="28" t="s">
        <v>88</v>
      </c>
      <c r="L334" s="25">
        <f t="shared" si="223"/>
        <v>1</v>
      </c>
      <c r="M334" s="28" t="s">
        <v>88</v>
      </c>
      <c r="N334" s="25">
        <f t="shared" si="224"/>
        <v>1</v>
      </c>
      <c r="O334" s="25" t="str">
        <f t="shared" si="233"/>
        <v>med</v>
      </c>
      <c r="P334" s="25" t="s">
        <v>67</v>
      </c>
      <c r="Q334" s="25" t="s">
        <v>68</v>
      </c>
      <c r="R334" s="25">
        <v>1</v>
      </c>
      <c r="S334" s="29" t="s">
        <v>332</v>
      </c>
      <c r="T334" s="195">
        <f>VLOOKUP($S334,'Snippet measures'!$A$4:$V$33,11,FALSE)</f>
        <v>793</v>
      </c>
      <c r="U334" s="195">
        <f>VLOOKUP($S334,'Snippet measures'!$A$4:$V$33,18,FALSE)</f>
        <v>-5.6876395446074302</v>
      </c>
      <c r="V334" s="195">
        <f>VLOOKUP($S334,'Snippet measures'!$A$4:$V$33,19,FALSE)</f>
        <v>664.5</v>
      </c>
      <c r="W334" s="195">
        <f>VLOOKUP($S334,'Snippet measures'!$A$4:$V$33,21,FALSE)</f>
        <v>7.462686567164179E-3</v>
      </c>
      <c r="X334" s="195">
        <f>VLOOKUP($S334,'Snippet measures'!$A$4:$V$33,22,FALSE)</f>
        <v>0.13432835820895522</v>
      </c>
      <c r="Y334" s="25">
        <v>2</v>
      </c>
      <c r="Z334" s="30" t="s">
        <v>357</v>
      </c>
      <c r="AA334" s="31" t="s">
        <v>91</v>
      </c>
      <c r="AB334" s="39" t="s">
        <v>335</v>
      </c>
      <c r="AC334" s="33" t="s">
        <v>91</v>
      </c>
      <c r="AD334" s="16"/>
      <c r="AE334" s="17">
        <v>0</v>
      </c>
      <c r="AF334" s="17">
        <v>0</v>
      </c>
      <c r="AG334" s="17">
        <f t="shared" si="217"/>
        <v>0</v>
      </c>
      <c r="AH334" s="35" t="s">
        <v>336</v>
      </c>
      <c r="AI334" s="33" t="s">
        <v>358</v>
      </c>
      <c r="AJ334" s="16"/>
      <c r="AK334" s="17">
        <v>0</v>
      </c>
      <c r="AL334" s="17">
        <v>0</v>
      </c>
      <c r="AM334" s="20">
        <f t="shared" si="208"/>
        <v>0</v>
      </c>
      <c r="AN334" s="35"/>
      <c r="AO334" s="33"/>
      <c r="AP334" s="16"/>
      <c r="AQ334" s="17" t="str">
        <f t="shared" ref="AQ334:AR353" si="238">IF(ISBLANK($AN334),"",IF($AN334=TRIM($AO334),3,""))</f>
        <v/>
      </c>
      <c r="AR334" s="17" t="str">
        <f t="shared" si="238"/>
        <v/>
      </c>
      <c r="AS334" s="20" t="str">
        <f t="shared" si="211"/>
        <v/>
      </c>
      <c r="AT334" s="35"/>
      <c r="AU334" s="33"/>
      <c r="AV334" s="16"/>
      <c r="AW334" s="17" t="str">
        <f t="shared" ref="AW334:AX353" si="239">IF(ISBLANK($AT334),"",IF($AT334=TRIM($AU334),3,""))</f>
        <v/>
      </c>
      <c r="AX334" s="17" t="str">
        <f t="shared" si="239"/>
        <v/>
      </c>
      <c r="AY334" s="20" t="str">
        <f t="shared" si="237"/>
        <v/>
      </c>
      <c r="AZ334" s="35"/>
      <c r="BA334" s="33"/>
      <c r="BB334" s="17" t="str">
        <f t="shared" ref="BB334:BC353" si="240">IF(ISBLANK($AZ334),"",IF($AZ334=TRIM($BA334),3,""))</f>
        <v/>
      </c>
      <c r="BC334" s="17" t="str">
        <f t="shared" si="240"/>
        <v/>
      </c>
      <c r="BD334" s="20" t="str">
        <f t="shared" si="212"/>
        <v/>
      </c>
      <c r="BE334" s="35"/>
      <c r="BF334" s="36"/>
      <c r="BG334" s="17" t="str">
        <f t="shared" ref="BG334:BH353" si="241">IF(ISBLANK($BE334),"",IF($BE334=TRIM($BF334),3,""))</f>
        <v/>
      </c>
      <c r="BH334" s="17" t="str">
        <f t="shared" si="241"/>
        <v/>
      </c>
      <c r="BI334" s="20" t="str">
        <f t="shared" si="204"/>
        <v/>
      </c>
      <c r="BJ334" s="54">
        <v>1</v>
      </c>
      <c r="BK334" s="37">
        <f t="shared" si="225"/>
        <v>3</v>
      </c>
      <c r="BL334" s="54">
        <f t="shared" si="226"/>
        <v>-1</v>
      </c>
      <c r="BM334" s="28"/>
      <c r="BN334" s="28"/>
      <c r="BO334" s="28" t="s">
        <v>117</v>
      </c>
      <c r="BP334" s="28" t="s">
        <v>118</v>
      </c>
      <c r="BQ334" s="28">
        <v>2</v>
      </c>
      <c r="BR334" s="25">
        <f t="shared" si="227"/>
        <v>2</v>
      </c>
      <c r="BS334" s="28" t="s">
        <v>87</v>
      </c>
      <c r="BT334" s="25">
        <f t="shared" si="228"/>
        <v>1</v>
      </c>
      <c r="BU334" s="28" t="s">
        <v>87</v>
      </c>
      <c r="BV334" s="25">
        <f t="shared" si="229"/>
        <v>1</v>
      </c>
      <c r="BW334" s="28" t="s">
        <v>87</v>
      </c>
      <c r="BX334" s="25">
        <f t="shared" si="230"/>
        <v>1</v>
      </c>
      <c r="BY334" s="25" t="str">
        <f t="shared" si="234"/>
        <v>low</v>
      </c>
      <c r="BZ334" s="28" t="s">
        <v>119</v>
      </c>
      <c r="CA334" s="25">
        <v>4</v>
      </c>
      <c r="CB334" s="28"/>
      <c r="CC334" s="28">
        <v>4936.8500000000004</v>
      </c>
      <c r="CD334" s="28">
        <v>421.79</v>
      </c>
      <c r="CE334" s="38">
        <v>151.63999999999999</v>
      </c>
      <c r="CF334" s="54">
        <v>2</v>
      </c>
      <c r="CG334" s="25">
        <f t="shared" si="231"/>
        <v>0</v>
      </c>
      <c r="CH334" s="26">
        <f t="shared" si="232"/>
        <v>0</v>
      </c>
      <c r="CI334" s="26">
        <f t="shared" si="235"/>
        <v>1.8800825055122217</v>
      </c>
      <c r="CJ334" s="26">
        <f t="shared" si="236"/>
        <v>5.2294908994988134</v>
      </c>
    </row>
    <row r="335" spans="1:88" ht="13.05" customHeight="1" x14ac:dyDescent="0.3">
      <c r="A335" s="27">
        <v>124</v>
      </c>
      <c r="B335" s="28" t="s">
        <v>88</v>
      </c>
      <c r="C335" s="25">
        <f t="shared" si="218"/>
        <v>1</v>
      </c>
      <c r="D335" s="28" t="s">
        <v>65</v>
      </c>
      <c r="E335" s="25">
        <f t="shared" si="219"/>
        <v>3</v>
      </c>
      <c r="F335" s="28" t="s">
        <v>88</v>
      </c>
      <c r="G335" s="25">
        <f t="shared" si="220"/>
        <v>1</v>
      </c>
      <c r="H335" s="28" t="str">
        <f t="shared" si="221"/>
        <v>medium</v>
      </c>
      <c r="I335" s="28" t="s">
        <v>88</v>
      </c>
      <c r="J335" s="25">
        <f t="shared" si="222"/>
        <v>1</v>
      </c>
      <c r="K335" s="28" t="s">
        <v>88</v>
      </c>
      <c r="L335" s="25">
        <f t="shared" si="223"/>
        <v>1</v>
      </c>
      <c r="M335" s="28" t="s">
        <v>88</v>
      </c>
      <c r="N335" s="25">
        <f t="shared" si="224"/>
        <v>1</v>
      </c>
      <c r="O335" s="25" t="str">
        <f t="shared" si="233"/>
        <v>med</v>
      </c>
      <c r="P335" s="25" t="s">
        <v>67</v>
      </c>
      <c r="Q335" s="25" t="s">
        <v>68</v>
      </c>
      <c r="R335" s="25">
        <v>1</v>
      </c>
      <c r="S335" s="29" t="s">
        <v>332</v>
      </c>
      <c r="T335" s="195">
        <f>VLOOKUP($S335,'Snippet measures'!$A$4:$V$33,11,FALSE)</f>
        <v>793</v>
      </c>
      <c r="U335" s="195">
        <f>VLOOKUP($S335,'Snippet measures'!$A$4:$V$33,18,FALSE)</f>
        <v>-5.6876395446074302</v>
      </c>
      <c r="V335" s="195">
        <f>VLOOKUP($S335,'Snippet measures'!$A$4:$V$33,19,FALSE)</f>
        <v>664.5</v>
      </c>
      <c r="W335" s="195">
        <f>VLOOKUP($S335,'Snippet measures'!$A$4:$V$33,21,FALSE)</f>
        <v>7.462686567164179E-3</v>
      </c>
      <c r="X335" s="195">
        <f>VLOOKUP($S335,'Snippet measures'!$A$4:$V$33,22,FALSE)</f>
        <v>0.13432835820895522</v>
      </c>
      <c r="Y335" s="25">
        <v>1</v>
      </c>
      <c r="Z335" s="30" t="s">
        <v>359</v>
      </c>
      <c r="AA335" s="31" t="s">
        <v>360</v>
      </c>
      <c r="AB335" s="39" t="s">
        <v>335</v>
      </c>
      <c r="AC335" s="33" t="s">
        <v>360</v>
      </c>
      <c r="AD335" s="16"/>
      <c r="AE335" s="17">
        <v>0</v>
      </c>
      <c r="AF335" s="17">
        <v>0</v>
      </c>
      <c r="AG335" s="17">
        <f t="shared" si="217"/>
        <v>0</v>
      </c>
      <c r="AH335" s="35" t="s">
        <v>336</v>
      </c>
      <c r="AI335" s="33" t="s">
        <v>360</v>
      </c>
      <c r="AJ335" s="16"/>
      <c r="AK335" s="17">
        <v>0</v>
      </c>
      <c r="AL335" s="17">
        <v>0</v>
      </c>
      <c r="AM335" s="20">
        <f t="shared" si="208"/>
        <v>0</v>
      </c>
      <c r="AN335" s="35"/>
      <c r="AO335" s="33"/>
      <c r="AP335" s="16"/>
      <c r="AQ335" s="17" t="str">
        <f t="shared" si="238"/>
        <v/>
      </c>
      <c r="AR335" s="17" t="str">
        <f t="shared" si="238"/>
        <v/>
      </c>
      <c r="AS335" s="20" t="str">
        <f t="shared" si="211"/>
        <v/>
      </c>
      <c r="AT335" s="35"/>
      <c r="AU335" s="33"/>
      <c r="AV335" s="16"/>
      <c r="AW335" s="17" t="str">
        <f t="shared" si="239"/>
        <v/>
      </c>
      <c r="AX335" s="17" t="str">
        <f t="shared" si="239"/>
        <v/>
      </c>
      <c r="AY335" s="20" t="str">
        <f t="shared" si="237"/>
        <v/>
      </c>
      <c r="AZ335" s="35"/>
      <c r="BA335" s="33"/>
      <c r="BB335" s="17" t="str">
        <f t="shared" si="240"/>
        <v/>
      </c>
      <c r="BC335" s="17" t="str">
        <f t="shared" si="240"/>
        <v/>
      </c>
      <c r="BD335" s="20" t="str">
        <f t="shared" si="212"/>
        <v/>
      </c>
      <c r="BE335" s="35"/>
      <c r="BF335" s="36"/>
      <c r="BG335" s="17" t="str">
        <f t="shared" si="241"/>
        <v/>
      </c>
      <c r="BH335" s="17" t="str">
        <f t="shared" si="241"/>
        <v/>
      </c>
      <c r="BI335" s="20" t="str">
        <f t="shared" si="204"/>
        <v/>
      </c>
      <c r="BJ335" s="54">
        <v>1</v>
      </c>
      <c r="BK335" s="37">
        <f t="shared" si="225"/>
        <v>2</v>
      </c>
      <c r="BL335" s="54">
        <f t="shared" si="226"/>
        <v>0</v>
      </c>
      <c r="BM335" s="28"/>
      <c r="BN335" s="28"/>
      <c r="BO335" s="28" t="s">
        <v>123</v>
      </c>
      <c r="BP335" s="28" t="s">
        <v>124</v>
      </c>
      <c r="BQ335" s="28" t="s">
        <v>87</v>
      </c>
      <c r="BR335" s="25">
        <f t="shared" si="227"/>
        <v>1</v>
      </c>
      <c r="BS335" s="28" t="s">
        <v>87</v>
      </c>
      <c r="BT335" s="25">
        <f t="shared" si="228"/>
        <v>1</v>
      </c>
      <c r="BU335" s="28" t="s">
        <v>87</v>
      </c>
      <c r="BV335" s="25">
        <f t="shared" si="229"/>
        <v>1</v>
      </c>
      <c r="BW335" s="28" t="s">
        <v>87</v>
      </c>
      <c r="BX335" s="25">
        <f t="shared" si="230"/>
        <v>1</v>
      </c>
      <c r="BY335" s="25" t="str">
        <f t="shared" si="234"/>
        <v>low</v>
      </c>
      <c r="BZ335" s="28" t="s">
        <v>100</v>
      </c>
      <c r="CA335" s="25">
        <v>3</v>
      </c>
      <c r="CB335" s="28" t="s">
        <v>125</v>
      </c>
      <c r="CC335" s="28">
        <v>2757.19</v>
      </c>
      <c r="CD335" s="28">
        <v>149.74</v>
      </c>
      <c r="CE335" s="38">
        <v>36.18</v>
      </c>
      <c r="CF335" s="54">
        <v>2</v>
      </c>
      <c r="CG335" s="25">
        <f t="shared" si="231"/>
        <v>0</v>
      </c>
      <c r="CH335" s="26">
        <f t="shared" si="232"/>
        <v>0</v>
      </c>
      <c r="CI335" s="26">
        <f t="shared" si="235"/>
        <v>5.295846133297716</v>
      </c>
      <c r="CJ335" s="26">
        <f t="shared" si="236"/>
        <v>21.91818684355998</v>
      </c>
    </row>
    <row r="336" spans="1:88" ht="13.05" customHeight="1" x14ac:dyDescent="0.3">
      <c r="A336" s="27">
        <v>128</v>
      </c>
      <c r="B336" s="28" t="s">
        <v>88</v>
      </c>
      <c r="C336" s="25">
        <f t="shared" si="218"/>
        <v>1</v>
      </c>
      <c r="D336" s="28" t="s">
        <v>80</v>
      </c>
      <c r="E336" s="25">
        <f t="shared" si="219"/>
        <v>4</v>
      </c>
      <c r="F336" s="28" t="s">
        <v>66</v>
      </c>
      <c r="G336" s="25">
        <f t="shared" si="220"/>
        <v>5</v>
      </c>
      <c r="H336" s="28" t="str">
        <f t="shared" si="221"/>
        <v>high</v>
      </c>
      <c r="I336" s="28" t="s">
        <v>88</v>
      </c>
      <c r="J336" s="25">
        <f t="shared" si="222"/>
        <v>1</v>
      </c>
      <c r="K336" s="28" t="s">
        <v>65</v>
      </c>
      <c r="L336" s="25">
        <f t="shared" si="223"/>
        <v>3</v>
      </c>
      <c r="M336" s="28" t="s">
        <v>65</v>
      </c>
      <c r="N336" s="25">
        <f t="shared" si="224"/>
        <v>3</v>
      </c>
      <c r="O336" s="25" t="str">
        <f t="shared" si="233"/>
        <v>high</v>
      </c>
      <c r="P336" s="25" t="s">
        <v>67</v>
      </c>
      <c r="Q336" s="25" t="s">
        <v>68</v>
      </c>
      <c r="R336" s="25">
        <v>1</v>
      </c>
      <c r="S336" s="29" t="s">
        <v>332</v>
      </c>
      <c r="T336" s="195">
        <f>VLOOKUP($S336,'Snippet measures'!$A$4:$V$33,11,FALSE)</f>
        <v>793</v>
      </c>
      <c r="U336" s="195">
        <f>VLOOKUP($S336,'Snippet measures'!$A$4:$V$33,18,FALSE)</f>
        <v>-5.6876395446074302</v>
      </c>
      <c r="V336" s="195">
        <f>VLOOKUP($S336,'Snippet measures'!$A$4:$V$33,19,FALSE)</f>
        <v>664.5</v>
      </c>
      <c r="W336" s="195">
        <f>VLOOKUP($S336,'Snippet measures'!$A$4:$V$33,21,FALSE)</f>
        <v>7.462686567164179E-3</v>
      </c>
      <c r="X336" s="195">
        <f>VLOOKUP($S336,'Snippet measures'!$A$4:$V$33,22,FALSE)</f>
        <v>0.13432835820895522</v>
      </c>
      <c r="Y336" s="25">
        <v>4</v>
      </c>
      <c r="Z336" s="30" t="s">
        <v>168</v>
      </c>
      <c r="AA336" s="31" t="s">
        <v>361</v>
      </c>
      <c r="AB336" s="39" t="s">
        <v>335</v>
      </c>
      <c r="AC336" s="33" t="s">
        <v>362</v>
      </c>
      <c r="AD336" s="16"/>
      <c r="AE336" s="17">
        <v>1</v>
      </c>
      <c r="AF336" s="17">
        <v>1</v>
      </c>
      <c r="AG336" s="17">
        <f t="shared" si="217"/>
        <v>1</v>
      </c>
      <c r="AH336" s="35" t="s">
        <v>336</v>
      </c>
      <c r="AI336" s="33" t="s">
        <v>363</v>
      </c>
      <c r="AJ336" s="16"/>
      <c r="AK336" s="17">
        <v>0</v>
      </c>
      <c r="AL336" s="17">
        <v>0</v>
      </c>
      <c r="AM336" s="20">
        <f t="shared" si="208"/>
        <v>0</v>
      </c>
      <c r="AN336" s="35"/>
      <c r="AO336" s="33"/>
      <c r="AP336" s="16"/>
      <c r="AQ336" s="17" t="str">
        <f t="shared" si="238"/>
        <v/>
      </c>
      <c r="AR336" s="17" t="str">
        <f t="shared" si="238"/>
        <v/>
      </c>
      <c r="AS336" s="20" t="str">
        <f t="shared" si="211"/>
        <v/>
      </c>
      <c r="AT336" s="35"/>
      <c r="AU336" s="33"/>
      <c r="AV336" s="16"/>
      <c r="AW336" s="17" t="str">
        <f t="shared" si="239"/>
        <v/>
      </c>
      <c r="AX336" s="17" t="str">
        <f t="shared" si="239"/>
        <v/>
      </c>
      <c r="AY336" s="20" t="str">
        <f t="shared" si="237"/>
        <v/>
      </c>
      <c r="AZ336" s="35"/>
      <c r="BA336" s="33"/>
      <c r="BB336" s="17" t="str">
        <f t="shared" si="240"/>
        <v/>
      </c>
      <c r="BC336" s="17" t="str">
        <f t="shared" si="240"/>
        <v/>
      </c>
      <c r="BD336" s="20" t="str">
        <f t="shared" si="212"/>
        <v/>
      </c>
      <c r="BE336" s="35"/>
      <c r="BF336" s="36"/>
      <c r="BG336" s="17" t="str">
        <f t="shared" si="241"/>
        <v/>
      </c>
      <c r="BH336" s="17" t="str">
        <f t="shared" si="241"/>
        <v/>
      </c>
      <c r="BI336" s="20" t="str">
        <f t="shared" si="204"/>
        <v/>
      </c>
      <c r="BJ336" s="54">
        <v>2</v>
      </c>
      <c r="BK336" s="37">
        <f t="shared" si="225"/>
        <v>6</v>
      </c>
      <c r="BL336" s="54">
        <f t="shared" si="226"/>
        <v>-2</v>
      </c>
      <c r="BM336" s="28" t="s">
        <v>364</v>
      </c>
      <c r="BN336" s="28" t="s">
        <v>360</v>
      </c>
      <c r="BO336" s="28"/>
      <c r="BP336" s="28" t="s">
        <v>131</v>
      </c>
      <c r="BQ336" s="28" t="s">
        <v>77</v>
      </c>
      <c r="BR336" s="25">
        <f t="shared" si="227"/>
        <v>5</v>
      </c>
      <c r="BS336" s="28">
        <v>4</v>
      </c>
      <c r="BT336" s="25">
        <f t="shared" si="228"/>
        <v>4</v>
      </c>
      <c r="BU336" s="28" t="s">
        <v>77</v>
      </c>
      <c r="BV336" s="25">
        <f t="shared" si="229"/>
        <v>5</v>
      </c>
      <c r="BW336" s="28" t="s">
        <v>77</v>
      </c>
      <c r="BX336" s="25">
        <f t="shared" si="230"/>
        <v>5</v>
      </c>
      <c r="BY336" s="25" t="str">
        <f t="shared" si="234"/>
        <v>high</v>
      </c>
      <c r="BZ336" s="28" t="s">
        <v>78</v>
      </c>
      <c r="CA336" s="25">
        <v>1</v>
      </c>
      <c r="CB336" s="28"/>
      <c r="CC336" s="28">
        <v>2420.27</v>
      </c>
      <c r="CD336" s="28">
        <v>56.18</v>
      </c>
      <c r="CE336" s="38">
        <v>112.01</v>
      </c>
      <c r="CF336" s="54">
        <v>2</v>
      </c>
      <c r="CG336" s="25">
        <f t="shared" si="231"/>
        <v>1</v>
      </c>
      <c r="CH336" s="26">
        <f t="shared" si="232"/>
        <v>0.16666666666666666</v>
      </c>
      <c r="CI336" s="26">
        <f t="shared" si="235"/>
        <v>14.115343538625845</v>
      </c>
      <c r="CJ336" s="26">
        <f t="shared" si="236"/>
        <v>7.0797250245513794</v>
      </c>
    </row>
    <row r="337" spans="1:88" ht="13.05" customHeight="1" x14ac:dyDescent="0.3">
      <c r="A337" s="27">
        <v>132</v>
      </c>
      <c r="B337" s="28" t="s">
        <v>65</v>
      </c>
      <c r="C337" s="25">
        <f t="shared" si="218"/>
        <v>3</v>
      </c>
      <c r="D337" s="28" t="s">
        <v>65</v>
      </c>
      <c r="E337" s="25">
        <f t="shared" si="219"/>
        <v>3</v>
      </c>
      <c r="F337" s="28" t="s">
        <v>79</v>
      </c>
      <c r="G337" s="25">
        <f t="shared" si="220"/>
        <v>2</v>
      </c>
      <c r="H337" s="28" t="str">
        <f t="shared" si="221"/>
        <v>medium</v>
      </c>
      <c r="I337" s="28" t="s">
        <v>88</v>
      </c>
      <c r="J337" s="25">
        <f t="shared" si="222"/>
        <v>1</v>
      </c>
      <c r="K337" s="28" t="s">
        <v>80</v>
      </c>
      <c r="L337" s="25">
        <f t="shared" si="223"/>
        <v>4</v>
      </c>
      <c r="M337" s="28" t="s">
        <v>88</v>
      </c>
      <c r="N337" s="25">
        <f t="shared" si="224"/>
        <v>1</v>
      </c>
      <c r="O337" s="25" t="str">
        <f t="shared" si="233"/>
        <v>med</v>
      </c>
      <c r="P337" s="25" t="s">
        <v>67</v>
      </c>
      <c r="Q337" s="25" t="s">
        <v>68</v>
      </c>
      <c r="R337" s="25">
        <v>1</v>
      </c>
      <c r="S337" s="29" t="s">
        <v>332</v>
      </c>
      <c r="T337" s="195">
        <f>VLOOKUP($S337,'Snippet measures'!$A$4:$V$33,11,FALSE)</f>
        <v>793</v>
      </c>
      <c r="U337" s="195">
        <f>VLOOKUP($S337,'Snippet measures'!$A$4:$V$33,18,FALSE)</f>
        <v>-5.6876395446074302</v>
      </c>
      <c r="V337" s="195">
        <f>VLOOKUP($S337,'Snippet measures'!$A$4:$V$33,19,FALSE)</f>
        <v>664.5</v>
      </c>
      <c r="W337" s="195">
        <f>VLOOKUP($S337,'Snippet measures'!$A$4:$V$33,21,FALSE)</f>
        <v>7.462686567164179E-3</v>
      </c>
      <c r="X337" s="195">
        <f>VLOOKUP($S337,'Snippet measures'!$A$4:$V$33,22,FALSE)</f>
        <v>0.13432835820895522</v>
      </c>
      <c r="Y337" s="25">
        <v>4</v>
      </c>
      <c r="Z337" s="30" t="s">
        <v>365</v>
      </c>
      <c r="AA337" s="31" t="s">
        <v>366</v>
      </c>
      <c r="AB337" s="39" t="s">
        <v>335</v>
      </c>
      <c r="AC337" s="33" t="s">
        <v>347</v>
      </c>
      <c r="AD337" s="16"/>
      <c r="AE337" s="17">
        <v>1</v>
      </c>
      <c r="AF337" s="17">
        <v>1</v>
      </c>
      <c r="AG337" s="17">
        <f t="shared" si="217"/>
        <v>1</v>
      </c>
      <c r="AH337" s="35" t="s">
        <v>336</v>
      </c>
      <c r="AI337" s="33" t="s">
        <v>367</v>
      </c>
      <c r="AJ337" s="16"/>
      <c r="AK337" s="17">
        <v>1</v>
      </c>
      <c r="AL337" s="17">
        <v>1</v>
      </c>
      <c r="AM337" s="20">
        <f t="shared" si="208"/>
        <v>1</v>
      </c>
      <c r="AN337" s="35"/>
      <c r="AO337" s="33"/>
      <c r="AP337" s="16"/>
      <c r="AQ337" s="17" t="str">
        <f t="shared" si="238"/>
        <v/>
      </c>
      <c r="AR337" s="17" t="str">
        <f t="shared" si="238"/>
        <v/>
      </c>
      <c r="AS337" s="20" t="str">
        <f t="shared" si="211"/>
        <v/>
      </c>
      <c r="AT337" s="35"/>
      <c r="AU337" s="33"/>
      <c r="AV337" s="16"/>
      <c r="AW337" s="17" t="str">
        <f t="shared" si="239"/>
        <v/>
      </c>
      <c r="AX337" s="17" t="str">
        <f t="shared" si="239"/>
        <v/>
      </c>
      <c r="AY337" s="20" t="str">
        <f t="shared" si="237"/>
        <v/>
      </c>
      <c r="AZ337" s="35"/>
      <c r="BA337" s="33"/>
      <c r="BB337" s="17" t="str">
        <f t="shared" si="240"/>
        <v/>
      </c>
      <c r="BC337" s="17" t="str">
        <f t="shared" si="240"/>
        <v/>
      </c>
      <c r="BD337" s="20" t="str">
        <f t="shared" si="212"/>
        <v/>
      </c>
      <c r="BE337" s="35"/>
      <c r="BF337" s="36"/>
      <c r="BG337" s="17" t="str">
        <f t="shared" si="241"/>
        <v/>
      </c>
      <c r="BH337" s="17" t="str">
        <f t="shared" si="241"/>
        <v/>
      </c>
      <c r="BI337" s="20" t="str">
        <f t="shared" si="204"/>
        <v/>
      </c>
      <c r="BJ337" s="54">
        <v>4</v>
      </c>
      <c r="BK337" s="37">
        <f t="shared" si="225"/>
        <v>8</v>
      </c>
      <c r="BL337" s="54">
        <f t="shared" si="226"/>
        <v>0</v>
      </c>
      <c r="BM337" s="28"/>
      <c r="BN337" s="28"/>
      <c r="BO337" s="28" t="s">
        <v>137</v>
      </c>
      <c r="BP337" s="28" t="s">
        <v>138</v>
      </c>
      <c r="BQ337" s="28">
        <v>3</v>
      </c>
      <c r="BR337" s="25">
        <f t="shared" si="227"/>
        <v>3</v>
      </c>
      <c r="BS337" s="28" t="s">
        <v>87</v>
      </c>
      <c r="BT337" s="25">
        <f t="shared" si="228"/>
        <v>1</v>
      </c>
      <c r="BU337" s="28" t="s">
        <v>87</v>
      </c>
      <c r="BV337" s="25">
        <f t="shared" si="229"/>
        <v>1</v>
      </c>
      <c r="BW337" s="28" t="s">
        <v>87</v>
      </c>
      <c r="BX337" s="25">
        <f t="shared" si="230"/>
        <v>1</v>
      </c>
      <c r="BY337" s="25" t="str">
        <f t="shared" si="234"/>
        <v>med</v>
      </c>
      <c r="BZ337" s="28" t="s">
        <v>100</v>
      </c>
      <c r="CA337" s="25">
        <v>3</v>
      </c>
      <c r="CB337" s="28"/>
      <c r="CC337" s="28">
        <v>4458.3500000000004</v>
      </c>
      <c r="CD337" s="28">
        <v>14.35</v>
      </c>
      <c r="CE337" s="38">
        <v>38.32</v>
      </c>
      <c r="CF337" s="54">
        <v>2</v>
      </c>
      <c r="CG337" s="25">
        <f t="shared" si="231"/>
        <v>2</v>
      </c>
      <c r="CH337" s="26">
        <f t="shared" si="232"/>
        <v>0.33333333333333331</v>
      </c>
      <c r="CI337" s="26">
        <f t="shared" si="235"/>
        <v>55.261324041811847</v>
      </c>
      <c r="CJ337" s="26">
        <f t="shared" si="236"/>
        <v>20.694154488517746</v>
      </c>
    </row>
    <row r="338" spans="1:88" ht="13.05" customHeight="1" x14ac:dyDescent="0.3">
      <c r="A338" s="27">
        <v>139</v>
      </c>
      <c r="B338" s="28" t="s">
        <v>88</v>
      </c>
      <c r="C338" s="25">
        <f t="shared" si="218"/>
        <v>1</v>
      </c>
      <c r="D338" s="28" t="s">
        <v>79</v>
      </c>
      <c r="E338" s="25">
        <f t="shared" si="219"/>
        <v>2</v>
      </c>
      <c r="F338" s="28" t="s">
        <v>79</v>
      </c>
      <c r="G338" s="25">
        <f t="shared" si="220"/>
        <v>2</v>
      </c>
      <c r="H338" s="28" t="str">
        <f t="shared" si="221"/>
        <v>low</v>
      </c>
      <c r="I338" s="28" t="s">
        <v>88</v>
      </c>
      <c r="J338" s="25">
        <f t="shared" si="222"/>
        <v>1</v>
      </c>
      <c r="K338" s="28" t="s">
        <v>79</v>
      </c>
      <c r="L338" s="25">
        <f t="shared" si="223"/>
        <v>2</v>
      </c>
      <c r="M338" s="28" t="s">
        <v>88</v>
      </c>
      <c r="N338" s="25">
        <f t="shared" si="224"/>
        <v>1</v>
      </c>
      <c r="O338" s="25" t="str">
        <f t="shared" si="233"/>
        <v>low</v>
      </c>
      <c r="P338" s="25" t="s">
        <v>95</v>
      </c>
      <c r="Q338" s="25" t="s">
        <v>68</v>
      </c>
      <c r="R338" s="25">
        <v>1</v>
      </c>
      <c r="S338" s="29" t="s">
        <v>332</v>
      </c>
      <c r="T338" s="195">
        <f>VLOOKUP($S338,'Snippet measures'!$A$4:$V$33,11,FALSE)</f>
        <v>793</v>
      </c>
      <c r="U338" s="195">
        <f>VLOOKUP($S338,'Snippet measures'!$A$4:$V$33,18,FALSE)</f>
        <v>-5.6876395446074302</v>
      </c>
      <c r="V338" s="195">
        <f>VLOOKUP($S338,'Snippet measures'!$A$4:$V$33,19,FALSE)</f>
        <v>664.5</v>
      </c>
      <c r="W338" s="195">
        <f>VLOOKUP($S338,'Snippet measures'!$A$4:$V$33,21,FALSE)</f>
        <v>7.462686567164179E-3</v>
      </c>
      <c r="X338" s="195">
        <f>VLOOKUP($S338,'Snippet measures'!$A$4:$V$33,22,FALSE)</f>
        <v>0.13432835820895522</v>
      </c>
      <c r="Y338" s="25">
        <v>3</v>
      </c>
      <c r="Z338" s="30" t="s">
        <v>368</v>
      </c>
      <c r="AA338" s="31" t="s">
        <v>369</v>
      </c>
      <c r="AB338" s="39" t="s">
        <v>335</v>
      </c>
      <c r="AC338" s="33" t="s">
        <v>370</v>
      </c>
      <c r="AD338" s="16"/>
      <c r="AE338" s="17">
        <v>1</v>
      </c>
      <c r="AF338" s="17">
        <v>1</v>
      </c>
      <c r="AG338" s="17">
        <f t="shared" si="217"/>
        <v>1</v>
      </c>
      <c r="AH338" s="35" t="s">
        <v>336</v>
      </c>
      <c r="AI338" s="33" t="s">
        <v>343</v>
      </c>
      <c r="AJ338" s="16"/>
      <c r="AK338" s="17">
        <v>3</v>
      </c>
      <c r="AL338" s="17">
        <v>3</v>
      </c>
      <c r="AM338" s="20">
        <f t="shared" si="208"/>
        <v>3</v>
      </c>
      <c r="AN338" s="35"/>
      <c r="AO338" s="33"/>
      <c r="AP338" s="16"/>
      <c r="AQ338" s="17" t="str">
        <f t="shared" si="238"/>
        <v/>
      </c>
      <c r="AR338" s="17" t="str">
        <f t="shared" si="238"/>
        <v/>
      </c>
      <c r="AS338" s="20" t="str">
        <f t="shared" si="211"/>
        <v/>
      </c>
      <c r="AT338" s="35"/>
      <c r="AU338" s="33"/>
      <c r="AV338" s="16"/>
      <c r="AW338" s="17" t="str">
        <f t="shared" si="239"/>
        <v/>
      </c>
      <c r="AX338" s="17" t="str">
        <f t="shared" si="239"/>
        <v/>
      </c>
      <c r="AY338" s="20" t="str">
        <f t="shared" si="237"/>
        <v/>
      </c>
      <c r="AZ338" s="35"/>
      <c r="BA338" s="33"/>
      <c r="BB338" s="17" t="str">
        <f t="shared" si="240"/>
        <v/>
      </c>
      <c r="BC338" s="17" t="str">
        <f t="shared" si="240"/>
        <v/>
      </c>
      <c r="BD338" s="20" t="str">
        <f t="shared" si="212"/>
        <v/>
      </c>
      <c r="BE338" s="35"/>
      <c r="BF338" s="36"/>
      <c r="BG338" s="17" t="str">
        <f t="shared" si="241"/>
        <v/>
      </c>
      <c r="BH338" s="17" t="str">
        <f t="shared" si="241"/>
        <v/>
      </c>
      <c r="BI338" s="20" t="str">
        <f t="shared" si="204"/>
        <v/>
      </c>
      <c r="BJ338" s="54">
        <v>3</v>
      </c>
      <c r="BK338" s="37">
        <f t="shared" si="225"/>
        <v>6</v>
      </c>
      <c r="BL338" s="54">
        <f t="shared" si="226"/>
        <v>0</v>
      </c>
      <c r="BM338" s="28"/>
      <c r="BN338" s="28"/>
      <c r="BO338" s="28" t="s">
        <v>144</v>
      </c>
      <c r="BP338" s="28" t="s">
        <v>144</v>
      </c>
      <c r="BQ338" s="28" t="s">
        <v>87</v>
      </c>
      <c r="BR338" s="25">
        <f t="shared" si="227"/>
        <v>1</v>
      </c>
      <c r="BS338" s="28" t="s">
        <v>87</v>
      </c>
      <c r="BT338" s="25">
        <f t="shared" si="228"/>
        <v>1</v>
      </c>
      <c r="BU338" s="28" t="s">
        <v>87</v>
      </c>
      <c r="BV338" s="25">
        <f t="shared" si="229"/>
        <v>1</v>
      </c>
      <c r="BW338" s="28" t="s">
        <v>87</v>
      </c>
      <c r="BX338" s="25">
        <f t="shared" si="230"/>
        <v>1</v>
      </c>
      <c r="BY338" s="25" t="str">
        <f t="shared" si="234"/>
        <v>low</v>
      </c>
      <c r="BZ338" s="28" t="s">
        <v>145</v>
      </c>
      <c r="CA338" s="25">
        <v>2</v>
      </c>
      <c r="CB338" s="28" t="s">
        <v>146</v>
      </c>
      <c r="CC338" s="28">
        <v>4719.7299999999996</v>
      </c>
      <c r="CD338" s="28">
        <v>297.33999999999997</v>
      </c>
      <c r="CE338" s="38">
        <v>228.39</v>
      </c>
      <c r="CF338" s="54">
        <v>2</v>
      </c>
      <c r="CG338" s="25">
        <f t="shared" si="231"/>
        <v>4</v>
      </c>
      <c r="CH338" s="26">
        <f t="shared" si="232"/>
        <v>0.66666666666666663</v>
      </c>
      <c r="CI338" s="26">
        <f t="shared" si="235"/>
        <v>2.6669805609739696</v>
      </c>
      <c r="CJ338" s="26">
        <f t="shared" si="236"/>
        <v>3.4721310039844129</v>
      </c>
    </row>
    <row r="339" spans="1:88" ht="13.05" customHeight="1" x14ac:dyDescent="0.3">
      <c r="A339" s="27">
        <v>152</v>
      </c>
      <c r="B339" s="28" t="s">
        <v>88</v>
      </c>
      <c r="C339" s="25">
        <f t="shared" si="218"/>
        <v>1</v>
      </c>
      <c r="D339" s="28" t="s">
        <v>65</v>
      </c>
      <c r="E339" s="25">
        <f t="shared" si="219"/>
        <v>3</v>
      </c>
      <c r="F339" s="28" t="s">
        <v>79</v>
      </c>
      <c r="G339" s="25">
        <f t="shared" si="220"/>
        <v>2</v>
      </c>
      <c r="H339" s="28" t="str">
        <f t="shared" si="221"/>
        <v>medium</v>
      </c>
      <c r="I339" s="28" t="s">
        <v>88</v>
      </c>
      <c r="J339" s="25">
        <f t="shared" si="222"/>
        <v>1</v>
      </c>
      <c r="K339" s="28" t="s">
        <v>88</v>
      </c>
      <c r="L339" s="25">
        <f t="shared" si="223"/>
        <v>1</v>
      </c>
      <c r="M339" s="28" t="s">
        <v>88</v>
      </c>
      <c r="N339" s="25">
        <f t="shared" si="224"/>
        <v>1</v>
      </c>
      <c r="O339" s="25" t="str">
        <f t="shared" si="233"/>
        <v>med</v>
      </c>
      <c r="P339" s="25" t="s">
        <v>67</v>
      </c>
      <c r="Q339" s="25" t="s">
        <v>68</v>
      </c>
      <c r="R339" s="25">
        <v>1</v>
      </c>
      <c r="S339" s="29" t="s">
        <v>332</v>
      </c>
      <c r="T339" s="195">
        <f>VLOOKUP($S339,'Snippet measures'!$A$4:$V$33,11,FALSE)</f>
        <v>793</v>
      </c>
      <c r="U339" s="195">
        <f>VLOOKUP($S339,'Snippet measures'!$A$4:$V$33,18,FALSE)</f>
        <v>-5.6876395446074302</v>
      </c>
      <c r="V339" s="195">
        <f>VLOOKUP($S339,'Snippet measures'!$A$4:$V$33,19,FALSE)</f>
        <v>664.5</v>
      </c>
      <c r="W339" s="195">
        <f>VLOOKUP($S339,'Snippet measures'!$A$4:$V$33,21,FALSE)</f>
        <v>7.462686567164179E-3</v>
      </c>
      <c r="X339" s="195">
        <f>VLOOKUP($S339,'Snippet measures'!$A$4:$V$33,22,FALSE)</f>
        <v>0.13432835820895522</v>
      </c>
      <c r="Y339" s="25">
        <v>3</v>
      </c>
      <c r="Z339" s="30" t="s">
        <v>371</v>
      </c>
      <c r="AA339" s="31" t="s">
        <v>372</v>
      </c>
      <c r="AB339" s="39" t="s">
        <v>335</v>
      </c>
      <c r="AC339" s="33" t="s">
        <v>335</v>
      </c>
      <c r="AD339" s="16"/>
      <c r="AE339" s="17">
        <f>IF($AB339=TRIM($AC339),3,"")</f>
        <v>3</v>
      </c>
      <c r="AF339" s="17">
        <f>IF($AB339=TRIM($AC339),3,"")</f>
        <v>3</v>
      </c>
      <c r="AG339" s="17">
        <f t="shared" si="217"/>
        <v>3</v>
      </c>
      <c r="AH339" s="35" t="s">
        <v>336</v>
      </c>
      <c r="AI339" s="33" t="s">
        <v>337</v>
      </c>
      <c r="AJ339" s="16"/>
      <c r="AK339" s="17">
        <v>3</v>
      </c>
      <c r="AL339" s="17">
        <v>3</v>
      </c>
      <c r="AM339" s="20">
        <f t="shared" si="208"/>
        <v>3</v>
      </c>
      <c r="AN339" s="35"/>
      <c r="AO339" s="33"/>
      <c r="AP339" s="16"/>
      <c r="AQ339" s="17" t="str">
        <f t="shared" si="238"/>
        <v/>
      </c>
      <c r="AR339" s="17" t="str">
        <f t="shared" si="238"/>
        <v/>
      </c>
      <c r="AS339" s="20" t="str">
        <f t="shared" si="211"/>
        <v/>
      </c>
      <c r="AT339" s="35"/>
      <c r="AU339" s="33"/>
      <c r="AV339" s="16"/>
      <c r="AW339" s="17" t="str">
        <f t="shared" si="239"/>
        <v/>
      </c>
      <c r="AX339" s="17" t="str">
        <f t="shared" si="239"/>
        <v/>
      </c>
      <c r="AY339" s="20" t="str">
        <f t="shared" si="237"/>
        <v/>
      </c>
      <c r="AZ339" s="35"/>
      <c r="BA339" s="33"/>
      <c r="BB339" s="17" t="str">
        <f t="shared" si="240"/>
        <v/>
      </c>
      <c r="BC339" s="17" t="str">
        <f t="shared" si="240"/>
        <v/>
      </c>
      <c r="BD339" s="20" t="str">
        <f t="shared" si="212"/>
        <v/>
      </c>
      <c r="BE339" s="35"/>
      <c r="BF339" s="36"/>
      <c r="BG339" s="17" t="str">
        <f t="shared" si="241"/>
        <v/>
      </c>
      <c r="BH339" s="17" t="str">
        <f t="shared" si="241"/>
        <v/>
      </c>
      <c r="BI339" s="20" t="str">
        <f t="shared" si="204"/>
        <v/>
      </c>
      <c r="BJ339" s="54">
        <v>4</v>
      </c>
      <c r="BK339" s="37">
        <f t="shared" si="225"/>
        <v>7</v>
      </c>
      <c r="BL339" s="54">
        <f t="shared" si="226"/>
        <v>1</v>
      </c>
      <c r="BM339" s="28" t="s">
        <v>373</v>
      </c>
      <c r="BN339" s="28" t="s">
        <v>374</v>
      </c>
      <c r="BO339" s="28" t="s">
        <v>151</v>
      </c>
      <c r="BP339" s="28" t="s">
        <v>152</v>
      </c>
      <c r="BQ339" s="28">
        <v>3</v>
      </c>
      <c r="BR339" s="25">
        <f t="shared" si="227"/>
        <v>3</v>
      </c>
      <c r="BS339" s="28">
        <v>3</v>
      </c>
      <c r="BT339" s="25">
        <f t="shared" si="228"/>
        <v>3</v>
      </c>
      <c r="BU339" s="28">
        <v>3</v>
      </c>
      <c r="BV339" s="25">
        <f t="shared" si="229"/>
        <v>3</v>
      </c>
      <c r="BW339" s="28">
        <v>3</v>
      </c>
      <c r="BX339" s="25">
        <f t="shared" si="230"/>
        <v>3</v>
      </c>
      <c r="BY339" s="25" t="str">
        <f t="shared" si="234"/>
        <v>med</v>
      </c>
      <c r="BZ339" s="28" t="s">
        <v>119</v>
      </c>
      <c r="CA339" s="25">
        <v>4</v>
      </c>
      <c r="CB339" s="28" t="s">
        <v>153</v>
      </c>
      <c r="CC339" s="28">
        <v>4683.68</v>
      </c>
      <c r="CD339" s="28">
        <v>36.9</v>
      </c>
      <c r="CE339" s="38">
        <v>58.61</v>
      </c>
      <c r="CF339" s="54">
        <v>2</v>
      </c>
      <c r="CG339" s="25">
        <f t="shared" si="231"/>
        <v>6</v>
      </c>
      <c r="CH339" s="26">
        <f t="shared" si="232"/>
        <v>1</v>
      </c>
      <c r="CI339" s="26">
        <f t="shared" si="235"/>
        <v>21.490514905149052</v>
      </c>
      <c r="CJ339" s="26">
        <f t="shared" si="236"/>
        <v>13.530114314963317</v>
      </c>
    </row>
    <row r="340" spans="1:88" ht="13.05" customHeight="1" x14ac:dyDescent="0.3">
      <c r="A340" s="27">
        <v>161</v>
      </c>
      <c r="B340" s="28" t="s">
        <v>79</v>
      </c>
      <c r="C340" s="25">
        <f t="shared" si="218"/>
        <v>2</v>
      </c>
      <c r="D340" s="28" t="s">
        <v>65</v>
      </c>
      <c r="E340" s="25">
        <f t="shared" si="219"/>
        <v>3</v>
      </c>
      <c r="F340" s="28" t="s">
        <v>79</v>
      </c>
      <c r="G340" s="25">
        <f t="shared" si="220"/>
        <v>2</v>
      </c>
      <c r="H340" s="28" t="str">
        <f t="shared" si="221"/>
        <v>medium</v>
      </c>
      <c r="I340" s="28" t="s">
        <v>88</v>
      </c>
      <c r="J340" s="25">
        <f t="shared" si="222"/>
        <v>1</v>
      </c>
      <c r="K340" s="28" t="s">
        <v>88</v>
      </c>
      <c r="L340" s="25">
        <f t="shared" si="223"/>
        <v>1</v>
      </c>
      <c r="M340" s="28" t="s">
        <v>88</v>
      </c>
      <c r="N340" s="25">
        <f t="shared" si="224"/>
        <v>1</v>
      </c>
      <c r="O340" s="25" t="str">
        <f t="shared" si="233"/>
        <v>med</v>
      </c>
      <c r="P340" s="25" t="s">
        <v>67</v>
      </c>
      <c r="Q340" s="25" t="s">
        <v>68</v>
      </c>
      <c r="R340" s="25">
        <v>1</v>
      </c>
      <c r="S340" s="29" t="s">
        <v>332</v>
      </c>
      <c r="T340" s="195">
        <f>VLOOKUP($S340,'Snippet measures'!$A$4:$V$33,11,FALSE)</f>
        <v>793</v>
      </c>
      <c r="U340" s="195">
        <f>VLOOKUP($S340,'Snippet measures'!$A$4:$V$33,18,FALSE)</f>
        <v>-5.6876395446074302</v>
      </c>
      <c r="V340" s="195">
        <f>VLOOKUP($S340,'Snippet measures'!$A$4:$V$33,19,FALSE)</f>
        <v>664.5</v>
      </c>
      <c r="W340" s="195">
        <f>VLOOKUP($S340,'Snippet measures'!$A$4:$V$33,21,FALSE)</f>
        <v>7.462686567164179E-3</v>
      </c>
      <c r="X340" s="195">
        <f>VLOOKUP($S340,'Snippet measures'!$A$4:$V$33,22,FALSE)</f>
        <v>0.13432835820895522</v>
      </c>
      <c r="Y340" s="25">
        <v>4</v>
      </c>
      <c r="Z340" s="30" t="s">
        <v>375</v>
      </c>
      <c r="AA340" s="31" t="s">
        <v>376</v>
      </c>
      <c r="AB340" s="39" t="s">
        <v>335</v>
      </c>
      <c r="AC340" s="33" t="s">
        <v>377</v>
      </c>
      <c r="AD340" s="16" t="s">
        <v>378</v>
      </c>
      <c r="AE340" s="17">
        <v>1</v>
      </c>
      <c r="AF340" s="17">
        <v>1</v>
      </c>
      <c r="AG340" s="17">
        <f t="shared" si="217"/>
        <v>1</v>
      </c>
      <c r="AH340" s="35" t="s">
        <v>336</v>
      </c>
      <c r="AI340" s="33" t="s">
        <v>379</v>
      </c>
      <c r="AJ340" s="16"/>
      <c r="AK340" s="17">
        <v>2</v>
      </c>
      <c r="AL340" s="17">
        <v>3</v>
      </c>
      <c r="AM340" s="41">
        <v>2</v>
      </c>
      <c r="AN340" s="35"/>
      <c r="AO340" s="33"/>
      <c r="AP340" s="16"/>
      <c r="AQ340" s="17" t="str">
        <f t="shared" si="238"/>
        <v/>
      </c>
      <c r="AR340" s="17" t="str">
        <f t="shared" si="238"/>
        <v/>
      </c>
      <c r="AS340" s="20" t="str">
        <f t="shared" si="211"/>
        <v/>
      </c>
      <c r="AT340" s="35"/>
      <c r="AU340" s="33"/>
      <c r="AV340" s="16"/>
      <c r="AW340" s="17" t="str">
        <f t="shared" si="239"/>
        <v/>
      </c>
      <c r="AX340" s="17" t="str">
        <f t="shared" si="239"/>
        <v/>
      </c>
      <c r="AY340" s="20" t="str">
        <f t="shared" si="237"/>
        <v/>
      </c>
      <c r="AZ340" s="35"/>
      <c r="BA340" s="33"/>
      <c r="BB340" s="17" t="str">
        <f t="shared" si="240"/>
        <v/>
      </c>
      <c r="BC340" s="17" t="str">
        <f t="shared" si="240"/>
        <v/>
      </c>
      <c r="BD340" s="20" t="str">
        <f t="shared" si="212"/>
        <v/>
      </c>
      <c r="BE340" s="35"/>
      <c r="BF340" s="36"/>
      <c r="BG340" s="17" t="str">
        <f t="shared" si="241"/>
        <v/>
      </c>
      <c r="BH340" s="17" t="str">
        <f t="shared" si="241"/>
        <v/>
      </c>
      <c r="BI340" s="20" t="str">
        <f t="shared" si="204"/>
        <v/>
      </c>
      <c r="BJ340" s="54">
        <v>4</v>
      </c>
      <c r="BK340" s="37">
        <f t="shared" si="225"/>
        <v>8</v>
      </c>
      <c r="BL340" s="54">
        <f t="shared" si="226"/>
        <v>0</v>
      </c>
      <c r="BM340" s="28" t="s">
        <v>380</v>
      </c>
      <c r="BN340" s="28"/>
      <c r="BO340" s="28" t="s">
        <v>159</v>
      </c>
      <c r="BP340" s="28" t="s">
        <v>160</v>
      </c>
      <c r="BQ340" s="28">
        <v>4</v>
      </c>
      <c r="BR340" s="25">
        <f t="shared" si="227"/>
        <v>4</v>
      </c>
      <c r="BS340" s="28" t="s">
        <v>87</v>
      </c>
      <c r="BT340" s="25">
        <f t="shared" si="228"/>
        <v>1</v>
      </c>
      <c r="BU340" s="28">
        <v>2</v>
      </c>
      <c r="BV340" s="25">
        <f t="shared" si="229"/>
        <v>2</v>
      </c>
      <c r="BW340" s="28" t="s">
        <v>87</v>
      </c>
      <c r="BX340" s="25">
        <f t="shared" si="230"/>
        <v>1</v>
      </c>
      <c r="BY340" s="25" t="str">
        <f t="shared" si="234"/>
        <v>high</v>
      </c>
      <c r="BZ340" s="28" t="s">
        <v>145</v>
      </c>
      <c r="CA340" s="25">
        <v>2</v>
      </c>
      <c r="CB340" s="28"/>
      <c r="CC340" s="28">
        <v>2879.82</v>
      </c>
      <c r="CD340" s="28">
        <v>123.24</v>
      </c>
      <c r="CE340" s="38">
        <v>82.78</v>
      </c>
      <c r="CF340" s="54">
        <v>2</v>
      </c>
      <c r="CG340" s="25">
        <f t="shared" si="231"/>
        <v>3</v>
      </c>
      <c r="CH340" s="26">
        <f t="shared" si="232"/>
        <v>0.5</v>
      </c>
      <c r="CI340" s="26">
        <f t="shared" si="235"/>
        <v>6.4345991561181437</v>
      </c>
      <c r="CJ340" s="26">
        <f t="shared" si="236"/>
        <v>9.5796086011113797</v>
      </c>
    </row>
    <row r="341" spans="1:88" ht="13.05" customHeight="1" x14ac:dyDescent="0.3">
      <c r="A341" s="27">
        <v>177</v>
      </c>
      <c r="B341" s="28" t="s">
        <v>80</v>
      </c>
      <c r="C341" s="25">
        <f t="shared" si="218"/>
        <v>4</v>
      </c>
      <c r="D341" s="28" t="s">
        <v>80</v>
      </c>
      <c r="E341" s="25">
        <f t="shared" si="219"/>
        <v>4</v>
      </c>
      <c r="F341" s="28" t="s">
        <v>65</v>
      </c>
      <c r="G341" s="25">
        <f t="shared" si="220"/>
        <v>3</v>
      </c>
      <c r="H341" s="28" t="str">
        <f t="shared" si="221"/>
        <v>high</v>
      </c>
      <c r="I341" s="28" t="s">
        <v>65</v>
      </c>
      <c r="J341" s="25">
        <f t="shared" si="222"/>
        <v>3</v>
      </c>
      <c r="K341" s="28" t="s">
        <v>80</v>
      </c>
      <c r="L341" s="25">
        <f t="shared" si="223"/>
        <v>4</v>
      </c>
      <c r="M341" s="28" t="s">
        <v>88</v>
      </c>
      <c r="N341" s="25">
        <f t="shared" si="224"/>
        <v>1</v>
      </c>
      <c r="O341" s="25" t="str">
        <f t="shared" si="233"/>
        <v>high</v>
      </c>
      <c r="P341" s="25" t="s">
        <v>67</v>
      </c>
      <c r="Q341" s="25" t="s">
        <v>68</v>
      </c>
      <c r="R341" s="25">
        <v>1</v>
      </c>
      <c r="S341" s="29" t="s">
        <v>332</v>
      </c>
      <c r="T341" s="195">
        <f>VLOOKUP($S341,'Snippet measures'!$A$4:$V$33,11,FALSE)</f>
        <v>793</v>
      </c>
      <c r="U341" s="195">
        <f>VLOOKUP($S341,'Snippet measures'!$A$4:$V$33,18,FALSE)</f>
        <v>-5.6876395446074302</v>
      </c>
      <c r="V341" s="195">
        <f>VLOOKUP($S341,'Snippet measures'!$A$4:$V$33,19,FALSE)</f>
        <v>664.5</v>
      </c>
      <c r="W341" s="195">
        <f>VLOOKUP($S341,'Snippet measures'!$A$4:$V$33,21,FALSE)</f>
        <v>7.462686567164179E-3</v>
      </c>
      <c r="X341" s="195">
        <f>VLOOKUP($S341,'Snippet measures'!$A$4:$V$33,22,FALSE)</f>
        <v>0.13432835820895522</v>
      </c>
      <c r="Y341" s="25">
        <v>4</v>
      </c>
      <c r="Z341" s="30" t="s">
        <v>381</v>
      </c>
      <c r="AA341" s="31" t="s">
        <v>382</v>
      </c>
      <c r="AB341" s="39" t="s">
        <v>335</v>
      </c>
      <c r="AC341" s="33" t="s">
        <v>383</v>
      </c>
      <c r="AD341" s="16" t="s">
        <v>384</v>
      </c>
      <c r="AE341" s="17">
        <v>2</v>
      </c>
      <c r="AF341" s="17">
        <v>1</v>
      </c>
      <c r="AG341" s="40">
        <v>1</v>
      </c>
      <c r="AH341" s="35" t="s">
        <v>336</v>
      </c>
      <c r="AI341" s="33" t="s">
        <v>385</v>
      </c>
      <c r="AJ341" s="16"/>
      <c r="AK341" s="17">
        <v>3</v>
      </c>
      <c r="AL341" s="17">
        <v>3</v>
      </c>
      <c r="AM341" s="20">
        <f t="shared" ref="AM341:AM385" si="242">IF(AK341=AL341,AK341,"")</f>
        <v>3</v>
      </c>
      <c r="AN341" s="35"/>
      <c r="AO341" s="33"/>
      <c r="AP341" s="16"/>
      <c r="AQ341" s="17" t="str">
        <f t="shared" si="238"/>
        <v/>
      </c>
      <c r="AR341" s="17" t="str">
        <f t="shared" si="238"/>
        <v/>
      </c>
      <c r="AS341" s="20" t="str">
        <f t="shared" si="211"/>
        <v/>
      </c>
      <c r="AT341" s="35"/>
      <c r="AU341" s="33"/>
      <c r="AV341" s="16"/>
      <c r="AW341" s="17" t="str">
        <f t="shared" si="239"/>
        <v/>
      </c>
      <c r="AX341" s="17" t="str">
        <f t="shared" si="239"/>
        <v/>
      </c>
      <c r="AY341" s="20" t="str">
        <f t="shared" si="237"/>
        <v/>
      </c>
      <c r="AZ341" s="35"/>
      <c r="BA341" s="33"/>
      <c r="BB341" s="17" t="str">
        <f t="shared" si="240"/>
        <v/>
      </c>
      <c r="BC341" s="17" t="str">
        <f t="shared" si="240"/>
        <v/>
      </c>
      <c r="BD341" s="20" t="str">
        <f t="shared" si="212"/>
        <v/>
      </c>
      <c r="BE341" s="35"/>
      <c r="BF341" s="36"/>
      <c r="BG341" s="17" t="str">
        <f t="shared" si="241"/>
        <v/>
      </c>
      <c r="BH341" s="17" t="str">
        <f t="shared" si="241"/>
        <v/>
      </c>
      <c r="BI341" s="20" t="str">
        <f t="shared" si="204"/>
        <v/>
      </c>
      <c r="BJ341" s="54">
        <v>4</v>
      </c>
      <c r="BK341" s="37">
        <f t="shared" si="225"/>
        <v>8</v>
      </c>
      <c r="BL341" s="54">
        <f t="shared" si="226"/>
        <v>0</v>
      </c>
      <c r="BM341" s="28"/>
      <c r="BN341" s="28"/>
      <c r="BO341" s="28"/>
      <c r="BP341" s="28" t="s">
        <v>164</v>
      </c>
      <c r="BQ341" s="28">
        <v>2</v>
      </c>
      <c r="BR341" s="25">
        <f t="shared" si="227"/>
        <v>2</v>
      </c>
      <c r="BS341" s="28">
        <v>3</v>
      </c>
      <c r="BT341" s="25">
        <f t="shared" si="228"/>
        <v>3</v>
      </c>
      <c r="BU341" s="28">
        <v>4</v>
      </c>
      <c r="BV341" s="25">
        <f t="shared" si="229"/>
        <v>4</v>
      </c>
      <c r="BW341" s="28">
        <v>4</v>
      </c>
      <c r="BX341" s="25">
        <f t="shared" si="230"/>
        <v>4</v>
      </c>
      <c r="BY341" s="25" t="str">
        <f t="shared" si="234"/>
        <v>high</v>
      </c>
      <c r="BZ341" s="28" t="s">
        <v>100</v>
      </c>
      <c r="CA341" s="25">
        <v>3</v>
      </c>
      <c r="CB341" s="28"/>
      <c r="CC341" s="28">
        <v>3077.05</v>
      </c>
      <c r="CD341" s="28">
        <v>88</v>
      </c>
      <c r="CE341" s="38">
        <v>71.27</v>
      </c>
      <c r="CF341" s="54">
        <v>2</v>
      </c>
      <c r="CG341" s="25">
        <f t="shared" si="231"/>
        <v>4</v>
      </c>
      <c r="CH341" s="26">
        <f t="shared" si="232"/>
        <v>0.66666666666666663</v>
      </c>
      <c r="CI341" s="26">
        <f t="shared" si="235"/>
        <v>9.0113636363636367</v>
      </c>
      <c r="CJ341" s="26">
        <f t="shared" si="236"/>
        <v>11.126701276834574</v>
      </c>
    </row>
    <row r="342" spans="1:88" ht="13.05" customHeight="1" x14ac:dyDescent="0.3">
      <c r="A342" s="27">
        <v>178</v>
      </c>
      <c r="B342" s="28" t="s">
        <v>88</v>
      </c>
      <c r="C342" s="25">
        <f t="shared" si="218"/>
        <v>1</v>
      </c>
      <c r="D342" s="28" t="s">
        <v>80</v>
      </c>
      <c r="E342" s="25">
        <f t="shared" si="219"/>
        <v>4</v>
      </c>
      <c r="F342" s="28" t="s">
        <v>80</v>
      </c>
      <c r="G342" s="25">
        <f t="shared" si="220"/>
        <v>4</v>
      </c>
      <c r="H342" s="28" t="str">
        <f t="shared" si="221"/>
        <v>medium</v>
      </c>
      <c r="I342" s="28" t="s">
        <v>80</v>
      </c>
      <c r="J342" s="25">
        <f t="shared" si="222"/>
        <v>4</v>
      </c>
      <c r="K342" s="28" t="s">
        <v>65</v>
      </c>
      <c r="L342" s="25">
        <f t="shared" si="223"/>
        <v>3</v>
      </c>
      <c r="M342" s="28" t="s">
        <v>88</v>
      </c>
      <c r="N342" s="25">
        <f t="shared" si="224"/>
        <v>1</v>
      </c>
      <c r="O342" s="25" t="str">
        <f t="shared" si="233"/>
        <v>high</v>
      </c>
      <c r="P342" s="25" t="s">
        <v>67</v>
      </c>
      <c r="Q342" s="25" t="s">
        <v>68</v>
      </c>
      <c r="R342" s="25">
        <v>1</v>
      </c>
      <c r="S342" s="29" t="s">
        <v>332</v>
      </c>
      <c r="T342" s="195">
        <f>VLOOKUP($S342,'Snippet measures'!$A$4:$V$33,11,FALSE)</f>
        <v>793</v>
      </c>
      <c r="U342" s="195">
        <f>VLOOKUP($S342,'Snippet measures'!$A$4:$V$33,18,FALSE)</f>
        <v>-5.6876395446074302</v>
      </c>
      <c r="V342" s="195">
        <f>VLOOKUP($S342,'Snippet measures'!$A$4:$V$33,19,FALSE)</f>
        <v>664.5</v>
      </c>
      <c r="W342" s="195">
        <f>VLOOKUP($S342,'Snippet measures'!$A$4:$V$33,21,FALSE)</f>
        <v>7.462686567164179E-3</v>
      </c>
      <c r="X342" s="195">
        <f>VLOOKUP($S342,'Snippet measures'!$A$4:$V$33,22,FALSE)</f>
        <v>0.13432835820895522</v>
      </c>
      <c r="Y342" s="25">
        <v>1</v>
      </c>
      <c r="Z342" s="30" t="s">
        <v>386</v>
      </c>
      <c r="AA342" s="31" t="s">
        <v>387</v>
      </c>
      <c r="AB342" s="39" t="s">
        <v>335</v>
      </c>
      <c r="AC342" s="33" t="s">
        <v>388</v>
      </c>
      <c r="AD342" s="16"/>
      <c r="AE342" s="17">
        <v>2</v>
      </c>
      <c r="AF342" s="17">
        <v>2</v>
      </c>
      <c r="AG342" s="17">
        <f>IF(AE342=AF342,AE342,"")</f>
        <v>2</v>
      </c>
      <c r="AH342" s="35" t="s">
        <v>336</v>
      </c>
      <c r="AI342" s="33" t="s">
        <v>256</v>
      </c>
      <c r="AJ342" s="16"/>
      <c r="AK342" s="17">
        <v>0</v>
      </c>
      <c r="AL342" s="17">
        <v>0</v>
      </c>
      <c r="AM342" s="20">
        <f t="shared" si="242"/>
        <v>0</v>
      </c>
      <c r="AN342" s="35"/>
      <c r="AO342" s="33"/>
      <c r="AP342" s="16"/>
      <c r="AQ342" s="17" t="str">
        <f t="shared" si="238"/>
        <v/>
      </c>
      <c r="AR342" s="17" t="str">
        <f t="shared" si="238"/>
        <v/>
      </c>
      <c r="AS342" s="20" t="str">
        <f t="shared" si="211"/>
        <v/>
      </c>
      <c r="AT342" s="35"/>
      <c r="AU342" s="33"/>
      <c r="AV342" s="16"/>
      <c r="AW342" s="17" t="str">
        <f t="shared" si="239"/>
        <v/>
      </c>
      <c r="AX342" s="17" t="str">
        <f t="shared" si="239"/>
        <v/>
      </c>
      <c r="AY342" s="20" t="str">
        <f t="shared" si="237"/>
        <v/>
      </c>
      <c r="AZ342" s="35"/>
      <c r="BA342" s="33"/>
      <c r="BB342" s="17" t="str">
        <f t="shared" si="240"/>
        <v/>
      </c>
      <c r="BC342" s="17" t="str">
        <f t="shared" si="240"/>
        <v/>
      </c>
      <c r="BD342" s="20" t="str">
        <f t="shared" si="212"/>
        <v/>
      </c>
      <c r="BE342" s="35"/>
      <c r="BF342" s="36"/>
      <c r="BG342" s="17" t="str">
        <f t="shared" si="241"/>
        <v/>
      </c>
      <c r="BH342" s="17" t="str">
        <f t="shared" si="241"/>
        <v/>
      </c>
      <c r="BI342" s="20" t="str">
        <f t="shared" si="204"/>
        <v/>
      </c>
      <c r="BJ342" s="54">
        <v>1</v>
      </c>
      <c r="BK342" s="37">
        <f t="shared" si="225"/>
        <v>2</v>
      </c>
      <c r="BL342" s="54">
        <f t="shared" si="226"/>
        <v>0</v>
      </c>
      <c r="BM342" s="28"/>
      <c r="BN342" s="28"/>
      <c r="BO342" s="28"/>
      <c r="BP342" s="28" t="s">
        <v>169</v>
      </c>
      <c r="BQ342" s="28">
        <v>4</v>
      </c>
      <c r="BR342" s="25">
        <f t="shared" si="227"/>
        <v>4</v>
      </c>
      <c r="BS342" s="28">
        <v>2</v>
      </c>
      <c r="BT342" s="25">
        <f t="shared" si="228"/>
        <v>2</v>
      </c>
      <c r="BU342" s="28">
        <v>4</v>
      </c>
      <c r="BV342" s="25">
        <f t="shared" si="229"/>
        <v>4</v>
      </c>
      <c r="BW342" s="28" t="s">
        <v>87</v>
      </c>
      <c r="BX342" s="25">
        <f t="shared" si="230"/>
        <v>1</v>
      </c>
      <c r="BY342" s="25" t="str">
        <f t="shared" si="234"/>
        <v>high</v>
      </c>
      <c r="BZ342" s="28" t="s">
        <v>145</v>
      </c>
      <c r="CA342" s="25">
        <v>2</v>
      </c>
      <c r="CB342" s="28"/>
      <c r="CC342" s="28">
        <v>2198.86</v>
      </c>
      <c r="CD342" s="28">
        <v>205.3</v>
      </c>
      <c r="CE342" s="38">
        <v>36.9</v>
      </c>
      <c r="CF342" s="54">
        <v>2</v>
      </c>
      <c r="CG342" s="25">
        <f t="shared" si="231"/>
        <v>2</v>
      </c>
      <c r="CH342" s="26">
        <f t="shared" si="232"/>
        <v>0.33333333333333331</v>
      </c>
      <c r="CI342" s="26">
        <f t="shared" si="235"/>
        <v>3.8626400389673647</v>
      </c>
      <c r="CJ342" s="26">
        <f t="shared" si="236"/>
        <v>21.490514905149052</v>
      </c>
    </row>
    <row r="343" spans="1:88" ht="13.05" customHeight="1" x14ac:dyDescent="0.3">
      <c r="A343" s="27">
        <v>227</v>
      </c>
      <c r="B343" s="28" t="s">
        <v>88</v>
      </c>
      <c r="C343" s="25">
        <f t="shared" si="218"/>
        <v>1</v>
      </c>
      <c r="D343" s="28" t="s">
        <v>79</v>
      </c>
      <c r="E343" s="25">
        <f t="shared" si="219"/>
        <v>2</v>
      </c>
      <c r="F343" s="28" t="s">
        <v>80</v>
      </c>
      <c r="G343" s="25">
        <f t="shared" si="220"/>
        <v>4</v>
      </c>
      <c r="H343" s="28" t="str">
        <f t="shared" si="221"/>
        <v>medium</v>
      </c>
      <c r="I343" s="28" t="s">
        <v>88</v>
      </c>
      <c r="J343" s="25">
        <f t="shared" si="222"/>
        <v>1</v>
      </c>
      <c r="K343" s="28" t="s">
        <v>65</v>
      </c>
      <c r="L343" s="25">
        <f t="shared" si="223"/>
        <v>3</v>
      </c>
      <c r="M343" s="28" t="s">
        <v>88</v>
      </c>
      <c r="N343" s="25">
        <f t="shared" si="224"/>
        <v>1</v>
      </c>
      <c r="O343" s="25" t="str">
        <f t="shared" si="233"/>
        <v>high</v>
      </c>
      <c r="P343" s="25" t="s">
        <v>67</v>
      </c>
      <c r="Q343" s="25" t="s">
        <v>68</v>
      </c>
      <c r="R343" s="25">
        <v>1</v>
      </c>
      <c r="S343" s="29" t="s">
        <v>332</v>
      </c>
      <c r="T343" s="195">
        <f>VLOOKUP($S343,'Snippet measures'!$A$4:$V$33,11,FALSE)</f>
        <v>793</v>
      </c>
      <c r="U343" s="195">
        <f>VLOOKUP($S343,'Snippet measures'!$A$4:$V$33,18,FALSE)</f>
        <v>-5.6876395446074302</v>
      </c>
      <c r="V343" s="195">
        <f>VLOOKUP($S343,'Snippet measures'!$A$4:$V$33,19,FALSE)</f>
        <v>664.5</v>
      </c>
      <c r="W343" s="195">
        <f>VLOOKUP($S343,'Snippet measures'!$A$4:$V$33,21,FALSE)</f>
        <v>7.462686567164179E-3</v>
      </c>
      <c r="X343" s="195">
        <f>VLOOKUP($S343,'Snippet measures'!$A$4:$V$33,22,FALSE)</f>
        <v>0.13432835820895522</v>
      </c>
      <c r="Y343" s="25">
        <v>1</v>
      </c>
      <c r="Z343" s="30" t="s">
        <v>389</v>
      </c>
      <c r="AA343" s="31" t="s">
        <v>390</v>
      </c>
      <c r="AB343" s="39" t="s">
        <v>335</v>
      </c>
      <c r="AC343" s="33" t="s">
        <v>391</v>
      </c>
      <c r="AD343" s="16"/>
      <c r="AE343" s="17">
        <v>0</v>
      </c>
      <c r="AF343" s="17">
        <v>0</v>
      </c>
      <c r="AG343" s="17">
        <f>IF(AE343=AF343,AE343,"")</f>
        <v>0</v>
      </c>
      <c r="AH343" s="35" t="s">
        <v>336</v>
      </c>
      <c r="AI343" s="33" t="s">
        <v>392</v>
      </c>
      <c r="AJ343" s="16"/>
      <c r="AK343" s="17">
        <v>0</v>
      </c>
      <c r="AL343" s="17">
        <v>0</v>
      </c>
      <c r="AM343" s="20">
        <f t="shared" si="242"/>
        <v>0</v>
      </c>
      <c r="AN343" s="35"/>
      <c r="AO343" s="33"/>
      <c r="AP343" s="16"/>
      <c r="AQ343" s="17" t="str">
        <f t="shared" si="238"/>
        <v/>
      </c>
      <c r="AR343" s="17" t="str">
        <f t="shared" si="238"/>
        <v/>
      </c>
      <c r="AS343" s="20" t="str">
        <f t="shared" si="211"/>
        <v/>
      </c>
      <c r="AT343" s="35"/>
      <c r="AU343" s="33"/>
      <c r="AV343" s="16"/>
      <c r="AW343" s="17" t="str">
        <f t="shared" si="239"/>
        <v/>
      </c>
      <c r="AX343" s="17" t="str">
        <f t="shared" si="239"/>
        <v/>
      </c>
      <c r="AY343" s="20" t="str">
        <f t="shared" si="237"/>
        <v/>
      </c>
      <c r="AZ343" s="35"/>
      <c r="BA343" s="33"/>
      <c r="BB343" s="17" t="str">
        <f t="shared" si="240"/>
        <v/>
      </c>
      <c r="BC343" s="17" t="str">
        <f t="shared" si="240"/>
        <v/>
      </c>
      <c r="BD343" s="20" t="str">
        <f t="shared" si="212"/>
        <v/>
      </c>
      <c r="BE343" s="35"/>
      <c r="BF343" s="36"/>
      <c r="BG343" s="17" t="str">
        <f t="shared" si="241"/>
        <v/>
      </c>
      <c r="BH343" s="17" t="str">
        <f t="shared" si="241"/>
        <v/>
      </c>
      <c r="BI343" s="20" t="str">
        <f t="shared" si="204"/>
        <v/>
      </c>
      <c r="BJ343" s="54">
        <v>1</v>
      </c>
      <c r="BK343" s="37">
        <f t="shared" si="225"/>
        <v>2</v>
      </c>
      <c r="BL343" s="54">
        <f t="shared" si="226"/>
        <v>0</v>
      </c>
      <c r="BM343" s="28"/>
      <c r="BN343" s="28"/>
      <c r="BO343" s="28" t="s">
        <v>176</v>
      </c>
      <c r="BP343" s="28" t="s">
        <v>177</v>
      </c>
      <c r="BQ343" s="28" t="s">
        <v>87</v>
      </c>
      <c r="BR343" s="25">
        <f t="shared" si="227"/>
        <v>1</v>
      </c>
      <c r="BS343" s="28" t="s">
        <v>87</v>
      </c>
      <c r="BT343" s="25">
        <f t="shared" si="228"/>
        <v>1</v>
      </c>
      <c r="BU343" s="28" t="s">
        <v>87</v>
      </c>
      <c r="BV343" s="25">
        <f t="shared" si="229"/>
        <v>1</v>
      </c>
      <c r="BW343" s="28" t="s">
        <v>87</v>
      </c>
      <c r="BX343" s="25">
        <f t="shared" si="230"/>
        <v>1</v>
      </c>
      <c r="BY343" s="25" t="str">
        <f t="shared" si="234"/>
        <v>low</v>
      </c>
      <c r="BZ343" s="28" t="s">
        <v>100</v>
      </c>
      <c r="CA343" s="25">
        <v>3</v>
      </c>
      <c r="CB343" s="28"/>
      <c r="CC343" s="28">
        <v>1377.51</v>
      </c>
      <c r="CD343" s="28">
        <v>14</v>
      </c>
      <c r="CE343" s="38">
        <v>9.2100000000000009</v>
      </c>
      <c r="CF343" s="54">
        <v>2</v>
      </c>
      <c r="CG343" s="25">
        <f t="shared" si="231"/>
        <v>0</v>
      </c>
      <c r="CH343" s="26">
        <f t="shared" si="232"/>
        <v>0</v>
      </c>
      <c r="CI343" s="26">
        <f t="shared" si="235"/>
        <v>56.642857142857146</v>
      </c>
      <c r="CJ343" s="26">
        <f t="shared" si="236"/>
        <v>86.102062975027138</v>
      </c>
    </row>
    <row r="344" spans="1:88" ht="13.05" customHeight="1" x14ac:dyDescent="0.3">
      <c r="A344" s="27">
        <v>6</v>
      </c>
      <c r="B344" s="28" t="s">
        <v>80</v>
      </c>
      <c r="C344" s="25">
        <f t="shared" si="218"/>
        <v>4</v>
      </c>
      <c r="D344" s="28" t="s">
        <v>80</v>
      </c>
      <c r="E344" s="25">
        <f t="shared" si="219"/>
        <v>4</v>
      </c>
      <c r="F344" s="28" t="s">
        <v>66</v>
      </c>
      <c r="G344" s="25">
        <f t="shared" si="220"/>
        <v>5</v>
      </c>
      <c r="H344" s="28" t="str">
        <f t="shared" si="221"/>
        <v>high</v>
      </c>
      <c r="I344" s="28" t="s">
        <v>80</v>
      </c>
      <c r="J344" s="25">
        <f t="shared" si="222"/>
        <v>4</v>
      </c>
      <c r="K344" s="28" t="s">
        <v>80</v>
      </c>
      <c r="L344" s="25">
        <f t="shared" si="223"/>
        <v>4</v>
      </c>
      <c r="M344" s="28" t="s">
        <v>66</v>
      </c>
      <c r="N344" s="25">
        <f t="shared" si="224"/>
        <v>5</v>
      </c>
      <c r="O344" s="25" t="str">
        <f t="shared" si="233"/>
        <v>high</v>
      </c>
      <c r="P344" s="25" t="s">
        <v>67</v>
      </c>
      <c r="Q344" s="25" t="s">
        <v>68</v>
      </c>
      <c r="R344" s="25">
        <v>2</v>
      </c>
      <c r="S344" s="29" t="s">
        <v>777</v>
      </c>
      <c r="T344" s="195">
        <f>VLOOKUP($S344,'Snippet measures'!$A$4:$V$33,11,FALSE)</f>
        <v>721</v>
      </c>
      <c r="U344" s="195">
        <f>VLOOKUP($S344,'Snippet measures'!$A$4:$V$33,18,FALSE)</f>
        <v>-7.6396545061309302</v>
      </c>
      <c r="V344" s="195">
        <f>VLOOKUP($S344,'Snippet measures'!$A$4:$V$33,19,FALSE)</f>
        <v>664.5</v>
      </c>
      <c r="W344" s="195">
        <f>VLOOKUP($S344,'Snippet measures'!$A$4:$V$33,21,FALSE)</f>
        <v>7.462686567164179E-3</v>
      </c>
      <c r="X344" s="195">
        <f>VLOOKUP($S344,'Snippet measures'!$A$4:$V$33,22,FALSE)</f>
        <v>0</v>
      </c>
      <c r="Y344" s="25">
        <v>4</v>
      </c>
      <c r="Z344" s="30" t="s">
        <v>778</v>
      </c>
      <c r="AA344" s="31" t="s">
        <v>779</v>
      </c>
      <c r="AB344" s="39" t="s">
        <v>335</v>
      </c>
      <c r="AC344" s="33" t="s">
        <v>780</v>
      </c>
      <c r="AD344" s="16"/>
      <c r="AE344" s="17">
        <v>1</v>
      </c>
      <c r="AF344" s="17">
        <v>0</v>
      </c>
      <c r="AG344" s="40">
        <v>1</v>
      </c>
      <c r="AH344" s="35" t="s">
        <v>336</v>
      </c>
      <c r="AI344" s="33" t="s">
        <v>781</v>
      </c>
      <c r="AJ344" s="16"/>
      <c r="AK344" s="17">
        <v>3</v>
      </c>
      <c r="AL344" s="17">
        <v>3</v>
      </c>
      <c r="AM344" s="20">
        <f t="shared" si="242"/>
        <v>3</v>
      </c>
      <c r="AN344" s="35"/>
      <c r="AO344" s="33"/>
      <c r="AP344" s="16"/>
      <c r="AQ344" s="17" t="str">
        <f t="shared" si="238"/>
        <v/>
      </c>
      <c r="AR344" s="17" t="str">
        <f t="shared" si="238"/>
        <v/>
      </c>
      <c r="AS344" s="20" t="str">
        <f t="shared" si="211"/>
        <v/>
      </c>
      <c r="AT344" s="35"/>
      <c r="AU344" s="33"/>
      <c r="AV344" s="16"/>
      <c r="AW344" s="17" t="str">
        <f t="shared" si="239"/>
        <v/>
      </c>
      <c r="AX344" s="17" t="str">
        <f t="shared" si="239"/>
        <v/>
      </c>
      <c r="AY344" s="20" t="str">
        <f t="shared" si="237"/>
        <v/>
      </c>
      <c r="AZ344" s="35"/>
      <c r="BA344" s="33"/>
      <c r="BB344" s="17" t="str">
        <f t="shared" si="240"/>
        <v/>
      </c>
      <c r="BC344" s="17" t="str">
        <f t="shared" si="240"/>
        <v/>
      </c>
      <c r="BD344" s="20" t="str">
        <f t="shared" si="212"/>
        <v/>
      </c>
      <c r="BE344" s="35"/>
      <c r="BF344" s="36"/>
      <c r="BG344" s="17" t="str">
        <f t="shared" si="241"/>
        <v/>
      </c>
      <c r="BH344" s="17" t="str">
        <f t="shared" si="241"/>
        <v/>
      </c>
      <c r="BI344" s="20" t="str">
        <f t="shared" si="204"/>
        <v/>
      </c>
      <c r="BJ344" s="54">
        <v>4</v>
      </c>
      <c r="BK344" s="37">
        <f t="shared" si="225"/>
        <v>8</v>
      </c>
      <c r="BL344" s="54">
        <f t="shared" si="226"/>
        <v>0</v>
      </c>
      <c r="BM344" s="28"/>
      <c r="BN344" s="28"/>
      <c r="BO344" s="28" t="s">
        <v>458</v>
      </c>
      <c r="BP344" s="28" t="s">
        <v>459</v>
      </c>
      <c r="BQ344" s="28" t="s">
        <v>77</v>
      </c>
      <c r="BR344" s="25">
        <f t="shared" si="227"/>
        <v>5</v>
      </c>
      <c r="BS344" s="28">
        <v>4</v>
      </c>
      <c r="BT344" s="25">
        <f t="shared" si="228"/>
        <v>4</v>
      </c>
      <c r="BU344" s="28">
        <v>4</v>
      </c>
      <c r="BV344" s="25">
        <f t="shared" si="229"/>
        <v>4</v>
      </c>
      <c r="BW344" s="28">
        <v>3</v>
      </c>
      <c r="BX344" s="25">
        <f t="shared" si="230"/>
        <v>3</v>
      </c>
      <c r="BY344" s="25" t="str">
        <f t="shared" si="234"/>
        <v>high</v>
      </c>
      <c r="BZ344" s="28" t="s">
        <v>78</v>
      </c>
      <c r="CA344" s="25">
        <v>1</v>
      </c>
      <c r="CB344" s="28"/>
      <c r="CC344" s="28">
        <v>1515.63</v>
      </c>
      <c r="CD344" s="28">
        <v>55.33</v>
      </c>
      <c r="CE344" s="38">
        <v>77.39</v>
      </c>
      <c r="CF344" s="54">
        <v>2</v>
      </c>
      <c r="CG344" s="25">
        <f t="shared" si="231"/>
        <v>4</v>
      </c>
      <c r="CH344" s="26">
        <f t="shared" si="232"/>
        <v>0.66666666666666663</v>
      </c>
      <c r="CI344" s="26">
        <f t="shared" si="235"/>
        <v>13.030905476233508</v>
      </c>
      <c r="CJ344" s="26">
        <f t="shared" si="236"/>
        <v>9.3164491536374214</v>
      </c>
    </row>
    <row r="345" spans="1:88" ht="13.05" customHeight="1" x14ac:dyDescent="0.3">
      <c r="A345" s="27">
        <v>28</v>
      </c>
      <c r="B345" s="28" t="s">
        <v>79</v>
      </c>
      <c r="C345" s="25">
        <f t="shared" si="218"/>
        <v>2</v>
      </c>
      <c r="D345" s="28" t="s">
        <v>79</v>
      </c>
      <c r="E345" s="25">
        <f t="shared" si="219"/>
        <v>2</v>
      </c>
      <c r="F345" s="28" t="s">
        <v>88</v>
      </c>
      <c r="G345" s="25">
        <f t="shared" si="220"/>
        <v>1</v>
      </c>
      <c r="H345" s="28" t="str">
        <f t="shared" si="221"/>
        <v>low</v>
      </c>
      <c r="I345" s="28" t="s">
        <v>88</v>
      </c>
      <c r="J345" s="25">
        <f t="shared" si="222"/>
        <v>1</v>
      </c>
      <c r="K345" s="28" t="s">
        <v>88</v>
      </c>
      <c r="L345" s="25">
        <f t="shared" si="223"/>
        <v>1</v>
      </c>
      <c r="M345" s="28" t="s">
        <v>88</v>
      </c>
      <c r="N345" s="25">
        <f t="shared" si="224"/>
        <v>1</v>
      </c>
      <c r="O345" s="25" t="str">
        <f t="shared" si="233"/>
        <v>low</v>
      </c>
      <c r="P345" s="25" t="s">
        <v>95</v>
      </c>
      <c r="Q345" s="25" t="s">
        <v>68</v>
      </c>
      <c r="R345" s="25">
        <v>2</v>
      </c>
      <c r="S345" s="29" t="s">
        <v>777</v>
      </c>
      <c r="T345" s="195">
        <f>VLOOKUP($S345,'Snippet measures'!$A$4:$V$33,11,FALSE)</f>
        <v>721</v>
      </c>
      <c r="U345" s="195">
        <f>VLOOKUP($S345,'Snippet measures'!$A$4:$V$33,18,FALSE)</f>
        <v>-7.6396545061309302</v>
      </c>
      <c r="V345" s="195">
        <f>VLOOKUP($S345,'Snippet measures'!$A$4:$V$33,19,FALSE)</f>
        <v>664.5</v>
      </c>
      <c r="W345" s="195">
        <f>VLOOKUP($S345,'Snippet measures'!$A$4:$V$33,21,FALSE)</f>
        <v>7.462686567164179E-3</v>
      </c>
      <c r="X345" s="195">
        <f>VLOOKUP($S345,'Snippet measures'!$A$4:$V$33,22,FALSE)</f>
        <v>0</v>
      </c>
      <c r="Y345" s="25">
        <v>4</v>
      </c>
      <c r="Z345" s="30" t="s">
        <v>782</v>
      </c>
      <c r="AA345" s="31" t="s">
        <v>783</v>
      </c>
      <c r="AB345" s="39" t="s">
        <v>335</v>
      </c>
      <c r="AC345" s="33" t="s">
        <v>784</v>
      </c>
      <c r="AD345" s="16"/>
      <c r="AE345" s="17">
        <v>1</v>
      </c>
      <c r="AF345" s="17">
        <v>1</v>
      </c>
      <c r="AG345" s="17">
        <f>IF(AE345=AF345,AE345,"")</f>
        <v>1</v>
      </c>
      <c r="AH345" s="35" t="s">
        <v>336</v>
      </c>
      <c r="AI345" s="33" t="s">
        <v>785</v>
      </c>
      <c r="AJ345" s="16"/>
      <c r="AK345" s="17">
        <v>3</v>
      </c>
      <c r="AL345" s="17">
        <v>3</v>
      </c>
      <c r="AM345" s="20">
        <f t="shared" si="242"/>
        <v>3</v>
      </c>
      <c r="AN345" s="35"/>
      <c r="AO345" s="33"/>
      <c r="AP345" s="16"/>
      <c r="AQ345" s="17" t="str">
        <f t="shared" si="238"/>
        <v/>
      </c>
      <c r="AR345" s="17" t="str">
        <f t="shared" si="238"/>
        <v/>
      </c>
      <c r="AS345" s="20" t="str">
        <f t="shared" si="211"/>
        <v/>
      </c>
      <c r="AT345" s="35"/>
      <c r="AU345" s="33"/>
      <c r="AV345" s="16"/>
      <c r="AW345" s="17" t="str">
        <f t="shared" si="239"/>
        <v/>
      </c>
      <c r="AX345" s="17" t="str">
        <f t="shared" si="239"/>
        <v/>
      </c>
      <c r="AY345" s="20" t="str">
        <f t="shared" si="237"/>
        <v/>
      </c>
      <c r="AZ345" s="35"/>
      <c r="BA345" s="33"/>
      <c r="BB345" s="17" t="str">
        <f t="shared" si="240"/>
        <v/>
      </c>
      <c r="BC345" s="17" t="str">
        <f t="shared" si="240"/>
        <v/>
      </c>
      <c r="BD345" s="20" t="str">
        <f t="shared" si="212"/>
        <v/>
      </c>
      <c r="BE345" s="35"/>
      <c r="BF345" s="36"/>
      <c r="BG345" s="17" t="str">
        <f t="shared" si="241"/>
        <v/>
      </c>
      <c r="BH345" s="17" t="str">
        <f t="shared" si="241"/>
        <v/>
      </c>
      <c r="BI345" s="20" t="str">
        <f t="shared" si="204"/>
        <v/>
      </c>
      <c r="BJ345" s="54">
        <v>4</v>
      </c>
      <c r="BK345" s="37">
        <f t="shared" si="225"/>
        <v>8</v>
      </c>
      <c r="BL345" s="54">
        <f t="shared" si="226"/>
        <v>0</v>
      </c>
      <c r="BM345" s="28" t="s">
        <v>786</v>
      </c>
      <c r="BN345" s="28" t="s">
        <v>787</v>
      </c>
      <c r="BO345" s="28" t="s">
        <v>465</v>
      </c>
      <c r="BP345" s="28" t="s">
        <v>466</v>
      </c>
      <c r="BQ345" s="28">
        <v>2</v>
      </c>
      <c r="BR345" s="25">
        <f t="shared" si="227"/>
        <v>2</v>
      </c>
      <c r="BS345" s="28" t="s">
        <v>87</v>
      </c>
      <c r="BT345" s="25">
        <f t="shared" si="228"/>
        <v>1</v>
      </c>
      <c r="BU345" s="28">
        <v>2</v>
      </c>
      <c r="BV345" s="25">
        <f t="shared" si="229"/>
        <v>2</v>
      </c>
      <c r="BW345" s="28" t="s">
        <v>87</v>
      </c>
      <c r="BX345" s="25">
        <f t="shared" si="230"/>
        <v>1</v>
      </c>
      <c r="BY345" s="25" t="str">
        <f t="shared" si="234"/>
        <v>low</v>
      </c>
      <c r="BZ345" s="28" t="s">
        <v>145</v>
      </c>
      <c r="CA345" s="25">
        <v>2</v>
      </c>
      <c r="CB345" s="28" t="s">
        <v>467</v>
      </c>
      <c r="CC345" s="28">
        <v>2770.82</v>
      </c>
      <c r="CD345" s="28">
        <v>150.58000000000001</v>
      </c>
      <c r="CE345" s="38">
        <v>44.58</v>
      </c>
      <c r="CF345" s="54">
        <v>2</v>
      </c>
      <c r="CG345" s="25">
        <f t="shared" si="231"/>
        <v>4</v>
      </c>
      <c r="CH345" s="26">
        <f t="shared" si="232"/>
        <v>0.66666666666666663</v>
      </c>
      <c r="CI345" s="26">
        <f t="shared" si="235"/>
        <v>4.7881524770885902</v>
      </c>
      <c r="CJ345" s="26">
        <f t="shared" si="236"/>
        <v>16.173171825930911</v>
      </c>
    </row>
    <row r="346" spans="1:88" ht="13.05" customHeight="1" x14ac:dyDescent="0.3">
      <c r="A346" s="27">
        <v>55</v>
      </c>
      <c r="B346" s="28" t="s">
        <v>88</v>
      </c>
      <c r="C346" s="25">
        <f t="shared" si="218"/>
        <v>1</v>
      </c>
      <c r="D346" s="28" t="s">
        <v>65</v>
      </c>
      <c r="E346" s="25">
        <f t="shared" si="219"/>
        <v>3</v>
      </c>
      <c r="F346" s="28" t="s">
        <v>88</v>
      </c>
      <c r="G346" s="25">
        <f t="shared" si="220"/>
        <v>1</v>
      </c>
      <c r="H346" s="28" t="str">
        <f t="shared" si="221"/>
        <v>medium</v>
      </c>
      <c r="I346" s="28" t="s">
        <v>88</v>
      </c>
      <c r="J346" s="25">
        <f t="shared" si="222"/>
        <v>1</v>
      </c>
      <c r="K346" s="28" t="s">
        <v>79</v>
      </c>
      <c r="L346" s="25">
        <f t="shared" si="223"/>
        <v>2</v>
      </c>
      <c r="M346" s="28" t="s">
        <v>88</v>
      </c>
      <c r="N346" s="25">
        <f t="shared" si="224"/>
        <v>1</v>
      </c>
      <c r="O346" s="25" t="str">
        <f t="shared" si="233"/>
        <v>med</v>
      </c>
      <c r="P346" s="25" t="s">
        <v>67</v>
      </c>
      <c r="Q346" s="25" t="s">
        <v>68</v>
      </c>
      <c r="R346" s="25">
        <v>2</v>
      </c>
      <c r="S346" s="29" t="s">
        <v>777</v>
      </c>
      <c r="T346" s="195">
        <f>VLOOKUP($S346,'Snippet measures'!$A$4:$V$33,11,FALSE)</f>
        <v>721</v>
      </c>
      <c r="U346" s="195">
        <f>VLOOKUP($S346,'Snippet measures'!$A$4:$V$33,18,FALSE)</f>
        <v>-7.6396545061309302</v>
      </c>
      <c r="V346" s="195">
        <f>VLOOKUP($S346,'Snippet measures'!$A$4:$V$33,19,FALSE)</f>
        <v>664.5</v>
      </c>
      <c r="W346" s="195">
        <f>VLOOKUP($S346,'Snippet measures'!$A$4:$V$33,21,FALSE)</f>
        <v>7.462686567164179E-3</v>
      </c>
      <c r="X346" s="195">
        <f>VLOOKUP($S346,'Snippet measures'!$A$4:$V$33,22,FALSE)</f>
        <v>0</v>
      </c>
      <c r="Y346" s="25">
        <v>2</v>
      </c>
      <c r="Z346" s="30" t="s">
        <v>788</v>
      </c>
      <c r="AA346" s="31" t="s">
        <v>789</v>
      </c>
      <c r="AB346" s="39" t="s">
        <v>335</v>
      </c>
      <c r="AC346" s="33" t="s">
        <v>790</v>
      </c>
      <c r="AD346" s="16"/>
      <c r="AE346" s="17">
        <v>0</v>
      </c>
      <c r="AF346" s="17">
        <v>0</v>
      </c>
      <c r="AG346" s="17">
        <f>IF(AE346=AF346,AE346,"")</f>
        <v>0</v>
      </c>
      <c r="AH346" s="35" t="s">
        <v>336</v>
      </c>
      <c r="AI346" s="33" t="s">
        <v>142</v>
      </c>
      <c r="AJ346" s="16"/>
      <c r="AK346" s="17">
        <v>0</v>
      </c>
      <c r="AL346" s="17">
        <v>0</v>
      </c>
      <c r="AM346" s="20">
        <f t="shared" si="242"/>
        <v>0</v>
      </c>
      <c r="AN346" s="35"/>
      <c r="AO346" s="33"/>
      <c r="AP346" s="16"/>
      <c r="AQ346" s="17" t="str">
        <f t="shared" si="238"/>
        <v/>
      </c>
      <c r="AR346" s="17" t="str">
        <f t="shared" si="238"/>
        <v/>
      </c>
      <c r="AS346" s="20" t="str">
        <f t="shared" si="211"/>
        <v/>
      </c>
      <c r="AT346" s="35"/>
      <c r="AU346" s="33"/>
      <c r="AV346" s="16"/>
      <c r="AW346" s="17" t="str">
        <f t="shared" si="239"/>
        <v/>
      </c>
      <c r="AX346" s="17" t="str">
        <f t="shared" si="239"/>
        <v/>
      </c>
      <c r="AY346" s="20" t="str">
        <f t="shared" si="237"/>
        <v/>
      </c>
      <c r="AZ346" s="35"/>
      <c r="BA346" s="33"/>
      <c r="BB346" s="17" t="str">
        <f t="shared" si="240"/>
        <v/>
      </c>
      <c r="BC346" s="17" t="str">
        <f t="shared" si="240"/>
        <v/>
      </c>
      <c r="BD346" s="20" t="str">
        <f t="shared" si="212"/>
        <v/>
      </c>
      <c r="BE346" s="35"/>
      <c r="BF346" s="36"/>
      <c r="BG346" s="17" t="str">
        <f t="shared" si="241"/>
        <v/>
      </c>
      <c r="BH346" s="17" t="str">
        <f t="shared" si="241"/>
        <v/>
      </c>
      <c r="BI346" s="20" t="str">
        <f t="shared" si="204"/>
        <v/>
      </c>
      <c r="BJ346" s="54">
        <v>1</v>
      </c>
      <c r="BK346" s="37">
        <f t="shared" si="225"/>
        <v>3</v>
      </c>
      <c r="BL346" s="54">
        <f t="shared" si="226"/>
        <v>-1</v>
      </c>
      <c r="BM346" s="28" t="s">
        <v>791</v>
      </c>
      <c r="BN346" s="28"/>
      <c r="BO346" s="28"/>
      <c r="BP346" s="28" t="s">
        <v>472</v>
      </c>
      <c r="BQ346" s="28" t="s">
        <v>87</v>
      </c>
      <c r="BR346" s="25">
        <f t="shared" si="227"/>
        <v>1</v>
      </c>
      <c r="BS346" s="28" t="s">
        <v>87</v>
      </c>
      <c r="BT346" s="25">
        <f t="shared" si="228"/>
        <v>1</v>
      </c>
      <c r="BU346" s="28" t="s">
        <v>87</v>
      </c>
      <c r="BV346" s="25">
        <f t="shared" si="229"/>
        <v>1</v>
      </c>
      <c r="BW346" s="28" t="s">
        <v>87</v>
      </c>
      <c r="BX346" s="25">
        <f t="shared" si="230"/>
        <v>1</v>
      </c>
      <c r="BY346" s="25" t="str">
        <f t="shared" si="234"/>
        <v>low</v>
      </c>
      <c r="BZ346" s="28" t="s">
        <v>145</v>
      </c>
      <c r="CA346" s="25">
        <v>2</v>
      </c>
      <c r="CB346" s="28"/>
      <c r="CC346" s="28">
        <v>1331.34</v>
      </c>
      <c r="CD346" s="28">
        <v>57.87</v>
      </c>
      <c r="CE346" s="38">
        <v>16.739999999999998</v>
      </c>
      <c r="CF346" s="54">
        <v>2</v>
      </c>
      <c r="CG346" s="25">
        <f t="shared" si="231"/>
        <v>0</v>
      </c>
      <c r="CH346" s="26">
        <f t="shared" si="232"/>
        <v>0</v>
      </c>
      <c r="CI346" s="26">
        <f t="shared" si="235"/>
        <v>12.458959737342319</v>
      </c>
      <c r="CJ346" s="26">
        <f t="shared" si="236"/>
        <v>43.070489844683394</v>
      </c>
    </row>
    <row r="347" spans="1:88" ht="13.05" customHeight="1" x14ac:dyDescent="0.3">
      <c r="A347" s="27">
        <v>68</v>
      </c>
      <c r="B347" s="28" t="s">
        <v>88</v>
      </c>
      <c r="C347" s="25">
        <f t="shared" si="218"/>
        <v>1</v>
      </c>
      <c r="D347" s="28" t="s">
        <v>79</v>
      </c>
      <c r="E347" s="25">
        <f t="shared" si="219"/>
        <v>2</v>
      </c>
      <c r="F347" s="28" t="s">
        <v>88</v>
      </c>
      <c r="G347" s="25">
        <f t="shared" si="220"/>
        <v>1</v>
      </c>
      <c r="H347" s="28" t="str">
        <f t="shared" si="221"/>
        <v>low</v>
      </c>
      <c r="I347" s="28" t="s">
        <v>88</v>
      </c>
      <c r="J347" s="25">
        <f t="shared" si="222"/>
        <v>1</v>
      </c>
      <c r="K347" s="28" t="s">
        <v>88</v>
      </c>
      <c r="L347" s="25">
        <f t="shared" si="223"/>
        <v>1</v>
      </c>
      <c r="M347" s="28" t="s">
        <v>88</v>
      </c>
      <c r="N347" s="25">
        <f t="shared" si="224"/>
        <v>1</v>
      </c>
      <c r="O347" s="25" t="str">
        <f t="shared" si="233"/>
        <v>low</v>
      </c>
      <c r="P347" s="25" t="s">
        <v>67</v>
      </c>
      <c r="Q347" s="25" t="s">
        <v>68</v>
      </c>
      <c r="R347" s="25">
        <v>2</v>
      </c>
      <c r="S347" s="29" t="s">
        <v>777</v>
      </c>
      <c r="T347" s="195">
        <f>VLOOKUP($S347,'Snippet measures'!$A$4:$V$33,11,FALSE)</f>
        <v>721</v>
      </c>
      <c r="U347" s="195">
        <f>VLOOKUP($S347,'Snippet measures'!$A$4:$V$33,18,FALSE)</f>
        <v>-7.6396545061309302</v>
      </c>
      <c r="V347" s="195">
        <f>VLOOKUP($S347,'Snippet measures'!$A$4:$V$33,19,FALSE)</f>
        <v>664.5</v>
      </c>
      <c r="W347" s="195">
        <f>VLOOKUP($S347,'Snippet measures'!$A$4:$V$33,21,FALSE)</f>
        <v>7.462686567164179E-3</v>
      </c>
      <c r="X347" s="195">
        <f>VLOOKUP($S347,'Snippet measures'!$A$4:$V$33,22,FALSE)</f>
        <v>0</v>
      </c>
      <c r="Y347" s="25">
        <v>2</v>
      </c>
      <c r="Z347" s="30" t="s">
        <v>792</v>
      </c>
      <c r="AA347" s="31" t="s">
        <v>793</v>
      </c>
      <c r="AB347" s="39" t="s">
        <v>335</v>
      </c>
      <c r="AC347" s="33" t="s">
        <v>794</v>
      </c>
      <c r="AD347" s="16"/>
      <c r="AE347" s="17">
        <v>2</v>
      </c>
      <c r="AF347" s="17">
        <v>2</v>
      </c>
      <c r="AG347" s="17">
        <f>IF(AE347=AF347,AE347,"")</f>
        <v>2</v>
      </c>
      <c r="AH347" s="35" t="s">
        <v>336</v>
      </c>
      <c r="AI347" s="33" t="s">
        <v>795</v>
      </c>
      <c r="AJ347" s="16"/>
      <c r="AK347" s="17">
        <v>1</v>
      </c>
      <c r="AL347" s="17">
        <v>1</v>
      </c>
      <c r="AM347" s="20">
        <f t="shared" si="242"/>
        <v>1</v>
      </c>
      <c r="AN347" s="35"/>
      <c r="AO347" s="33"/>
      <c r="AP347" s="16"/>
      <c r="AQ347" s="17" t="str">
        <f t="shared" si="238"/>
        <v/>
      </c>
      <c r="AR347" s="17" t="str">
        <f t="shared" si="238"/>
        <v/>
      </c>
      <c r="AS347" s="20" t="str">
        <f t="shared" si="211"/>
        <v/>
      </c>
      <c r="AT347" s="35"/>
      <c r="AU347" s="33"/>
      <c r="AV347" s="16"/>
      <c r="AW347" s="17" t="str">
        <f t="shared" si="239"/>
        <v/>
      </c>
      <c r="AX347" s="17" t="str">
        <f t="shared" si="239"/>
        <v/>
      </c>
      <c r="AY347" s="20" t="str">
        <f t="shared" si="237"/>
        <v/>
      </c>
      <c r="AZ347" s="35"/>
      <c r="BA347" s="33"/>
      <c r="BB347" s="17" t="str">
        <f t="shared" si="240"/>
        <v/>
      </c>
      <c r="BC347" s="17" t="str">
        <f t="shared" si="240"/>
        <v/>
      </c>
      <c r="BD347" s="20" t="str">
        <f t="shared" si="212"/>
        <v/>
      </c>
      <c r="BE347" s="35"/>
      <c r="BF347" s="36"/>
      <c r="BG347" s="17" t="str">
        <f t="shared" si="241"/>
        <v/>
      </c>
      <c r="BH347" s="17" t="str">
        <f t="shared" si="241"/>
        <v/>
      </c>
      <c r="BI347" s="20" t="str">
        <f t="shared" si="204"/>
        <v/>
      </c>
      <c r="BJ347" s="54">
        <v>2</v>
      </c>
      <c r="BK347" s="37">
        <f t="shared" si="225"/>
        <v>4</v>
      </c>
      <c r="BL347" s="54">
        <f t="shared" si="226"/>
        <v>0</v>
      </c>
      <c r="BM347" s="28"/>
      <c r="BN347" s="28"/>
      <c r="BO347" s="28"/>
      <c r="BP347" s="28" t="s">
        <v>476</v>
      </c>
      <c r="BQ347" s="28" t="s">
        <v>87</v>
      </c>
      <c r="BR347" s="25">
        <f t="shared" si="227"/>
        <v>1</v>
      </c>
      <c r="BS347" s="28" t="s">
        <v>87</v>
      </c>
      <c r="BT347" s="25">
        <f t="shared" si="228"/>
        <v>1</v>
      </c>
      <c r="BU347" s="28" t="s">
        <v>87</v>
      </c>
      <c r="BV347" s="25">
        <f t="shared" si="229"/>
        <v>1</v>
      </c>
      <c r="BW347" s="28" t="s">
        <v>87</v>
      </c>
      <c r="BX347" s="25">
        <f t="shared" si="230"/>
        <v>1</v>
      </c>
      <c r="BY347" s="25" t="str">
        <f t="shared" si="234"/>
        <v>low</v>
      </c>
      <c r="BZ347" s="28" t="s">
        <v>100</v>
      </c>
      <c r="CA347" s="25">
        <v>3</v>
      </c>
      <c r="CB347" s="28"/>
      <c r="CC347" s="28">
        <v>2854.38</v>
      </c>
      <c r="CD347" s="28">
        <v>209.36</v>
      </c>
      <c r="CE347" s="38">
        <v>31.88</v>
      </c>
      <c r="CF347" s="54">
        <v>2</v>
      </c>
      <c r="CG347" s="25">
        <f t="shared" si="231"/>
        <v>3</v>
      </c>
      <c r="CH347" s="26">
        <f t="shared" si="232"/>
        <v>0.5</v>
      </c>
      <c r="CI347" s="26">
        <f t="shared" si="235"/>
        <v>3.4438288116163545</v>
      </c>
      <c r="CJ347" s="26">
        <f t="shared" si="236"/>
        <v>22.616060225846926</v>
      </c>
    </row>
    <row r="348" spans="1:88" ht="13.05" customHeight="1" x14ac:dyDescent="0.3">
      <c r="A348" s="27">
        <v>70</v>
      </c>
      <c r="B348" s="28" t="s">
        <v>65</v>
      </c>
      <c r="C348" s="25">
        <f t="shared" si="218"/>
        <v>3</v>
      </c>
      <c r="D348" s="28" t="s">
        <v>79</v>
      </c>
      <c r="E348" s="25">
        <f t="shared" si="219"/>
        <v>2</v>
      </c>
      <c r="F348" s="28" t="s">
        <v>80</v>
      </c>
      <c r="G348" s="25">
        <f t="shared" si="220"/>
        <v>4</v>
      </c>
      <c r="H348" s="28" t="str">
        <f t="shared" si="221"/>
        <v>medium</v>
      </c>
      <c r="I348" s="28" t="s">
        <v>79</v>
      </c>
      <c r="J348" s="25">
        <f t="shared" si="222"/>
        <v>2</v>
      </c>
      <c r="K348" s="28" t="s">
        <v>65</v>
      </c>
      <c r="L348" s="25">
        <f t="shared" si="223"/>
        <v>3</v>
      </c>
      <c r="M348" s="28" t="s">
        <v>79</v>
      </c>
      <c r="N348" s="25">
        <f t="shared" si="224"/>
        <v>2</v>
      </c>
      <c r="O348" s="25" t="str">
        <f t="shared" si="233"/>
        <v>high</v>
      </c>
      <c r="P348" s="25" t="s">
        <v>67</v>
      </c>
      <c r="Q348" s="25" t="s">
        <v>68</v>
      </c>
      <c r="R348" s="25">
        <v>2</v>
      </c>
      <c r="S348" s="29" t="s">
        <v>777</v>
      </c>
      <c r="T348" s="195">
        <f>VLOOKUP($S348,'Snippet measures'!$A$4:$V$33,11,FALSE)</f>
        <v>721</v>
      </c>
      <c r="U348" s="195">
        <f>VLOOKUP($S348,'Snippet measures'!$A$4:$V$33,18,FALSE)</f>
        <v>-7.6396545061309302</v>
      </c>
      <c r="V348" s="195">
        <f>VLOOKUP($S348,'Snippet measures'!$A$4:$V$33,19,FALSE)</f>
        <v>664.5</v>
      </c>
      <c r="W348" s="195">
        <f>VLOOKUP($S348,'Snippet measures'!$A$4:$V$33,21,FALSE)</f>
        <v>7.462686567164179E-3</v>
      </c>
      <c r="X348" s="195">
        <f>VLOOKUP($S348,'Snippet measures'!$A$4:$V$33,22,FALSE)</f>
        <v>0</v>
      </c>
      <c r="Y348" s="25">
        <v>2</v>
      </c>
      <c r="Z348" s="30" t="s">
        <v>796</v>
      </c>
      <c r="AA348" s="31" t="s">
        <v>797</v>
      </c>
      <c r="AB348" s="39" t="s">
        <v>335</v>
      </c>
      <c r="AC348" s="33" t="s">
        <v>335</v>
      </c>
      <c r="AD348" s="16"/>
      <c r="AE348" s="17">
        <f>IF($AB348=TRIM($AC348),3,"")</f>
        <v>3</v>
      </c>
      <c r="AF348" s="17">
        <f>IF($AB348=TRIM($AC348),3,"")</f>
        <v>3</v>
      </c>
      <c r="AG348" s="17">
        <f>IF(AE348=AF348,AE348,"")</f>
        <v>3</v>
      </c>
      <c r="AH348" s="35" t="s">
        <v>336</v>
      </c>
      <c r="AI348" s="33" t="s">
        <v>337</v>
      </c>
      <c r="AJ348" s="16"/>
      <c r="AK348" s="17">
        <v>3</v>
      </c>
      <c r="AL348" s="17">
        <v>3</v>
      </c>
      <c r="AM348" s="20">
        <f t="shared" si="242"/>
        <v>3</v>
      </c>
      <c r="AN348" s="35"/>
      <c r="AO348" s="33"/>
      <c r="AP348" s="16"/>
      <c r="AQ348" s="17" t="str">
        <f t="shared" si="238"/>
        <v/>
      </c>
      <c r="AR348" s="17" t="str">
        <f t="shared" si="238"/>
        <v/>
      </c>
      <c r="AS348" s="20" t="str">
        <f t="shared" si="211"/>
        <v/>
      </c>
      <c r="AT348" s="35"/>
      <c r="AU348" s="33"/>
      <c r="AV348" s="16"/>
      <c r="AW348" s="17" t="str">
        <f t="shared" si="239"/>
        <v/>
      </c>
      <c r="AX348" s="17" t="str">
        <f t="shared" si="239"/>
        <v/>
      </c>
      <c r="AY348" s="20" t="str">
        <f t="shared" si="237"/>
        <v/>
      </c>
      <c r="AZ348" s="35"/>
      <c r="BA348" s="33"/>
      <c r="BB348" s="17" t="str">
        <f t="shared" si="240"/>
        <v/>
      </c>
      <c r="BC348" s="17" t="str">
        <f t="shared" si="240"/>
        <v/>
      </c>
      <c r="BD348" s="20" t="str">
        <f t="shared" si="212"/>
        <v/>
      </c>
      <c r="BE348" s="35"/>
      <c r="BF348" s="36"/>
      <c r="BG348" s="17" t="str">
        <f t="shared" si="241"/>
        <v/>
      </c>
      <c r="BH348" s="17" t="str">
        <f t="shared" si="241"/>
        <v/>
      </c>
      <c r="BI348" s="20" t="str">
        <f t="shared" si="204"/>
        <v/>
      </c>
      <c r="BJ348" s="54">
        <v>2</v>
      </c>
      <c r="BK348" s="37">
        <f t="shared" si="225"/>
        <v>4</v>
      </c>
      <c r="BL348" s="54">
        <f t="shared" si="226"/>
        <v>0</v>
      </c>
      <c r="BM348" s="28"/>
      <c r="BN348" s="28"/>
      <c r="BO348" s="28" t="s">
        <v>183</v>
      </c>
      <c r="BP348" s="28" t="s">
        <v>481</v>
      </c>
      <c r="BQ348" s="28">
        <v>4</v>
      </c>
      <c r="BR348" s="25">
        <f t="shared" si="227"/>
        <v>4</v>
      </c>
      <c r="BS348" s="28">
        <v>3</v>
      </c>
      <c r="BT348" s="25">
        <f t="shared" si="228"/>
        <v>3</v>
      </c>
      <c r="BU348" s="28">
        <v>3</v>
      </c>
      <c r="BV348" s="25">
        <f t="shared" si="229"/>
        <v>3</v>
      </c>
      <c r="BW348" s="28">
        <v>2</v>
      </c>
      <c r="BX348" s="25">
        <f t="shared" si="230"/>
        <v>2</v>
      </c>
      <c r="BY348" s="25" t="str">
        <f t="shared" si="234"/>
        <v>high</v>
      </c>
      <c r="BZ348" s="28" t="s">
        <v>482</v>
      </c>
      <c r="CA348" s="25">
        <v>5</v>
      </c>
      <c r="CB348" s="28"/>
      <c r="CC348" s="28">
        <v>1129.51</v>
      </c>
      <c r="CD348" s="28">
        <v>8.6999999999999993</v>
      </c>
      <c r="CE348" s="38">
        <v>55.68</v>
      </c>
      <c r="CF348" s="54">
        <v>2</v>
      </c>
      <c r="CG348" s="25">
        <f t="shared" si="231"/>
        <v>6</v>
      </c>
      <c r="CH348" s="26">
        <f t="shared" si="232"/>
        <v>1</v>
      </c>
      <c r="CI348" s="26">
        <f t="shared" si="235"/>
        <v>82.873563218390814</v>
      </c>
      <c r="CJ348" s="26">
        <f t="shared" si="236"/>
        <v>12.948994252873563</v>
      </c>
    </row>
    <row r="349" spans="1:88" ht="13.05" customHeight="1" x14ac:dyDescent="0.3">
      <c r="A349" s="27">
        <v>88</v>
      </c>
      <c r="B349" s="28" t="s">
        <v>79</v>
      </c>
      <c r="C349" s="25">
        <f t="shared" si="218"/>
        <v>2</v>
      </c>
      <c r="D349" s="28" t="s">
        <v>65</v>
      </c>
      <c r="E349" s="25">
        <f t="shared" si="219"/>
        <v>3</v>
      </c>
      <c r="F349" s="28" t="s">
        <v>79</v>
      </c>
      <c r="G349" s="25">
        <f t="shared" si="220"/>
        <v>2</v>
      </c>
      <c r="H349" s="28" t="str">
        <f t="shared" si="221"/>
        <v>medium</v>
      </c>
      <c r="I349" s="28" t="s">
        <v>88</v>
      </c>
      <c r="J349" s="25">
        <f t="shared" si="222"/>
        <v>1</v>
      </c>
      <c r="K349" s="28" t="s">
        <v>65</v>
      </c>
      <c r="L349" s="25">
        <f t="shared" si="223"/>
        <v>3</v>
      </c>
      <c r="M349" s="28" t="s">
        <v>88</v>
      </c>
      <c r="N349" s="25">
        <f t="shared" si="224"/>
        <v>1</v>
      </c>
      <c r="O349" s="25" t="str">
        <f t="shared" si="233"/>
        <v>med</v>
      </c>
      <c r="P349" s="25" t="s">
        <v>95</v>
      </c>
      <c r="Q349" s="25" t="s">
        <v>68</v>
      </c>
      <c r="R349" s="25">
        <v>2</v>
      </c>
      <c r="S349" s="29" t="s">
        <v>777</v>
      </c>
      <c r="T349" s="195">
        <f>VLOOKUP($S349,'Snippet measures'!$A$4:$V$33,11,FALSE)</f>
        <v>721</v>
      </c>
      <c r="U349" s="195">
        <f>VLOOKUP($S349,'Snippet measures'!$A$4:$V$33,18,FALSE)</f>
        <v>-7.6396545061309302</v>
      </c>
      <c r="V349" s="195">
        <f>VLOOKUP($S349,'Snippet measures'!$A$4:$V$33,19,FALSE)</f>
        <v>664.5</v>
      </c>
      <c r="W349" s="195">
        <f>VLOOKUP($S349,'Snippet measures'!$A$4:$V$33,21,FALSE)</f>
        <v>7.462686567164179E-3</v>
      </c>
      <c r="X349" s="195">
        <f>VLOOKUP($S349,'Snippet measures'!$A$4:$V$33,22,FALSE)</f>
        <v>0</v>
      </c>
      <c r="Y349" s="25">
        <v>4</v>
      </c>
      <c r="Z349" s="30" t="s">
        <v>798</v>
      </c>
      <c r="AA349" s="31" t="s">
        <v>799</v>
      </c>
      <c r="AB349" s="39" t="s">
        <v>335</v>
      </c>
      <c r="AC349" s="33" t="s">
        <v>800</v>
      </c>
      <c r="AD349" s="16" t="s">
        <v>801</v>
      </c>
      <c r="AE349" s="17">
        <v>2</v>
      </c>
      <c r="AF349" s="17">
        <v>1</v>
      </c>
      <c r="AG349" s="40">
        <v>2</v>
      </c>
      <c r="AH349" s="35" t="s">
        <v>336</v>
      </c>
      <c r="AI349" s="33" t="s">
        <v>802</v>
      </c>
      <c r="AJ349" s="16"/>
      <c r="AK349" s="17">
        <v>3</v>
      </c>
      <c r="AL349" s="17">
        <v>3</v>
      </c>
      <c r="AM349" s="20">
        <f t="shared" si="242"/>
        <v>3</v>
      </c>
      <c r="AN349" s="35"/>
      <c r="AO349" s="33"/>
      <c r="AP349" s="16"/>
      <c r="AQ349" s="17" t="str">
        <f t="shared" si="238"/>
        <v/>
      </c>
      <c r="AR349" s="17" t="str">
        <f t="shared" si="238"/>
        <v/>
      </c>
      <c r="AS349" s="20" t="str">
        <f t="shared" si="211"/>
        <v/>
      </c>
      <c r="AT349" s="35"/>
      <c r="AU349" s="33"/>
      <c r="AV349" s="16"/>
      <c r="AW349" s="17" t="str">
        <f t="shared" si="239"/>
        <v/>
      </c>
      <c r="AX349" s="17" t="str">
        <f t="shared" si="239"/>
        <v/>
      </c>
      <c r="AY349" s="20" t="str">
        <f t="shared" si="237"/>
        <v/>
      </c>
      <c r="AZ349" s="35"/>
      <c r="BA349" s="33"/>
      <c r="BB349" s="17" t="str">
        <f t="shared" si="240"/>
        <v/>
      </c>
      <c r="BC349" s="17" t="str">
        <f t="shared" si="240"/>
        <v/>
      </c>
      <c r="BD349" s="20" t="str">
        <f t="shared" si="212"/>
        <v/>
      </c>
      <c r="BE349" s="35"/>
      <c r="BF349" s="36"/>
      <c r="BG349" s="17" t="str">
        <f t="shared" si="241"/>
        <v/>
      </c>
      <c r="BH349" s="17" t="str">
        <f t="shared" si="241"/>
        <v/>
      </c>
      <c r="BI349" s="20" t="str">
        <f t="shared" si="204"/>
        <v/>
      </c>
      <c r="BJ349" s="54">
        <v>4</v>
      </c>
      <c r="BK349" s="37">
        <f t="shared" si="225"/>
        <v>8</v>
      </c>
      <c r="BL349" s="54">
        <f t="shared" si="226"/>
        <v>0</v>
      </c>
      <c r="BM349" s="28"/>
      <c r="BN349" s="28"/>
      <c r="BO349" s="28"/>
      <c r="BP349" s="28" t="s">
        <v>486</v>
      </c>
      <c r="BQ349" s="28">
        <v>3</v>
      </c>
      <c r="BR349" s="25">
        <f t="shared" si="227"/>
        <v>3</v>
      </c>
      <c r="BS349" s="28" t="s">
        <v>87</v>
      </c>
      <c r="BT349" s="25">
        <f t="shared" si="228"/>
        <v>1</v>
      </c>
      <c r="BU349" s="28" t="s">
        <v>87</v>
      </c>
      <c r="BV349" s="25">
        <f t="shared" si="229"/>
        <v>1</v>
      </c>
      <c r="BW349" s="28" t="s">
        <v>87</v>
      </c>
      <c r="BX349" s="25">
        <f t="shared" si="230"/>
        <v>1</v>
      </c>
      <c r="BY349" s="25" t="str">
        <f t="shared" si="234"/>
        <v>med</v>
      </c>
      <c r="BZ349" s="28" t="s">
        <v>78</v>
      </c>
      <c r="CA349" s="25">
        <v>1</v>
      </c>
      <c r="CB349" s="28"/>
      <c r="CC349" s="28">
        <v>4748.3900000000003</v>
      </c>
      <c r="CD349" s="28">
        <v>676.9</v>
      </c>
      <c r="CE349" s="38">
        <v>127.79</v>
      </c>
      <c r="CF349" s="54">
        <v>2</v>
      </c>
      <c r="CG349" s="25">
        <f t="shared" si="231"/>
        <v>5</v>
      </c>
      <c r="CH349" s="26">
        <f t="shared" si="232"/>
        <v>0.83333333333333337</v>
      </c>
      <c r="CI349" s="26">
        <f t="shared" si="235"/>
        <v>1.0651499482936919</v>
      </c>
      <c r="CJ349" s="26">
        <f t="shared" si="236"/>
        <v>5.6420690194850929</v>
      </c>
    </row>
    <row r="350" spans="1:88" ht="13.05" customHeight="1" x14ac:dyDescent="0.3">
      <c r="A350" s="27">
        <v>94</v>
      </c>
      <c r="B350" s="28" t="s">
        <v>79</v>
      </c>
      <c r="C350" s="25">
        <f t="shared" si="218"/>
        <v>2</v>
      </c>
      <c r="D350" s="28" t="s">
        <v>65</v>
      </c>
      <c r="E350" s="25">
        <f t="shared" si="219"/>
        <v>3</v>
      </c>
      <c r="F350" s="28" t="s">
        <v>88</v>
      </c>
      <c r="G350" s="25">
        <f t="shared" si="220"/>
        <v>1</v>
      </c>
      <c r="H350" s="28" t="str">
        <f t="shared" si="221"/>
        <v>medium</v>
      </c>
      <c r="I350" s="28" t="s">
        <v>88</v>
      </c>
      <c r="J350" s="25">
        <f t="shared" si="222"/>
        <v>1</v>
      </c>
      <c r="K350" s="28" t="s">
        <v>79</v>
      </c>
      <c r="L350" s="25">
        <f t="shared" si="223"/>
        <v>2</v>
      </c>
      <c r="M350" s="28" t="s">
        <v>88</v>
      </c>
      <c r="N350" s="25">
        <f t="shared" si="224"/>
        <v>1</v>
      </c>
      <c r="O350" s="25" t="str">
        <f t="shared" si="233"/>
        <v>med</v>
      </c>
      <c r="P350" s="25" t="s">
        <v>67</v>
      </c>
      <c r="Q350" s="25" t="s">
        <v>68</v>
      </c>
      <c r="R350" s="25">
        <v>2</v>
      </c>
      <c r="S350" s="29" t="s">
        <v>777</v>
      </c>
      <c r="T350" s="195">
        <f>VLOOKUP($S350,'Snippet measures'!$A$4:$V$33,11,FALSE)</f>
        <v>721</v>
      </c>
      <c r="U350" s="195">
        <f>VLOOKUP($S350,'Snippet measures'!$A$4:$V$33,18,FALSE)</f>
        <v>-7.6396545061309302</v>
      </c>
      <c r="V350" s="195">
        <f>VLOOKUP($S350,'Snippet measures'!$A$4:$V$33,19,FALSE)</f>
        <v>664.5</v>
      </c>
      <c r="W350" s="195">
        <f>VLOOKUP($S350,'Snippet measures'!$A$4:$V$33,21,FALSE)</f>
        <v>7.462686567164179E-3</v>
      </c>
      <c r="X350" s="195">
        <f>VLOOKUP($S350,'Snippet measures'!$A$4:$V$33,22,FALSE)</f>
        <v>0</v>
      </c>
      <c r="Y350" s="25">
        <v>3</v>
      </c>
      <c r="Z350" s="30" t="s">
        <v>803</v>
      </c>
      <c r="AA350" s="31" t="s">
        <v>804</v>
      </c>
      <c r="AB350" s="39" t="s">
        <v>335</v>
      </c>
      <c r="AC350" s="33" t="s">
        <v>347</v>
      </c>
      <c r="AD350" s="16"/>
      <c r="AE350" s="17">
        <v>1</v>
      </c>
      <c r="AF350" s="17">
        <v>1</v>
      </c>
      <c r="AG350" s="17">
        <f t="shared" ref="AG350:AG356" si="243">IF(AE350=AF350,AE350,"")</f>
        <v>1</v>
      </c>
      <c r="AH350" s="35" t="s">
        <v>336</v>
      </c>
      <c r="AI350" s="33" t="s">
        <v>602</v>
      </c>
      <c r="AJ350" s="16"/>
      <c r="AK350" s="17">
        <v>0</v>
      </c>
      <c r="AL350" s="17">
        <v>0</v>
      </c>
      <c r="AM350" s="20">
        <f t="shared" si="242"/>
        <v>0</v>
      </c>
      <c r="AN350" s="35"/>
      <c r="AO350" s="33"/>
      <c r="AP350" s="16"/>
      <c r="AQ350" s="17" t="str">
        <f t="shared" si="238"/>
        <v/>
      </c>
      <c r="AR350" s="17" t="str">
        <f t="shared" si="238"/>
        <v/>
      </c>
      <c r="AS350" s="20" t="str">
        <f t="shared" si="211"/>
        <v/>
      </c>
      <c r="AT350" s="35"/>
      <c r="AU350" s="33"/>
      <c r="AV350" s="16"/>
      <c r="AW350" s="17" t="str">
        <f t="shared" si="239"/>
        <v/>
      </c>
      <c r="AX350" s="17" t="str">
        <f t="shared" si="239"/>
        <v/>
      </c>
      <c r="AY350" s="20" t="str">
        <f t="shared" si="237"/>
        <v/>
      </c>
      <c r="AZ350" s="35"/>
      <c r="BA350" s="33"/>
      <c r="BB350" s="17" t="str">
        <f t="shared" si="240"/>
        <v/>
      </c>
      <c r="BC350" s="17" t="str">
        <f t="shared" si="240"/>
        <v/>
      </c>
      <c r="BD350" s="20" t="str">
        <f t="shared" si="212"/>
        <v/>
      </c>
      <c r="BE350" s="35"/>
      <c r="BF350" s="36"/>
      <c r="BG350" s="17" t="str">
        <f t="shared" si="241"/>
        <v/>
      </c>
      <c r="BH350" s="17" t="str">
        <f t="shared" si="241"/>
        <v/>
      </c>
      <c r="BI350" s="20" t="str">
        <f t="shared" si="204"/>
        <v/>
      </c>
      <c r="BJ350" s="54">
        <v>2</v>
      </c>
      <c r="BK350" s="37">
        <f t="shared" si="225"/>
        <v>5</v>
      </c>
      <c r="BL350" s="54">
        <f t="shared" si="226"/>
        <v>-1</v>
      </c>
      <c r="BM350" s="28" t="s">
        <v>805</v>
      </c>
      <c r="BN350" s="28"/>
      <c r="BO350" s="28" t="s">
        <v>492</v>
      </c>
      <c r="BP350" s="28" t="s">
        <v>493</v>
      </c>
      <c r="BQ350" s="28" t="s">
        <v>87</v>
      </c>
      <c r="BR350" s="25">
        <f t="shared" si="227"/>
        <v>1</v>
      </c>
      <c r="BS350" s="28" t="s">
        <v>87</v>
      </c>
      <c r="BT350" s="25">
        <f t="shared" si="228"/>
        <v>1</v>
      </c>
      <c r="BU350" s="28" t="s">
        <v>87</v>
      </c>
      <c r="BV350" s="25">
        <f t="shared" si="229"/>
        <v>1</v>
      </c>
      <c r="BW350" s="28" t="s">
        <v>87</v>
      </c>
      <c r="BX350" s="25">
        <f t="shared" si="230"/>
        <v>1</v>
      </c>
      <c r="BY350" s="25" t="str">
        <f t="shared" si="234"/>
        <v>low</v>
      </c>
      <c r="BZ350" s="28" t="s">
        <v>78</v>
      </c>
      <c r="CA350" s="25">
        <v>1</v>
      </c>
      <c r="CB350" s="28" t="s">
        <v>494</v>
      </c>
      <c r="CC350" s="28">
        <v>2354.38</v>
      </c>
      <c r="CD350" s="28">
        <v>98.26</v>
      </c>
      <c r="CE350" s="38">
        <v>133.11000000000001</v>
      </c>
      <c r="CF350" s="54">
        <v>2</v>
      </c>
      <c r="CG350" s="25">
        <f t="shared" si="231"/>
        <v>1</v>
      </c>
      <c r="CH350" s="26">
        <f t="shared" si="232"/>
        <v>0.16666666666666666</v>
      </c>
      <c r="CI350" s="26">
        <f t="shared" si="235"/>
        <v>7.337675554650926</v>
      </c>
      <c r="CJ350" s="26">
        <f t="shared" si="236"/>
        <v>5.416572759371947</v>
      </c>
    </row>
    <row r="351" spans="1:88" ht="13.05" customHeight="1" x14ac:dyDescent="0.3">
      <c r="A351" s="27">
        <v>107</v>
      </c>
      <c r="B351" s="28" t="s">
        <v>88</v>
      </c>
      <c r="C351" s="25">
        <f t="shared" si="218"/>
        <v>1</v>
      </c>
      <c r="D351" s="28" t="s">
        <v>79</v>
      </c>
      <c r="E351" s="25">
        <f t="shared" si="219"/>
        <v>2</v>
      </c>
      <c r="F351" s="28" t="s">
        <v>88</v>
      </c>
      <c r="G351" s="25">
        <f t="shared" si="220"/>
        <v>1</v>
      </c>
      <c r="H351" s="28" t="str">
        <f t="shared" si="221"/>
        <v>low</v>
      </c>
      <c r="I351" s="28" t="s">
        <v>88</v>
      </c>
      <c r="J351" s="25">
        <f t="shared" si="222"/>
        <v>1</v>
      </c>
      <c r="K351" s="28" t="s">
        <v>88</v>
      </c>
      <c r="L351" s="25">
        <f t="shared" si="223"/>
        <v>1</v>
      </c>
      <c r="M351" s="28" t="s">
        <v>88</v>
      </c>
      <c r="N351" s="25">
        <f t="shared" si="224"/>
        <v>1</v>
      </c>
      <c r="O351" s="25" t="str">
        <f t="shared" si="233"/>
        <v>low</v>
      </c>
      <c r="P351" s="25" t="s">
        <v>67</v>
      </c>
      <c r="Q351" s="25" t="s">
        <v>68</v>
      </c>
      <c r="R351" s="25">
        <v>2</v>
      </c>
      <c r="S351" s="29" t="s">
        <v>777</v>
      </c>
      <c r="T351" s="195">
        <f>VLOOKUP($S351,'Snippet measures'!$A$4:$V$33,11,FALSE)</f>
        <v>721</v>
      </c>
      <c r="U351" s="195">
        <f>VLOOKUP($S351,'Snippet measures'!$A$4:$V$33,18,FALSE)</f>
        <v>-7.6396545061309302</v>
      </c>
      <c r="V351" s="195">
        <f>VLOOKUP($S351,'Snippet measures'!$A$4:$V$33,19,FALSE)</f>
        <v>664.5</v>
      </c>
      <c r="W351" s="195">
        <f>VLOOKUP($S351,'Snippet measures'!$A$4:$V$33,21,FALSE)</f>
        <v>7.462686567164179E-3</v>
      </c>
      <c r="X351" s="195">
        <f>VLOOKUP($S351,'Snippet measures'!$A$4:$V$33,22,FALSE)</f>
        <v>0</v>
      </c>
      <c r="Y351" s="25">
        <v>1</v>
      </c>
      <c r="Z351" s="30" t="s">
        <v>806</v>
      </c>
      <c r="AA351" s="31" t="s">
        <v>807</v>
      </c>
      <c r="AB351" s="39" t="s">
        <v>335</v>
      </c>
      <c r="AC351" s="33" t="s">
        <v>808</v>
      </c>
      <c r="AD351" s="16"/>
      <c r="AE351" s="17">
        <v>2</v>
      </c>
      <c r="AF351" s="17">
        <v>2</v>
      </c>
      <c r="AG351" s="17">
        <f t="shared" si="243"/>
        <v>2</v>
      </c>
      <c r="AH351" s="35" t="s">
        <v>336</v>
      </c>
      <c r="AI351" s="33" t="s">
        <v>230</v>
      </c>
      <c r="AJ351" s="16"/>
      <c r="AK351" s="17">
        <v>0</v>
      </c>
      <c r="AL351" s="17">
        <v>0</v>
      </c>
      <c r="AM351" s="20">
        <f t="shared" si="242"/>
        <v>0</v>
      </c>
      <c r="AN351" s="35"/>
      <c r="AO351" s="33"/>
      <c r="AP351" s="16"/>
      <c r="AQ351" s="17" t="str">
        <f t="shared" si="238"/>
        <v/>
      </c>
      <c r="AR351" s="17" t="str">
        <f t="shared" si="238"/>
        <v/>
      </c>
      <c r="AS351" s="20" t="str">
        <f t="shared" si="211"/>
        <v/>
      </c>
      <c r="AT351" s="35"/>
      <c r="AU351" s="33"/>
      <c r="AV351" s="16"/>
      <c r="AW351" s="17" t="str">
        <f t="shared" si="239"/>
        <v/>
      </c>
      <c r="AX351" s="17" t="str">
        <f t="shared" si="239"/>
        <v/>
      </c>
      <c r="AY351" s="20" t="str">
        <f t="shared" si="237"/>
        <v/>
      </c>
      <c r="AZ351" s="35"/>
      <c r="BA351" s="33"/>
      <c r="BB351" s="17" t="str">
        <f t="shared" si="240"/>
        <v/>
      </c>
      <c r="BC351" s="17" t="str">
        <f t="shared" si="240"/>
        <v/>
      </c>
      <c r="BD351" s="20" t="str">
        <f t="shared" si="212"/>
        <v/>
      </c>
      <c r="BE351" s="35"/>
      <c r="BF351" s="36"/>
      <c r="BG351" s="17" t="str">
        <f t="shared" si="241"/>
        <v/>
      </c>
      <c r="BH351" s="17" t="str">
        <f t="shared" si="241"/>
        <v/>
      </c>
      <c r="BI351" s="20" t="str">
        <f t="shared" si="204"/>
        <v/>
      </c>
      <c r="BJ351" s="54">
        <v>2</v>
      </c>
      <c r="BK351" s="37">
        <f t="shared" si="225"/>
        <v>3</v>
      </c>
      <c r="BL351" s="54">
        <f t="shared" si="226"/>
        <v>1</v>
      </c>
      <c r="BM351" s="28" t="s">
        <v>809</v>
      </c>
      <c r="BN351" s="28" t="s">
        <v>810</v>
      </c>
      <c r="BO351" s="28"/>
      <c r="BP351" s="28" t="s">
        <v>501</v>
      </c>
      <c r="BQ351" s="28">
        <v>2</v>
      </c>
      <c r="BR351" s="25">
        <f t="shared" si="227"/>
        <v>2</v>
      </c>
      <c r="BS351" s="28" t="s">
        <v>87</v>
      </c>
      <c r="BT351" s="25">
        <f t="shared" si="228"/>
        <v>1</v>
      </c>
      <c r="BU351" s="28" t="s">
        <v>87</v>
      </c>
      <c r="BV351" s="25">
        <f t="shared" si="229"/>
        <v>1</v>
      </c>
      <c r="BW351" s="28" t="s">
        <v>87</v>
      </c>
      <c r="BX351" s="25">
        <f t="shared" si="230"/>
        <v>1</v>
      </c>
      <c r="BY351" s="25" t="str">
        <f t="shared" si="234"/>
        <v>low</v>
      </c>
      <c r="BZ351" s="28" t="s">
        <v>145</v>
      </c>
      <c r="CA351" s="25">
        <v>2</v>
      </c>
      <c r="CB351" s="28" t="s">
        <v>502</v>
      </c>
      <c r="CC351" s="28">
        <v>4869.88</v>
      </c>
      <c r="CD351" s="28">
        <v>182.78</v>
      </c>
      <c r="CE351" s="38">
        <v>38.86</v>
      </c>
      <c r="CF351" s="54">
        <v>2</v>
      </c>
      <c r="CG351" s="25">
        <f t="shared" si="231"/>
        <v>2</v>
      </c>
      <c r="CH351" s="26">
        <f t="shared" si="232"/>
        <v>0.33333333333333331</v>
      </c>
      <c r="CI351" s="26">
        <f t="shared" si="235"/>
        <v>3.9446328920013132</v>
      </c>
      <c r="CJ351" s="26">
        <f t="shared" si="236"/>
        <v>18.553782810087494</v>
      </c>
    </row>
    <row r="352" spans="1:88" ht="13.05" customHeight="1" x14ac:dyDescent="0.3">
      <c r="A352" s="27">
        <v>153</v>
      </c>
      <c r="B352" s="28" t="s">
        <v>79</v>
      </c>
      <c r="C352" s="25">
        <f t="shared" si="218"/>
        <v>2</v>
      </c>
      <c r="D352" s="28" t="s">
        <v>65</v>
      </c>
      <c r="E352" s="25">
        <f t="shared" si="219"/>
        <v>3</v>
      </c>
      <c r="F352" s="28" t="s">
        <v>79</v>
      </c>
      <c r="G352" s="25">
        <f t="shared" si="220"/>
        <v>2</v>
      </c>
      <c r="H352" s="28" t="str">
        <f t="shared" si="221"/>
        <v>medium</v>
      </c>
      <c r="I352" s="28" t="s">
        <v>79</v>
      </c>
      <c r="J352" s="25">
        <f t="shared" si="222"/>
        <v>2</v>
      </c>
      <c r="K352" s="28" t="s">
        <v>79</v>
      </c>
      <c r="L352" s="25">
        <f t="shared" si="223"/>
        <v>2</v>
      </c>
      <c r="M352" s="28" t="s">
        <v>88</v>
      </c>
      <c r="N352" s="25">
        <f t="shared" si="224"/>
        <v>1</v>
      </c>
      <c r="O352" s="25" t="str">
        <f t="shared" si="233"/>
        <v>med</v>
      </c>
      <c r="P352" s="25" t="s">
        <v>67</v>
      </c>
      <c r="Q352" s="25" t="s">
        <v>68</v>
      </c>
      <c r="R352" s="25">
        <v>2</v>
      </c>
      <c r="S352" s="29" t="s">
        <v>777</v>
      </c>
      <c r="T352" s="195">
        <f>VLOOKUP($S352,'Snippet measures'!$A$4:$V$33,11,FALSE)</f>
        <v>721</v>
      </c>
      <c r="U352" s="195">
        <f>VLOOKUP($S352,'Snippet measures'!$A$4:$V$33,18,FALSE)</f>
        <v>-7.6396545061309302</v>
      </c>
      <c r="V352" s="195">
        <f>VLOOKUP($S352,'Snippet measures'!$A$4:$V$33,19,FALSE)</f>
        <v>664.5</v>
      </c>
      <c r="W352" s="195">
        <f>VLOOKUP($S352,'Snippet measures'!$A$4:$V$33,21,FALSE)</f>
        <v>7.462686567164179E-3</v>
      </c>
      <c r="X352" s="195">
        <f>VLOOKUP($S352,'Snippet measures'!$A$4:$V$33,22,FALSE)</f>
        <v>0</v>
      </c>
      <c r="Y352" s="25">
        <v>2</v>
      </c>
      <c r="Z352" s="30" t="s">
        <v>91</v>
      </c>
      <c r="AA352" s="31" t="s">
        <v>265</v>
      </c>
      <c r="AB352" s="39" t="s">
        <v>335</v>
      </c>
      <c r="AC352" s="33" t="s">
        <v>91</v>
      </c>
      <c r="AD352" s="16"/>
      <c r="AE352" s="17">
        <v>0</v>
      </c>
      <c r="AF352" s="17">
        <v>0</v>
      </c>
      <c r="AG352" s="17">
        <f t="shared" si="243"/>
        <v>0</v>
      </c>
      <c r="AH352" s="35" t="s">
        <v>336</v>
      </c>
      <c r="AI352" s="33" t="s">
        <v>91</v>
      </c>
      <c r="AJ352" s="16"/>
      <c r="AK352" s="17">
        <v>0</v>
      </c>
      <c r="AL352" s="17">
        <v>0</v>
      </c>
      <c r="AM352" s="20">
        <f t="shared" si="242"/>
        <v>0</v>
      </c>
      <c r="AN352" s="35"/>
      <c r="AO352" s="33"/>
      <c r="AP352" s="16"/>
      <c r="AQ352" s="17" t="str">
        <f t="shared" si="238"/>
        <v/>
      </c>
      <c r="AR352" s="17" t="str">
        <f t="shared" si="238"/>
        <v/>
      </c>
      <c r="AS352" s="20" t="str">
        <f t="shared" si="211"/>
        <v/>
      </c>
      <c r="AT352" s="35"/>
      <c r="AU352" s="33"/>
      <c r="AV352" s="16"/>
      <c r="AW352" s="17" t="str">
        <f t="shared" si="239"/>
        <v/>
      </c>
      <c r="AX352" s="17" t="str">
        <f t="shared" si="239"/>
        <v/>
      </c>
      <c r="AY352" s="20" t="str">
        <f t="shared" si="237"/>
        <v/>
      </c>
      <c r="AZ352" s="35"/>
      <c r="BA352" s="33"/>
      <c r="BB352" s="17" t="str">
        <f t="shared" si="240"/>
        <v/>
      </c>
      <c r="BC352" s="17" t="str">
        <f t="shared" si="240"/>
        <v/>
      </c>
      <c r="BD352" s="20" t="str">
        <f t="shared" si="212"/>
        <v/>
      </c>
      <c r="BE352" s="35"/>
      <c r="BF352" s="36"/>
      <c r="BG352" s="17" t="str">
        <f t="shared" si="241"/>
        <v/>
      </c>
      <c r="BH352" s="17" t="str">
        <f t="shared" si="241"/>
        <v/>
      </c>
      <c r="BI352" s="20" t="str">
        <f t="shared" si="204"/>
        <v/>
      </c>
      <c r="BJ352" s="54">
        <v>2</v>
      </c>
      <c r="BK352" s="37">
        <f t="shared" si="225"/>
        <v>4</v>
      </c>
      <c r="BL352" s="54">
        <f t="shared" si="226"/>
        <v>0</v>
      </c>
      <c r="BM352" s="28" t="s">
        <v>91</v>
      </c>
      <c r="BN352" s="28" t="s">
        <v>91</v>
      </c>
      <c r="BO352" s="28" t="s">
        <v>505</v>
      </c>
      <c r="BP352" s="28" t="s">
        <v>506</v>
      </c>
      <c r="BQ352" s="28">
        <v>4</v>
      </c>
      <c r="BR352" s="25">
        <f t="shared" si="227"/>
        <v>4</v>
      </c>
      <c r="BS352" s="28">
        <v>4</v>
      </c>
      <c r="BT352" s="25">
        <f t="shared" si="228"/>
        <v>4</v>
      </c>
      <c r="BU352" s="28">
        <v>3</v>
      </c>
      <c r="BV352" s="25">
        <f t="shared" si="229"/>
        <v>3</v>
      </c>
      <c r="BW352" s="28">
        <v>4</v>
      </c>
      <c r="BX352" s="25">
        <f t="shared" si="230"/>
        <v>4</v>
      </c>
      <c r="BY352" s="25" t="str">
        <f t="shared" si="234"/>
        <v>high</v>
      </c>
      <c r="BZ352" s="28" t="s">
        <v>145</v>
      </c>
      <c r="CA352" s="25">
        <v>2</v>
      </c>
      <c r="CB352" s="28"/>
      <c r="CC352" s="28">
        <v>1034.22</v>
      </c>
      <c r="CD352" s="28">
        <v>24.95</v>
      </c>
      <c r="CE352" s="38">
        <v>31.94</v>
      </c>
      <c r="CF352" s="54">
        <v>2</v>
      </c>
      <c r="CG352" s="25">
        <f t="shared" si="231"/>
        <v>0</v>
      </c>
      <c r="CH352" s="26">
        <f t="shared" si="232"/>
        <v>0</v>
      </c>
      <c r="CI352" s="26">
        <f t="shared" si="235"/>
        <v>28.897795591182366</v>
      </c>
      <c r="CJ352" s="26">
        <f t="shared" si="236"/>
        <v>22.573575453976204</v>
      </c>
    </row>
    <row r="353" spans="1:88" ht="13.05" customHeight="1" x14ac:dyDescent="0.3">
      <c r="A353" s="27">
        <v>163</v>
      </c>
      <c r="B353" s="28" t="s">
        <v>88</v>
      </c>
      <c r="C353" s="25">
        <f t="shared" si="218"/>
        <v>1</v>
      </c>
      <c r="D353" s="28" t="s">
        <v>79</v>
      </c>
      <c r="E353" s="25">
        <f t="shared" si="219"/>
        <v>2</v>
      </c>
      <c r="F353" s="28" t="s">
        <v>80</v>
      </c>
      <c r="G353" s="25">
        <f t="shared" si="220"/>
        <v>4</v>
      </c>
      <c r="H353" s="28" t="str">
        <f t="shared" si="221"/>
        <v>medium</v>
      </c>
      <c r="I353" s="28" t="s">
        <v>88</v>
      </c>
      <c r="J353" s="25">
        <f t="shared" si="222"/>
        <v>1</v>
      </c>
      <c r="K353" s="28" t="s">
        <v>79</v>
      </c>
      <c r="L353" s="25">
        <f t="shared" si="223"/>
        <v>2</v>
      </c>
      <c r="M353" s="28" t="s">
        <v>88</v>
      </c>
      <c r="N353" s="25">
        <f t="shared" si="224"/>
        <v>1</v>
      </c>
      <c r="O353" s="25" t="str">
        <f t="shared" si="233"/>
        <v>high</v>
      </c>
      <c r="P353" s="25" t="s">
        <v>67</v>
      </c>
      <c r="Q353" s="25" t="s">
        <v>68</v>
      </c>
      <c r="R353" s="25">
        <v>2</v>
      </c>
      <c r="S353" s="29" t="s">
        <v>777</v>
      </c>
      <c r="T353" s="195">
        <f>VLOOKUP($S353,'Snippet measures'!$A$4:$V$33,11,FALSE)</f>
        <v>721</v>
      </c>
      <c r="U353" s="195">
        <f>VLOOKUP($S353,'Snippet measures'!$A$4:$V$33,18,FALSE)</f>
        <v>-7.6396545061309302</v>
      </c>
      <c r="V353" s="195">
        <f>VLOOKUP($S353,'Snippet measures'!$A$4:$V$33,19,FALSE)</f>
        <v>664.5</v>
      </c>
      <c r="W353" s="195">
        <f>VLOOKUP($S353,'Snippet measures'!$A$4:$V$33,21,FALSE)</f>
        <v>7.462686567164179E-3</v>
      </c>
      <c r="X353" s="195">
        <f>VLOOKUP($S353,'Snippet measures'!$A$4:$V$33,22,FALSE)</f>
        <v>0</v>
      </c>
      <c r="Y353" s="25">
        <v>2</v>
      </c>
      <c r="Z353" s="30" t="s">
        <v>811</v>
      </c>
      <c r="AA353" s="31" t="s">
        <v>812</v>
      </c>
      <c r="AB353" s="39" t="s">
        <v>335</v>
      </c>
      <c r="AC353" s="33" t="s">
        <v>813</v>
      </c>
      <c r="AD353" s="16"/>
      <c r="AE353" s="17">
        <v>1</v>
      </c>
      <c r="AF353" s="17">
        <v>1</v>
      </c>
      <c r="AG353" s="17">
        <f t="shared" si="243"/>
        <v>1</v>
      </c>
      <c r="AH353" s="35" t="s">
        <v>336</v>
      </c>
      <c r="AI353" s="33" t="s">
        <v>337</v>
      </c>
      <c r="AJ353" s="16"/>
      <c r="AK353" s="17">
        <v>3</v>
      </c>
      <c r="AL353" s="17">
        <v>3</v>
      </c>
      <c r="AM353" s="20">
        <f t="shared" si="242"/>
        <v>3</v>
      </c>
      <c r="AN353" s="35"/>
      <c r="AO353" s="33"/>
      <c r="AP353" s="16"/>
      <c r="AQ353" s="17" t="str">
        <f t="shared" si="238"/>
        <v/>
      </c>
      <c r="AR353" s="17" t="str">
        <f t="shared" si="238"/>
        <v/>
      </c>
      <c r="AS353" s="20" t="str">
        <f t="shared" si="211"/>
        <v/>
      </c>
      <c r="AT353" s="35"/>
      <c r="AU353" s="33"/>
      <c r="AV353" s="16"/>
      <c r="AW353" s="17" t="str">
        <f t="shared" si="239"/>
        <v/>
      </c>
      <c r="AX353" s="17" t="str">
        <f t="shared" si="239"/>
        <v/>
      </c>
      <c r="AY353" s="20" t="str">
        <f t="shared" si="237"/>
        <v/>
      </c>
      <c r="AZ353" s="35"/>
      <c r="BA353" s="33"/>
      <c r="BB353" s="17" t="str">
        <f t="shared" si="240"/>
        <v/>
      </c>
      <c r="BC353" s="17" t="str">
        <f t="shared" si="240"/>
        <v/>
      </c>
      <c r="BD353" s="20" t="str">
        <f t="shared" si="212"/>
        <v/>
      </c>
      <c r="BE353" s="35"/>
      <c r="BF353" s="36"/>
      <c r="BG353" s="17" t="str">
        <f t="shared" si="241"/>
        <v/>
      </c>
      <c r="BH353" s="17" t="str">
        <f t="shared" si="241"/>
        <v/>
      </c>
      <c r="BI353" s="20" t="str">
        <f t="shared" si="204"/>
        <v/>
      </c>
      <c r="BJ353" s="54">
        <v>1</v>
      </c>
      <c r="BK353" s="37">
        <f t="shared" si="225"/>
        <v>3</v>
      </c>
      <c r="BL353" s="54">
        <f t="shared" si="226"/>
        <v>-1</v>
      </c>
      <c r="BM353" s="28"/>
      <c r="BN353" s="28"/>
      <c r="BO353" s="28"/>
      <c r="BP353" s="28" t="s">
        <v>511</v>
      </c>
      <c r="BQ353" s="28" t="s">
        <v>87</v>
      </c>
      <c r="BR353" s="25">
        <f t="shared" si="227"/>
        <v>1</v>
      </c>
      <c r="BS353" s="28" t="s">
        <v>87</v>
      </c>
      <c r="BT353" s="25">
        <f t="shared" si="228"/>
        <v>1</v>
      </c>
      <c r="BU353" s="28" t="s">
        <v>87</v>
      </c>
      <c r="BV353" s="25">
        <f t="shared" si="229"/>
        <v>1</v>
      </c>
      <c r="BW353" s="28" t="s">
        <v>87</v>
      </c>
      <c r="BX353" s="25">
        <f t="shared" si="230"/>
        <v>1</v>
      </c>
      <c r="BY353" s="25" t="str">
        <f t="shared" si="234"/>
        <v>low</v>
      </c>
      <c r="BZ353" s="28" t="s">
        <v>482</v>
      </c>
      <c r="CA353" s="25">
        <v>5</v>
      </c>
      <c r="CB353" s="28"/>
      <c r="CC353" s="28">
        <v>1193.52</v>
      </c>
      <c r="CD353" s="28">
        <v>37.72</v>
      </c>
      <c r="CE353" s="38">
        <v>50.59</v>
      </c>
      <c r="CF353" s="54">
        <v>2</v>
      </c>
      <c r="CG353" s="25">
        <f t="shared" si="231"/>
        <v>4</v>
      </c>
      <c r="CH353" s="26">
        <f t="shared" si="232"/>
        <v>0.66666666666666663</v>
      </c>
      <c r="CI353" s="26">
        <f t="shared" si="235"/>
        <v>19.114528101802758</v>
      </c>
      <c r="CJ353" s="26">
        <f t="shared" si="236"/>
        <v>14.251828424589839</v>
      </c>
    </row>
    <row r="354" spans="1:88" ht="13.05" customHeight="1" x14ac:dyDescent="0.3">
      <c r="A354" s="27">
        <v>167</v>
      </c>
      <c r="B354" s="28" t="s">
        <v>79</v>
      </c>
      <c r="C354" s="25">
        <f t="shared" si="218"/>
        <v>2</v>
      </c>
      <c r="D354" s="28" t="s">
        <v>79</v>
      </c>
      <c r="E354" s="25">
        <f t="shared" si="219"/>
        <v>2</v>
      </c>
      <c r="F354" s="28" t="s">
        <v>88</v>
      </c>
      <c r="G354" s="25">
        <f t="shared" si="220"/>
        <v>1</v>
      </c>
      <c r="H354" s="28" t="str">
        <f t="shared" si="221"/>
        <v>low</v>
      </c>
      <c r="I354" s="28" t="s">
        <v>88</v>
      </c>
      <c r="J354" s="25">
        <f t="shared" si="222"/>
        <v>1</v>
      </c>
      <c r="K354" s="28" t="s">
        <v>88</v>
      </c>
      <c r="L354" s="25">
        <f t="shared" si="223"/>
        <v>1</v>
      </c>
      <c r="M354" s="28" t="s">
        <v>88</v>
      </c>
      <c r="N354" s="25">
        <f t="shared" si="224"/>
        <v>1</v>
      </c>
      <c r="O354" s="25" t="str">
        <f t="shared" si="233"/>
        <v>low</v>
      </c>
      <c r="P354" s="25" t="s">
        <v>95</v>
      </c>
      <c r="Q354" s="25" t="s">
        <v>68</v>
      </c>
      <c r="R354" s="25">
        <v>2</v>
      </c>
      <c r="S354" s="29" t="s">
        <v>777</v>
      </c>
      <c r="T354" s="195">
        <f>VLOOKUP($S354,'Snippet measures'!$A$4:$V$33,11,FALSE)</f>
        <v>721</v>
      </c>
      <c r="U354" s="195">
        <f>VLOOKUP($S354,'Snippet measures'!$A$4:$V$33,18,FALSE)</f>
        <v>-7.6396545061309302</v>
      </c>
      <c r="V354" s="195">
        <f>VLOOKUP($S354,'Snippet measures'!$A$4:$V$33,19,FALSE)</f>
        <v>664.5</v>
      </c>
      <c r="W354" s="195">
        <f>VLOOKUP($S354,'Snippet measures'!$A$4:$V$33,21,FALSE)</f>
        <v>7.462686567164179E-3</v>
      </c>
      <c r="X354" s="195">
        <f>VLOOKUP($S354,'Snippet measures'!$A$4:$V$33,22,FALSE)</f>
        <v>0</v>
      </c>
      <c r="Y354" s="25">
        <v>2</v>
      </c>
      <c r="Z354" s="30" t="s">
        <v>814</v>
      </c>
      <c r="AA354" s="31" t="s">
        <v>815</v>
      </c>
      <c r="AB354" s="39" t="s">
        <v>335</v>
      </c>
      <c r="AC354" s="33" t="s">
        <v>816</v>
      </c>
      <c r="AD354" s="16"/>
      <c r="AE354" s="17">
        <v>1</v>
      </c>
      <c r="AF354" s="17">
        <v>1</v>
      </c>
      <c r="AG354" s="17">
        <f t="shared" si="243"/>
        <v>1</v>
      </c>
      <c r="AH354" s="35" t="s">
        <v>336</v>
      </c>
      <c r="AI354" s="33" t="s">
        <v>781</v>
      </c>
      <c r="AJ354" s="16"/>
      <c r="AK354" s="17">
        <v>3</v>
      </c>
      <c r="AL354" s="17">
        <v>3</v>
      </c>
      <c r="AM354" s="20">
        <f t="shared" si="242"/>
        <v>3</v>
      </c>
      <c r="AN354" s="35"/>
      <c r="AO354" s="33"/>
      <c r="AP354" s="16"/>
      <c r="AQ354" s="17" t="str">
        <f t="shared" ref="AQ354:AR373" si="244">IF(ISBLANK($AN354),"",IF($AN354=TRIM($AO354),3,""))</f>
        <v/>
      </c>
      <c r="AR354" s="17" t="str">
        <f t="shared" si="244"/>
        <v/>
      </c>
      <c r="AS354" s="20" t="str">
        <f t="shared" si="211"/>
        <v/>
      </c>
      <c r="AT354" s="35"/>
      <c r="AU354" s="33"/>
      <c r="AV354" s="16"/>
      <c r="AW354" s="17" t="str">
        <f t="shared" ref="AW354:AX373" si="245">IF(ISBLANK($AT354),"",IF($AT354=TRIM($AU354),3,""))</f>
        <v/>
      </c>
      <c r="AX354" s="17" t="str">
        <f t="shared" si="245"/>
        <v/>
      </c>
      <c r="AY354" s="20" t="str">
        <f t="shared" si="237"/>
        <v/>
      </c>
      <c r="AZ354" s="35"/>
      <c r="BA354" s="33"/>
      <c r="BB354" s="17" t="str">
        <f t="shared" ref="BB354:BC373" si="246">IF(ISBLANK($AZ354),"",IF($AZ354=TRIM($BA354),3,""))</f>
        <v/>
      </c>
      <c r="BC354" s="17" t="str">
        <f t="shared" si="246"/>
        <v/>
      </c>
      <c r="BD354" s="20" t="str">
        <f t="shared" si="212"/>
        <v/>
      </c>
      <c r="BE354" s="35"/>
      <c r="BF354" s="36"/>
      <c r="BG354" s="17" t="str">
        <f t="shared" ref="BG354:BH373" si="247">IF(ISBLANK($BE354),"",IF($BE354=TRIM($BF354),3,""))</f>
        <v/>
      </c>
      <c r="BH354" s="17" t="str">
        <f t="shared" si="247"/>
        <v/>
      </c>
      <c r="BI354" s="20" t="str">
        <f t="shared" ref="BI354:BI417" si="248">IF(BG354=BH354,BG354,"")</f>
        <v/>
      </c>
      <c r="BJ354" s="54">
        <v>2</v>
      </c>
      <c r="BK354" s="37">
        <f t="shared" si="225"/>
        <v>4</v>
      </c>
      <c r="BL354" s="54">
        <f t="shared" si="226"/>
        <v>0</v>
      </c>
      <c r="BM354" s="28"/>
      <c r="BN354" s="28"/>
      <c r="BO354" s="28" t="s">
        <v>516</v>
      </c>
      <c r="BP354" s="28" t="s">
        <v>517</v>
      </c>
      <c r="BQ354" s="28">
        <v>2</v>
      </c>
      <c r="BR354" s="25">
        <f t="shared" si="227"/>
        <v>2</v>
      </c>
      <c r="BS354" s="28" t="s">
        <v>87</v>
      </c>
      <c r="BT354" s="25">
        <f t="shared" si="228"/>
        <v>1</v>
      </c>
      <c r="BU354" s="28" t="s">
        <v>87</v>
      </c>
      <c r="BV354" s="25">
        <f t="shared" si="229"/>
        <v>1</v>
      </c>
      <c r="BW354" s="28">
        <v>2</v>
      </c>
      <c r="BX354" s="25">
        <f t="shared" si="230"/>
        <v>2</v>
      </c>
      <c r="BY354" s="25" t="str">
        <f t="shared" si="234"/>
        <v>low</v>
      </c>
      <c r="BZ354" s="28" t="s">
        <v>119</v>
      </c>
      <c r="CA354" s="25">
        <v>4</v>
      </c>
      <c r="CB354" s="28" t="s">
        <v>518</v>
      </c>
      <c r="CC354" s="28">
        <v>6345.33</v>
      </c>
      <c r="CD354" s="28">
        <v>334.89</v>
      </c>
      <c r="CE354" s="38">
        <v>128.72</v>
      </c>
      <c r="CF354" s="54">
        <v>2</v>
      </c>
      <c r="CG354" s="25">
        <f t="shared" si="231"/>
        <v>4</v>
      </c>
      <c r="CH354" s="26">
        <f t="shared" si="232"/>
        <v>0.66666666666666663</v>
      </c>
      <c r="CI354" s="26">
        <f t="shared" si="235"/>
        <v>2.1529457433784227</v>
      </c>
      <c r="CJ354" s="26">
        <f t="shared" si="236"/>
        <v>5.6013051584835303</v>
      </c>
    </row>
    <row r="355" spans="1:88" ht="13.05" customHeight="1" x14ac:dyDescent="0.3">
      <c r="A355" s="27">
        <v>173</v>
      </c>
      <c r="B355" s="28" t="s">
        <v>88</v>
      </c>
      <c r="C355" s="25">
        <f t="shared" si="218"/>
        <v>1</v>
      </c>
      <c r="D355" s="28" t="s">
        <v>88</v>
      </c>
      <c r="E355" s="25">
        <f t="shared" si="219"/>
        <v>1</v>
      </c>
      <c r="F355" s="28" t="s">
        <v>88</v>
      </c>
      <c r="G355" s="25">
        <f t="shared" si="220"/>
        <v>1</v>
      </c>
      <c r="H355" s="28" t="str">
        <f t="shared" si="221"/>
        <v>low</v>
      </c>
      <c r="I355" s="28" t="s">
        <v>88</v>
      </c>
      <c r="J355" s="25">
        <f t="shared" si="222"/>
        <v>1</v>
      </c>
      <c r="K355" s="28" t="s">
        <v>88</v>
      </c>
      <c r="L355" s="25">
        <f t="shared" si="223"/>
        <v>1</v>
      </c>
      <c r="M355" s="28" t="s">
        <v>88</v>
      </c>
      <c r="N355" s="25">
        <f t="shared" si="224"/>
        <v>1</v>
      </c>
      <c r="O355" s="25" t="str">
        <f t="shared" si="233"/>
        <v>low</v>
      </c>
      <c r="P355" s="25" t="s">
        <v>67</v>
      </c>
      <c r="Q355" s="25" t="s">
        <v>68</v>
      </c>
      <c r="R355" s="25">
        <v>2</v>
      </c>
      <c r="S355" s="29" t="s">
        <v>777</v>
      </c>
      <c r="T355" s="195">
        <f>VLOOKUP($S355,'Snippet measures'!$A$4:$V$33,11,FALSE)</f>
        <v>721</v>
      </c>
      <c r="U355" s="195">
        <f>VLOOKUP($S355,'Snippet measures'!$A$4:$V$33,18,FALSE)</f>
        <v>-7.6396545061309302</v>
      </c>
      <c r="V355" s="195">
        <f>VLOOKUP($S355,'Snippet measures'!$A$4:$V$33,19,FALSE)</f>
        <v>664.5</v>
      </c>
      <c r="W355" s="195">
        <f>VLOOKUP($S355,'Snippet measures'!$A$4:$V$33,21,FALSE)</f>
        <v>7.462686567164179E-3</v>
      </c>
      <c r="X355" s="195">
        <f>VLOOKUP($S355,'Snippet measures'!$A$4:$V$33,22,FALSE)</f>
        <v>0</v>
      </c>
      <c r="Y355" s="25">
        <v>1</v>
      </c>
      <c r="Z355" s="30" t="s">
        <v>817</v>
      </c>
      <c r="AA355" s="31" t="s">
        <v>818</v>
      </c>
      <c r="AB355" s="39" t="s">
        <v>335</v>
      </c>
      <c r="AC355" s="33" t="s">
        <v>142</v>
      </c>
      <c r="AD355" s="16"/>
      <c r="AE355" s="17">
        <v>0</v>
      </c>
      <c r="AF355" s="17">
        <v>0</v>
      </c>
      <c r="AG355" s="17">
        <f t="shared" si="243"/>
        <v>0</v>
      </c>
      <c r="AH355" s="35" t="s">
        <v>336</v>
      </c>
      <c r="AI355" s="33" t="s">
        <v>142</v>
      </c>
      <c r="AJ355" s="16"/>
      <c r="AK355" s="17">
        <v>0</v>
      </c>
      <c r="AL355" s="17">
        <v>0</v>
      </c>
      <c r="AM355" s="20">
        <f t="shared" si="242"/>
        <v>0</v>
      </c>
      <c r="AN355" s="35"/>
      <c r="AO355" s="33"/>
      <c r="AP355" s="16"/>
      <c r="AQ355" s="17" t="str">
        <f t="shared" si="244"/>
        <v/>
      </c>
      <c r="AR355" s="17" t="str">
        <f t="shared" si="244"/>
        <v/>
      </c>
      <c r="AS355" s="20" t="str">
        <f t="shared" si="211"/>
        <v/>
      </c>
      <c r="AT355" s="35"/>
      <c r="AU355" s="33"/>
      <c r="AV355" s="16"/>
      <c r="AW355" s="17" t="str">
        <f t="shared" si="245"/>
        <v/>
      </c>
      <c r="AX355" s="17" t="str">
        <f t="shared" si="245"/>
        <v/>
      </c>
      <c r="AY355" s="20" t="str">
        <f t="shared" si="237"/>
        <v/>
      </c>
      <c r="AZ355" s="35"/>
      <c r="BA355" s="33"/>
      <c r="BB355" s="17" t="str">
        <f t="shared" si="246"/>
        <v/>
      </c>
      <c r="BC355" s="17" t="str">
        <f t="shared" si="246"/>
        <v/>
      </c>
      <c r="BD355" s="20" t="str">
        <f t="shared" si="212"/>
        <v/>
      </c>
      <c r="BE355" s="35"/>
      <c r="BF355" s="36"/>
      <c r="BG355" s="17" t="str">
        <f t="shared" si="247"/>
        <v/>
      </c>
      <c r="BH355" s="17" t="str">
        <f t="shared" si="247"/>
        <v/>
      </c>
      <c r="BI355" s="20" t="str">
        <f t="shared" si="248"/>
        <v/>
      </c>
      <c r="BJ355" s="54">
        <v>1</v>
      </c>
      <c r="BK355" s="37">
        <f t="shared" si="225"/>
        <v>2</v>
      </c>
      <c r="BL355" s="54">
        <f t="shared" si="226"/>
        <v>0</v>
      </c>
      <c r="BM355" s="28"/>
      <c r="BN355" s="28" t="s">
        <v>819</v>
      </c>
      <c r="BO355" s="28" t="s">
        <v>523</v>
      </c>
      <c r="BP355" s="28" t="s">
        <v>524</v>
      </c>
      <c r="BQ355" s="28">
        <v>2</v>
      </c>
      <c r="BR355" s="25">
        <f t="shared" si="227"/>
        <v>2</v>
      </c>
      <c r="BS355" s="28" t="s">
        <v>87</v>
      </c>
      <c r="BT355" s="25">
        <f t="shared" si="228"/>
        <v>1</v>
      </c>
      <c r="BU355" s="28" t="s">
        <v>87</v>
      </c>
      <c r="BV355" s="25">
        <f t="shared" si="229"/>
        <v>1</v>
      </c>
      <c r="BW355" s="28" t="s">
        <v>87</v>
      </c>
      <c r="BX355" s="25">
        <f t="shared" si="230"/>
        <v>1</v>
      </c>
      <c r="BY355" s="25" t="str">
        <f t="shared" si="234"/>
        <v>low</v>
      </c>
      <c r="BZ355" s="28" t="s">
        <v>145</v>
      </c>
      <c r="CA355" s="25">
        <v>2</v>
      </c>
      <c r="CB355" s="28" t="s">
        <v>525</v>
      </c>
      <c r="CC355" s="28">
        <v>6242.5</v>
      </c>
      <c r="CD355" s="28">
        <v>76.27</v>
      </c>
      <c r="CE355" s="38">
        <v>118.34</v>
      </c>
      <c r="CF355" s="54">
        <v>2</v>
      </c>
      <c r="CG355" s="25">
        <f t="shared" si="231"/>
        <v>0</v>
      </c>
      <c r="CH355" s="26">
        <f t="shared" si="232"/>
        <v>0</v>
      </c>
      <c r="CI355" s="26">
        <f t="shared" si="235"/>
        <v>9.4532581617936291</v>
      </c>
      <c r="CJ355" s="26">
        <f t="shared" si="236"/>
        <v>6.092614500591516</v>
      </c>
    </row>
    <row r="356" spans="1:88" ht="13.05" customHeight="1" x14ac:dyDescent="0.3">
      <c r="A356" s="27">
        <v>176</v>
      </c>
      <c r="B356" s="28" t="s">
        <v>88</v>
      </c>
      <c r="C356" s="25">
        <f t="shared" si="218"/>
        <v>1</v>
      </c>
      <c r="D356" s="28" t="s">
        <v>88</v>
      </c>
      <c r="E356" s="25">
        <f t="shared" si="219"/>
        <v>1</v>
      </c>
      <c r="F356" s="28" t="s">
        <v>80</v>
      </c>
      <c r="G356" s="25">
        <f t="shared" si="220"/>
        <v>4</v>
      </c>
      <c r="H356" s="28" t="str">
        <f t="shared" si="221"/>
        <v>medium</v>
      </c>
      <c r="I356" s="28" t="s">
        <v>88</v>
      </c>
      <c r="J356" s="25">
        <f t="shared" si="222"/>
        <v>1</v>
      </c>
      <c r="K356" s="28" t="s">
        <v>65</v>
      </c>
      <c r="L356" s="25">
        <f t="shared" si="223"/>
        <v>3</v>
      </c>
      <c r="M356" s="28" t="s">
        <v>88</v>
      </c>
      <c r="N356" s="25">
        <f t="shared" si="224"/>
        <v>1</v>
      </c>
      <c r="O356" s="25" t="str">
        <f t="shared" si="233"/>
        <v>high</v>
      </c>
      <c r="P356" s="25" t="s">
        <v>67</v>
      </c>
      <c r="Q356" s="25" t="s">
        <v>68</v>
      </c>
      <c r="R356" s="25">
        <v>2</v>
      </c>
      <c r="S356" s="29" t="s">
        <v>777</v>
      </c>
      <c r="T356" s="195">
        <f>VLOOKUP($S356,'Snippet measures'!$A$4:$V$33,11,FALSE)</f>
        <v>721</v>
      </c>
      <c r="U356" s="195">
        <f>VLOOKUP($S356,'Snippet measures'!$A$4:$V$33,18,FALSE)</f>
        <v>-7.6396545061309302</v>
      </c>
      <c r="V356" s="195">
        <f>VLOOKUP($S356,'Snippet measures'!$A$4:$V$33,19,FALSE)</f>
        <v>664.5</v>
      </c>
      <c r="W356" s="195">
        <f>VLOOKUP($S356,'Snippet measures'!$A$4:$V$33,21,FALSE)</f>
        <v>7.462686567164179E-3</v>
      </c>
      <c r="X356" s="195">
        <f>VLOOKUP($S356,'Snippet measures'!$A$4:$V$33,22,FALSE)</f>
        <v>0</v>
      </c>
      <c r="Y356" s="25">
        <v>1</v>
      </c>
      <c r="Z356" s="30" t="s">
        <v>820</v>
      </c>
      <c r="AA356" s="31" t="s">
        <v>821</v>
      </c>
      <c r="AB356" s="39" t="s">
        <v>335</v>
      </c>
      <c r="AC356" s="33" t="s">
        <v>822</v>
      </c>
      <c r="AD356" s="16"/>
      <c r="AE356" s="17">
        <v>1</v>
      </c>
      <c r="AF356" s="17">
        <v>1</v>
      </c>
      <c r="AG356" s="17">
        <f t="shared" si="243"/>
        <v>1</v>
      </c>
      <c r="AH356" s="35" t="s">
        <v>336</v>
      </c>
      <c r="AI356" s="33" t="s">
        <v>823</v>
      </c>
      <c r="AJ356" s="16"/>
      <c r="AK356" s="17">
        <v>1</v>
      </c>
      <c r="AL356" s="17">
        <v>1</v>
      </c>
      <c r="AM356" s="20">
        <f t="shared" si="242"/>
        <v>1</v>
      </c>
      <c r="AN356" s="35"/>
      <c r="AO356" s="33"/>
      <c r="AP356" s="16"/>
      <c r="AQ356" s="17" t="str">
        <f t="shared" si="244"/>
        <v/>
      </c>
      <c r="AR356" s="17" t="str">
        <f t="shared" si="244"/>
        <v/>
      </c>
      <c r="AS356" s="20" t="str">
        <f t="shared" si="211"/>
        <v/>
      </c>
      <c r="AT356" s="35"/>
      <c r="AU356" s="33"/>
      <c r="AV356" s="16"/>
      <c r="AW356" s="17" t="str">
        <f t="shared" si="245"/>
        <v/>
      </c>
      <c r="AX356" s="17" t="str">
        <f t="shared" si="245"/>
        <v/>
      </c>
      <c r="AY356" s="20" t="str">
        <f t="shared" si="237"/>
        <v/>
      </c>
      <c r="AZ356" s="35"/>
      <c r="BA356" s="33"/>
      <c r="BB356" s="17" t="str">
        <f t="shared" si="246"/>
        <v/>
      </c>
      <c r="BC356" s="17" t="str">
        <f t="shared" si="246"/>
        <v/>
      </c>
      <c r="BD356" s="20" t="str">
        <f t="shared" si="212"/>
        <v/>
      </c>
      <c r="BE356" s="35"/>
      <c r="BF356" s="36"/>
      <c r="BG356" s="17" t="str">
        <f t="shared" si="247"/>
        <v/>
      </c>
      <c r="BH356" s="17" t="str">
        <f t="shared" si="247"/>
        <v/>
      </c>
      <c r="BI356" s="20" t="str">
        <f t="shared" si="248"/>
        <v/>
      </c>
      <c r="BJ356" s="54">
        <v>1</v>
      </c>
      <c r="BK356" s="37">
        <f t="shared" si="225"/>
        <v>2</v>
      </c>
      <c r="BL356" s="54">
        <f t="shared" si="226"/>
        <v>0</v>
      </c>
      <c r="BM356" s="28"/>
      <c r="BN356" s="28"/>
      <c r="BO356" s="28" t="s">
        <v>530</v>
      </c>
      <c r="BP356" s="28" t="s">
        <v>531</v>
      </c>
      <c r="BQ356" s="28">
        <v>2</v>
      </c>
      <c r="BR356" s="25">
        <f t="shared" si="227"/>
        <v>2</v>
      </c>
      <c r="BS356" s="28" t="s">
        <v>87</v>
      </c>
      <c r="BT356" s="25">
        <f t="shared" si="228"/>
        <v>1</v>
      </c>
      <c r="BU356" s="28" t="s">
        <v>87</v>
      </c>
      <c r="BV356" s="25">
        <f t="shared" si="229"/>
        <v>1</v>
      </c>
      <c r="BW356" s="28" t="s">
        <v>87</v>
      </c>
      <c r="BX356" s="25">
        <f t="shared" si="230"/>
        <v>1</v>
      </c>
      <c r="BY356" s="25" t="str">
        <f t="shared" si="234"/>
        <v>low</v>
      </c>
      <c r="BZ356" s="28" t="s">
        <v>78</v>
      </c>
      <c r="CA356" s="25">
        <v>1</v>
      </c>
      <c r="CB356" s="28" t="s">
        <v>532</v>
      </c>
      <c r="CC356" s="28">
        <v>2859.12</v>
      </c>
      <c r="CD356" s="28">
        <v>193.74</v>
      </c>
      <c r="CE356" s="38">
        <v>27.74</v>
      </c>
      <c r="CF356" s="54">
        <v>2</v>
      </c>
      <c r="CG356" s="25">
        <f t="shared" si="231"/>
        <v>2</v>
      </c>
      <c r="CH356" s="26">
        <f t="shared" si="232"/>
        <v>0.33333333333333331</v>
      </c>
      <c r="CI356" s="26">
        <f t="shared" si="235"/>
        <v>3.721482399091566</v>
      </c>
      <c r="CJ356" s="26">
        <f t="shared" si="236"/>
        <v>25.991348233597694</v>
      </c>
    </row>
    <row r="357" spans="1:88" ht="13.05" customHeight="1" x14ac:dyDescent="0.3">
      <c r="A357" s="27">
        <v>185</v>
      </c>
      <c r="B357" s="28" t="s">
        <v>79</v>
      </c>
      <c r="C357" s="25">
        <f t="shared" si="218"/>
        <v>2</v>
      </c>
      <c r="D357" s="28" t="s">
        <v>65</v>
      </c>
      <c r="E357" s="25">
        <f t="shared" si="219"/>
        <v>3</v>
      </c>
      <c r="F357" s="28" t="s">
        <v>80</v>
      </c>
      <c r="G357" s="25">
        <f t="shared" si="220"/>
        <v>4</v>
      </c>
      <c r="H357" s="28" t="str">
        <f t="shared" si="221"/>
        <v>medium</v>
      </c>
      <c r="I357" s="28" t="s">
        <v>88</v>
      </c>
      <c r="J357" s="25">
        <f t="shared" si="222"/>
        <v>1</v>
      </c>
      <c r="K357" s="28" t="s">
        <v>79</v>
      </c>
      <c r="L357" s="25">
        <f t="shared" si="223"/>
        <v>2</v>
      </c>
      <c r="M357" s="28" t="s">
        <v>88</v>
      </c>
      <c r="N357" s="25">
        <f t="shared" si="224"/>
        <v>1</v>
      </c>
      <c r="O357" s="25" t="str">
        <f t="shared" si="233"/>
        <v>high</v>
      </c>
      <c r="P357" s="25" t="s">
        <v>67</v>
      </c>
      <c r="Q357" s="25" t="s">
        <v>68</v>
      </c>
      <c r="R357" s="25">
        <v>2</v>
      </c>
      <c r="S357" s="29" t="s">
        <v>777</v>
      </c>
      <c r="T357" s="195">
        <f>VLOOKUP($S357,'Snippet measures'!$A$4:$V$33,11,FALSE)</f>
        <v>721</v>
      </c>
      <c r="U357" s="195">
        <f>VLOOKUP($S357,'Snippet measures'!$A$4:$V$33,18,FALSE)</f>
        <v>-7.6396545061309302</v>
      </c>
      <c r="V357" s="195">
        <f>VLOOKUP($S357,'Snippet measures'!$A$4:$V$33,19,FALSE)</f>
        <v>664.5</v>
      </c>
      <c r="W357" s="195">
        <f>VLOOKUP($S357,'Snippet measures'!$A$4:$V$33,21,FALSE)</f>
        <v>7.462686567164179E-3</v>
      </c>
      <c r="X357" s="195">
        <f>VLOOKUP($S357,'Snippet measures'!$A$4:$V$33,22,FALSE)</f>
        <v>0</v>
      </c>
      <c r="Y357" s="25">
        <v>1</v>
      </c>
      <c r="Z357" s="30" t="s">
        <v>824</v>
      </c>
      <c r="AA357" s="31" t="s">
        <v>825</v>
      </c>
      <c r="AB357" s="39" t="s">
        <v>335</v>
      </c>
      <c r="AC357" s="33" t="s">
        <v>826</v>
      </c>
      <c r="AD357" s="16"/>
      <c r="AE357" s="17">
        <v>2</v>
      </c>
      <c r="AF357" s="17">
        <v>1</v>
      </c>
      <c r="AG357" s="40">
        <v>1</v>
      </c>
      <c r="AH357" s="35" t="s">
        <v>336</v>
      </c>
      <c r="AI357" s="33" t="s">
        <v>230</v>
      </c>
      <c r="AJ357" s="16"/>
      <c r="AK357" s="17">
        <v>0</v>
      </c>
      <c r="AL357" s="17">
        <v>0</v>
      </c>
      <c r="AM357" s="20">
        <f t="shared" si="242"/>
        <v>0</v>
      </c>
      <c r="AN357" s="35"/>
      <c r="AO357" s="33"/>
      <c r="AP357" s="16"/>
      <c r="AQ357" s="17" t="str">
        <f t="shared" si="244"/>
        <v/>
      </c>
      <c r="AR357" s="17" t="str">
        <f t="shared" si="244"/>
        <v/>
      </c>
      <c r="AS357" s="20" t="str">
        <f t="shared" si="211"/>
        <v/>
      </c>
      <c r="AT357" s="35"/>
      <c r="AU357" s="33"/>
      <c r="AV357" s="16"/>
      <c r="AW357" s="17" t="str">
        <f t="shared" si="245"/>
        <v/>
      </c>
      <c r="AX357" s="17" t="str">
        <f t="shared" si="245"/>
        <v/>
      </c>
      <c r="AY357" s="20" t="str">
        <f t="shared" si="237"/>
        <v/>
      </c>
      <c r="AZ357" s="35"/>
      <c r="BA357" s="33"/>
      <c r="BB357" s="17" t="str">
        <f t="shared" si="246"/>
        <v/>
      </c>
      <c r="BC357" s="17" t="str">
        <f t="shared" si="246"/>
        <v/>
      </c>
      <c r="BD357" s="20" t="str">
        <f t="shared" si="212"/>
        <v/>
      </c>
      <c r="BE357" s="35"/>
      <c r="BF357" s="36"/>
      <c r="BG357" s="17" t="str">
        <f t="shared" si="247"/>
        <v/>
      </c>
      <c r="BH357" s="17" t="str">
        <f t="shared" si="247"/>
        <v/>
      </c>
      <c r="BI357" s="20" t="str">
        <f t="shared" si="248"/>
        <v/>
      </c>
      <c r="BJ357" s="54">
        <v>1</v>
      </c>
      <c r="BK357" s="37">
        <f t="shared" si="225"/>
        <v>2</v>
      </c>
      <c r="BL357" s="54">
        <f t="shared" si="226"/>
        <v>0</v>
      </c>
      <c r="BM357" s="28"/>
      <c r="BN357" s="28"/>
      <c r="BO357" s="28"/>
      <c r="BP357" s="28" t="s">
        <v>538</v>
      </c>
      <c r="BQ357" s="28" t="s">
        <v>87</v>
      </c>
      <c r="BR357" s="25">
        <f t="shared" si="227"/>
        <v>1</v>
      </c>
      <c r="BS357" s="28" t="s">
        <v>87</v>
      </c>
      <c r="BT357" s="25">
        <f t="shared" si="228"/>
        <v>1</v>
      </c>
      <c r="BU357" s="28">
        <v>2</v>
      </c>
      <c r="BV357" s="25">
        <f t="shared" si="229"/>
        <v>2</v>
      </c>
      <c r="BW357" s="28" t="s">
        <v>87</v>
      </c>
      <c r="BX357" s="25">
        <f t="shared" si="230"/>
        <v>1</v>
      </c>
      <c r="BY357" s="25" t="str">
        <f t="shared" si="234"/>
        <v>low</v>
      </c>
      <c r="BZ357" s="28" t="s">
        <v>145</v>
      </c>
      <c r="CA357" s="25">
        <v>2</v>
      </c>
      <c r="CB357" s="28"/>
      <c r="CC357" s="28">
        <v>4329.6899999999996</v>
      </c>
      <c r="CD357" s="28">
        <v>433.91</v>
      </c>
      <c r="CE357" s="38">
        <v>17.13</v>
      </c>
      <c r="CF357" s="54">
        <v>2</v>
      </c>
      <c r="CG357" s="25">
        <f t="shared" si="231"/>
        <v>1</v>
      </c>
      <c r="CH357" s="26">
        <f t="shared" si="232"/>
        <v>0.16666666666666666</v>
      </c>
      <c r="CI357" s="26">
        <f t="shared" si="235"/>
        <v>1.6616349012468021</v>
      </c>
      <c r="CJ357" s="26">
        <f t="shared" si="236"/>
        <v>42.089900758902516</v>
      </c>
    </row>
    <row r="358" spans="1:88" ht="13.05" customHeight="1" x14ac:dyDescent="0.3">
      <c r="A358" s="27">
        <v>198</v>
      </c>
      <c r="B358" s="28" t="s">
        <v>80</v>
      </c>
      <c r="C358" s="25">
        <f t="shared" si="218"/>
        <v>4</v>
      </c>
      <c r="D358" s="28" t="s">
        <v>65</v>
      </c>
      <c r="E358" s="25">
        <f t="shared" si="219"/>
        <v>3</v>
      </c>
      <c r="F358" s="28" t="s">
        <v>80</v>
      </c>
      <c r="G358" s="25">
        <f t="shared" si="220"/>
        <v>4</v>
      </c>
      <c r="H358" s="28" t="str">
        <f t="shared" si="221"/>
        <v>high</v>
      </c>
      <c r="I358" s="28" t="s">
        <v>88</v>
      </c>
      <c r="J358" s="25">
        <f t="shared" si="222"/>
        <v>1</v>
      </c>
      <c r="K358" s="28" t="s">
        <v>79</v>
      </c>
      <c r="L358" s="25">
        <f t="shared" si="223"/>
        <v>2</v>
      </c>
      <c r="M358" s="28" t="s">
        <v>65</v>
      </c>
      <c r="N358" s="25">
        <f t="shared" si="224"/>
        <v>3</v>
      </c>
      <c r="O358" s="25" t="str">
        <f t="shared" si="233"/>
        <v>high</v>
      </c>
      <c r="P358" s="25" t="s">
        <v>67</v>
      </c>
      <c r="Q358" s="25" t="s">
        <v>68</v>
      </c>
      <c r="R358" s="25">
        <v>2</v>
      </c>
      <c r="S358" s="29" t="s">
        <v>777</v>
      </c>
      <c r="T358" s="195">
        <f>VLOOKUP($S358,'Snippet measures'!$A$4:$V$33,11,FALSE)</f>
        <v>721</v>
      </c>
      <c r="U358" s="195">
        <f>VLOOKUP($S358,'Snippet measures'!$A$4:$V$33,18,FALSE)</f>
        <v>-7.6396545061309302</v>
      </c>
      <c r="V358" s="195">
        <f>VLOOKUP($S358,'Snippet measures'!$A$4:$V$33,19,FALSE)</f>
        <v>664.5</v>
      </c>
      <c r="W358" s="195">
        <f>VLOOKUP($S358,'Snippet measures'!$A$4:$V$33,21,FALSE)</f>
        <v>7.462686567164179E-3</v>
      </c>
      <c r="X358" s="195">
        <f>VLOOKUP($S358,'Snippet measures'!$A$4:$V$33,22,FALSE)</f>
        <v>0</v>
      </c>
      <c r="Y358" s="25">
        <v>3</v>
      </c>
      <c r="Z358" s="30" t="s">
        <v>827</v>
      </c>
      <c r="AA358" s="31" t="s">
        <v>827</v>
      </c>
      <c r="AB358" s="39" t="s">
        <v>335</v>
      </c>
      <c r="AC358" s="33" t="s">
        <v>541</v>
      </c>
      <c r="AD358" s="16"/>
      <c r="AE358" s="17">
        <v>0</v>
      </c>
      <c r="AF358" s="17">
        <v>0</v>
      </c>
      <c r="AG358" s="17">
        <f t="shared" ref="AG358:AG378" si="249">IF(AE358=AF358,AE358,"")</f>
        <v>0</v>
      </c>
      <c r="AH358" s="35" t="s">
        <v>336</v>
      </c>
      <c r="AI358" s="33" t="s">
        <v>828</v>
      </c>
      <c r="AJ358" s="16"/>
      <c r="AK358" s="17">
        <v>0</v>
      </c>
      <c r="AL358" s="17">
        <v>0</v>
      </c>
      <c r="AM358" s="20">
        <f t="shared" si="242"/>
        <v>0</v>
      </c>
      <c r="AN358" s="35"/>
      <c r="AO358" s="33"/>
      <c r="AP358" s="16"/>
      <c r="AQ358" s="17" t="str">
        <f t="shared" si="244"/>
        <v/>
      </c>
      <c r="AR358" s="17" t="str">
        <f t="shared" si="244"/>
        <v/>
      </c>
      <c r="AS358" s="20" t="str">
        <f t="shared" si="211"/>
        <v/>
      </c>
      <c r="AT358" s="35"/>
      <c r="AU358" s="33"/>
      <c r="AV358" s="16"/>
      <c r="AW358" s="17" t="str">
        <f t="shared" si="245"/>
        <v/>
      </c>
      <c r="AX358" s="17" t="str">
        <f t="shared" si="245"/>
        <v/>
      </c>
      <c r="AY358" s="20" t="str">
        <f t="shared" si="237"/>
        <v/>
      </c>
      <c r="AZ358" s="35"/>
      <c r="BA358" s="33"/>
      <c r="BB358" s="17" t="str">
        <f t="shared" si="246"/>
        <v/>
      </c>
      <c r="BC358" s="17" t="str">
        <f t="shared" si="246"/>
        <v/>
      </c>
      <c r="BD358" s="20" t="str">
        <f t="shared" si="212"/>
        <v/>
      </c>
      <c r="BE358" s="35"/>
      <c r="BF358" s="36"/>
      <c r="BG358" s="17" t="str">
        <f t="shared" si="247"/>
        <v/>
      </c>
      <c r="BH358" s="17" t="str">
        <f t="shared" si="247"/>
        <v/>
      </c>
      <c r="BI358" s="20" t="str">
        <f t="shared" si="248"/>
        <v/>
      </c>
      <c r="BJ358" s="54">
        <v>3</v>
      </c>
      <c r="BK358" s="37">
        <f t="shared" si="225"/>
        <v>6</v>
      </c>
      <c r="BL358" s="54">
        <f t="shared" si="226"/>
        <v>0</v>
      </c>
      <c r="BM358" s="28"/>
      <c r="BN358" s="28"/>
      <c r="BO358" s="28" t="s">
        <v>543</v>
      </c>
      <c r="BP358" s="28" t="s">
        <v>544</v>
      </c>
      <c r="BQ358" s="28">
        <v>3</v>
      </c>
      <c r="BR358" s="25">
        <f t="shared" si="227"/>
        <v>3</v>
      </c>
      <c r="BS358" s="28">
        <v>3</v>
      </c>
      <c r="BT358" s="25">
        <f t="shared" si="228"/>
        <v>3</v>
      </c>
      <c r="BU358" s="28">
        <v>2</v>
      </c>
      <c r="BV358" s="25">
        <f t="shared" si="229"/>
        <v>2</v>
      </c>
      <c r="BW358" s="28" t="s">
        <v>87</v>
      </c>
      <c r="BX358" s="25">
        <f t="shared" si="230"/>
        <v>1</v>
      </c>
      <c r="BY358" s="25" t="str">
        <f t="shared" si="234"/>
        <v>med</v>
      </c>
      <c r="BZ358" s="28" t="s">
        <v>145</v>
      </c>
      <c r="CA358" s="25">
        <v>2</v>
      </c>
      <c r="CB358" s="28"/>
      <c r="CC358" s="28">
        <v>4709.1899999999996</v>
      </c>
      <c r="CD358" s="28">
        <v>17.23</v>
      </c>
      <c r="CE358" s="38">
        <v>25.51</v>
      </c>
      <c r="CF358" s="54">
        <v>2</v>
      </c>
      <c r="CG358" s="25">
        <f t="shared" si="231"/>
        <v>0</v>
      </c>
      <c r="CH358" s="26">
        <f t="shared" si="232"/>
        <v>0</v>
      </c>
      <c r="CI358" s="26">
        <f t="shared" si="235"/>
        <v>41.845618107951246</v>
      </c>
      <c r="CJ358" s="26">
        <f t="shared" si="236"/>
        <v>28.263426107408858</v>
      </c>
    </row>
    <row r="359" spans="1:88" ht="13.05" customHeight="1" x14ac:dyDescent="0.3">
      <c r="A359" s="27">
        <v>215</v>
      </c>
      <c r="B359" s="28" t="s">
        <v>88</v>
      </c>
      <c r="C359" s="25">
        <f t="shared" si="218"/>
        <v>1</v>
      </c>
      <c r="D359" s="28" t="s">
        <v>65</v>
      </c>
      <c r="E359" s="25">
        <f t="shared" si="219"/>
        <v>3</v>
      </c>
      <c r="F359" s="28" t="s">
        <v>79</v>
      </c>
      <c r="G359" s="25">
        <f t="shared" si="220"/>
        <v>2</v>
      </c>
      <c r="H359" s="28" t="str">
        <f t="shared" si="221"/>
        <v>medium</v>
      </c>
      <c r="I359" s="28" t="s">
        <v>88</v>
      </c>
      <c r="J359" s="25">
        <f t="shared" si="222"/>
        <v>1</v>
      </c>
      <c r="K359" s="28" t="s">
        <v>88</v>
      </c>
      <c r="L359" s="25">
        <f t="shared" si="223"/>
        <v>1</v>
      </c>
      <c r="M359" s="28" t="s">
        <v>88</v>
      </c>
      <c r="N359" s="25">
        <f t="shared" si="224"/>
        <v>1</v>
      </c>
      <c r="O359" s="25" t="str">
        <f t="shared" si="233"/>
        <v>med</v>
      </c>
      <c r="P359" s="25" t="s">
        <v>95</v>
      </c>
      <c r="Q359" s="25" t="s">
        <v>68</v>
      </c>
      <c r="R359" s="25">
        <v>2</v>
      </c>
      <c r="S359" s="29" t="s">
        <v>777</v>
      </c>
      <c r="T359" s="195">
        <f>VLOOKUP($S359,'Snippet measures'!$A$4:$V$33,11,FALSE)</f>
        <v>721</v>
      </c>
      <c r="U359" s="195">
        <f>VLOOKUP($S359,'Snippet measures'!$A$4:$V$33,18,FALSE)</f>
        <v>-7.6396545061309302</v>
      </c>
      <c r="V359" s="195">
        <f>VLOOKUP($S359,'Snippet measures'!$A$4:$V$33,19,FALSE)</f>
        <v>664.5</v>
      </c>
      <c r="W359" s="195">
        <f>VLOOKUP($S359,'Snippet measures'!$A$4:$V$33,21,FALSE)</f>
        <v>7.462686567164179E-3</v>
      </c>
      <c r="X359" s="195">
        <f>VLOOKUP($S359,'Snippet measures'!$A$4:$V$33,22,FALSE)</f>
        <v>0</v>
      </c>
      <c r="Y359" s="25">
        <v>2</v>
      </c>
      <c r="Z359" s="30" t="s">
        <v>829</v>
      </c>
      <c r="AA359" s="31" t="s">
        <v>830</v>
      </c>
      <c r="AB359" s="39" t="s">
        <v>335</v>
      </c>
      <c r="AC359" s="33" t="s">
        <v>168</v>
      </c>
      <c r="AD359" s="16"/>
      <c r="AE359" s="17">
        <v>0</v>
      </c>
      <c r="AF359" s="17">
        <v>0</v>
      </c>
      <c r="AG359" s="17">
        <f t="shared" si="249"/>
        <v>0</v>
      </c>
      <c r="AH359" s="35" t="s">
        <v>336</v>
      </c>
      <c r="AI359" s="33" t="s">
        <v>348</v>
      </c>
      <c r="AJ359" s="16"/>
      <c r="AK359" s="17">
        <v>1</v>
      </c>
      <c r="AL359" s="17">
        <v>1</v>
      </c>
      <c r="AM359" s="20">
        <f t="shared" si="242"/>
        <v>1</v>
      </c>
      <c r="AN359" s="35"/>
      <c r="AO359" s="33"/>
      <c r="AP359" s="16"/>
      <c r="AQ359" s="17" t="str">
        <f t="shared" si="244"/>
        <v/>
      </c>
      <c r="AR359" s="17" t="str">
        <f t="shared" si="244"/>
        <v/>
      </c>
      <c r="AS359" s="20" t="str">
        <f t="shared" si="211"/>
        <v/>
      </c>
      <c r="AT359" s="35"/>
      <c r="AU359" s="33"/>
      <c r="AV359" s="16"/>
      <c r="AW359" s="17" t="str">
        <f t="shared" si="245"/>
        <v/>
      </c>
      <c r="AX359" s="17" t="str">
        <f t="shared" si="245"/>
        <v/>
      </c>
      <c r="AY359" s="20" t="str">
        <f t="shared" si="237"/>
        <v/>
      </c>
      <c r="AZ359" s="35"/>
      <c r="BA359" s="33"/>
      <c r="BB359" s="17" t="str">
        <f t="shared" si="246"/>
        <v/>
      </c>
      <c r="BC359" s="17" t="str">
        <f t="shared" si="246"/>
        <v/>
      </c>
      <c r="BD359" s="20" t="str">
        <f t="shared" si="212"/>
        <v/>
      </c>
      <c r="BE359" s="35"/>
      <c r="BF359" s="36"/>
      <c r="BG359" s="17" t="str">
        <f t="shared" si="247"/>
        <v/>
      </c>
      <c r="BH359" s="17" t="str">
        <f t="shared" si="247"/>
        <v/>
      </c>
      <c r="BI359" s="20" t="str">
        <f t="shared" si="248"/>
        <v/>
      </c>
      <c r="BJ359" s="54">
        <v>1</v>
      </c>
      <c r="BK359" s="37">
        <f t="shared" si="225"/>
        <v>3</v>
      </c>
      <c r="BL359" s="54">
        <f t="shared" si="226"/>
        <v>-1</v>
      </c>
      <c r="BM359" s="28" t="s">
        <v>831</v>
      </c>
      <c r="BN359" s="28"/>
      <c r="BO359" s="28" t="s">
        <v>550</v>
      </c>
      <c r="BP359" s="28" t="s">
        <v>551</v>
      </c>
      <c r="BQ359" s="28">
        <v>2</v>
      </c>
      <c r="BR359" s="25">
        <f t="shared" si="227"/>
        <v>2</v>
      </c>
      <c r="BS359" s="28" t="s">
        <v>87</v>
      </c>
      <c r="BT359" s="25">
        <f t="shared" si="228"/>
        <v>1</v>
      </c>
      <c r="BU359" s="28" t="s">
        <v>87</v>
      </c>
      <c r="BV359" s="25">
        <f t="shared" si="229"/>
        <v>1</v>
      </c>
      <c r="BW359" s="28" t="s">
        <v>87</v>
      </c>
      <c r="BX359" s="25">
        <f t="shared" si="230"/>
        <v>1</v>
      </c>
      <c r="BY359" s="25" t="str">
        <f t="shared" si="234"/>
        <v>low</v>
      </c>
      <c r="BZ359" s="28" t="s">
        <v>145</v>
      </c>
      <c r="CA359" s="25">
        <v>2</v>
      </c>
      <c r="CB359" s="28" t="s">
        <v>552</v>
      </c>
      <c r="CC359" s="28">
        <v>13241.7</v>
      </c>
      <c r="CD359" s="28">
        <v>180.03</v>
      </c>
      <c r="CE359" s="38">
        <v>77.14</v>
      </c>
      <c r="CF359" s="54">
        <v>2</v>
      </c>
      <c r="CG359" s="25">
        <f t="shared" si="231"/>
        <v>1</v>
      </c>
      <c r="CH359" s="26">
        <f t="shared" si="232"/>
        <v>0.16666666666666666</v>
      </c>
      <c r="CI359" s="26">
        <f t="shared" si="235"/>
        <v>4.0048880742098536</v>
      </c>
      <c r="CJ359" s="26">
        <f t="shared" si="236"/>
        <v>9.3466424682395637</v>
      </c>
    </row>
    <row r="360" spans="1:88" ht="13.05" customHeight="1" x14ac:dyDescent="0.3">
      <c r="A360" s="27">
        <v>220</v>
      </c>
      <c r="B360" s="28" t="s">
        <v>88</v>
      </c>
      <c r="C360" s="25">
        <f t="shared" si="218"/>
        <v>1</v>
      </c>
      <c r="D360" s="28" t="s">
        <v>65</v>
      </c>
      <c r="E360" s="25">
        <f t="shared" si="219"/>
        <v>3</v>
      </c>
      <c r="F360" s="28" t="s">
        <v>65</v>
      </c>
      <c r="G360" s="25">
        <f t="shared" si="220"/>
        <v>3</v>
      </c>
      <c r="H360" s="28" t="str">
        <f t="shared" si="221"/>
        <v>medium</v>
      </c>
      <c r="I360" s="28" t="s">
        <v>88</v>
      </c>
      <c r="J360" s="25">
        <f t="shared" si="222"/>
        <v>1</v>
      </c>
      <c r="K360" s="28" t="s">
        <v>79</v>
      </c>
      <c r="L360" s="25">
        <f t="shared" si="223"/>
        <v>2</v>
      </c>
      <c r="M360" s="28" t="s">
        <v>88</v>
      </c>
      <c r="N360" s="25">
        <f t="shared" si="224"/>
        <v>1</v>
      </c>
      <c r="O360" s="25" t="str">
        <f t="shared" si="233"/>
        <v>med</v>
      </c>
      <c r="P360" s="25" t="s">
        <v>67</v>
      </c>
      <c r="Q360" s="25" t="s">
        <v>68</v>
      </c>
      <c r="R360" s="25">
        <v>2</v>
      </c>
      <c r="S360" s="29" t="s">
        <v>777</v>
      </c>
      <c r="T360" s="195">
        <f>VLOOKUP($S360,'Snippet measures'!$A$4:$V$33,11,FALSE)</f>
        <v>721</v>
      </c>
      <c r="U360" s="195">
        <f>VLOOKUP($S360,'Snippet measures'!$A$4:$V$33,18,FALSE)</f>
        <v>-7.6396545061309302</v>
      </c>
      <c r="V360" s="195">
        <f>VLOOKUP($S360,'Snippet measures'!$A$4:$V$33,19,FALSE)</f>
        <v>664.5</v>
      </c>
      <c r="W360" s="195">
        <f>VLOOKUP($S360,'Snippet measures'!$A$4:$V$33,21,FALSE)</f>
        <v>7.462686567164179E-3</v>
      </c>
      <c r="X360" s="195">
        <f>VLOOKUP($S360,'Snippet measures'!$A$4:$V$33,22,FALSE)</f>
        <v>0</v>
      </c>
      <c r="Y360" s="25">
        <v>3</v>
      </c>
      <c r="Z360" s="30" t="s">
        <v>832</v>
      </c>
      <c r="AA360" s="31" t="s">
        <v>833</v>
      </c>
      <c r="AB360" s="39" t="s">
        <v>335</v>
      </c>
      <c r="AC360" s="33" t="s">
        <v>834</v>
      </c>
      <c r="AD360" s="16"/>
      <c r="AE360" s="17">
        <v>1</v>
      </c>
      <c r="AF360" s="17">
        <v>1</v>
      </c>
      <c r="AG360" s="17">
        <f t="shared" si="249"/>
        <v>1</v>
      </c>
      <c r="AH360" s="35" t="s">
        <v>336</v>
      </c>
      <c r="AI360" s="33" t="s">
        <v>785</v>
      </c>
      <c r="AJ360" s="16"/>
      <c r="AK360" s="17">
        <v>3</v>
      </c>
      <c r="AL360" s="17">
        <v>3</v>
      </c>
      <c r="AM360" s="20">
        <f t="shared" si="242"/>
        <v>3</v>
      </c>
      <c r="AN360" s="35"/>
      <c r="AO360" s="33"/>
      <c r="AP360" s="16"/>
      <c r="AQ360" s="17" t="str">
        <f t="shared" si="244"/>
        <v/>
      </c>
      <c r="AR360" s="17" t="str">
        <f t="shared" si="244"/>
        <v/>
      </c>
      <c r="AS360" s="20" t="str">
        <f t="shared" si="211"/>
        <v/>
      </c>
      <c r="AT360" s="35"/>
      <c r="AU360" s="33"/>
      <c r="AV360" s="16"/>
      <c r="AW360" s="17" t="str">
        <f t="shared" si="245"/>
        <v/>
      </c>
      <c r="AX360" s="17" t="str">
        <f t="shared" si="245"/>
        <v/>
      </c>
      <c r="AY360" s="20" t="str">
        <f t="shared" si="237"/>
        <v/>
      </c>
      <c r="AZ360" s="35"/>
      <c r="BA360" s="33"/>
      <c r="BB360" s="17" t="str">
        <f t="shared" si="246"/>
        <v/>
      </c>
      <c r="BC360" s="17" t="str">
        <f t="shared" si="246"/>
        <v/>
      </c>
      <c r="BD360" s="20" t="str">
        <f t="shared" si="212"/>
        <v/>
      </c>
      <c r="BE360" s="35"/>
      <c r="BF360" s="36"/>
      <c r="BG360" s="17" t="str">
        <f t="shared" si="247"/>
        <v/>
      </c>
      <c r="BH360" s="17" t="str">
        <f t="shared" si="247"/>
        <v/>
      </c>
      <c r="BI360" s="20" t="str">
        <f t="shared" si="248"/>
        <v/>
      </c>
      <c r="BJ360" s="54">
        <v>4</v>
      </c>
      <c r="BK360" s="37">
        <f t="shared" si="225"/>
        <v>7</v>
      </c>
      <c r="BL360" s="54">
        <f t="shared" si="226"/>
        <v>1</v>
      </c>
      <c r="BM360" s="28" t="s">
        <v>835</v>
      </c>
      <c r="BN360" s="28" t="s">
        <v>836</v>
      </c>
      <c r="BO360" s="28" t="s">
        <v>557</v>
      </c>
      <c r="BP360" s="28" t="s">
        <v>558</v>
      </c>
      <c r="BQ360" s="28">
        <v>3</v>
      </c>
      <c r="BR360" s="25">
        <f t="shared" si="227"/>
        <v>3</v>
      </c>
      <c r="BS360" s="28" t="s">
        <v>87</v>
      </c>
      <c r="BT360" s="25">
        <f t="shared" si="228"/>
        <v>1</v>
      </c>
      <c r="BU360" s="28" t="s">
        <v>87</v>
      </c>
      <c r="BV360" s="25">
        <f t="shared" si="229"/>
        <v>1</v>
      </c>
      <c r="BW360" s="28" t="s">
        <v>87</v>
      </c>
      <c r="BX360" s="25">
        <f t="shared" si="230"/>
        <v>1</v>
      </c>
      <c r="BY360" s="25" t="str">
        <f t="shared" si="234"/>
        <v>med</v>
      </c>
      <c r="BZ360" s="28" t="s">
        <v>78</v>
      </c>
      <c r="CA360" s="25">
        <v>1</v>
      </c>
      <c r="CB360" s="28" t="s">
        <v>559</v>
      </c>
      <c r="CC360" s="28">
        <v>5143.0600000000004</v>
      </c>
      <c r="CD360" s="28">
        <v>433.43</v>
      </c>
      <c r="CE360" s="38">
        <v>136.16</v>
      </c>
      <c r="CF360" s="54">
        <v>2</v>
      </c>
      <c r="CG360" s="25">
        <f t="shared" si="231"/>
        <v>4</v>
      </c>
      <c r="CH360" s="26">
        <f t="shared" si="232"/>
        <v>0.66666666666666663</v>
      </c>
      <c r="CI360" s="26">
        <f t="shared" si="235"/>
        <v>1.663475070945712</v>
      </c>
      <c r="CJ360" s="26">
        <f t="shared" si="236"/>
        <v>5.2952408930669801</v>
      </c>
    </row>
    <row r="361" spans="1:88" ht="13.05" customHeight="1" x14ac:dyDescent="0.3">
      <c r="A361" s="27">
        <v>223</v>
      </c>
      <c r="B361" s="28" t="s">
        <v>88</v>
      </c>
      <c r="C361" s="25">
        <f t="shared" si="218"/>
        <v>1</v>
      </c>
      <c r="D361" s="28" t="s">
        <v>79</v>
      </c>
      <c r="E361" s="25">
        <f t="shared" si="219"/>
        <v>2</v>
      </c>
      <c r="F361" s="28" t="s">
        <v>80</v>
      </c>
      <c r="G361" s="25">
        <f t="shared" si="220"/>
        <v>4</v>
      </c>
      <c r="H361" s="28" t="str">
        <f t="shared" si="221"/>
        <v>medium</v>
      </c>
      <c r="I361" s="28" t="s">
        <v>88</v>
      </c>
      <c r="J361" s="25">
        <f t="shared" si="222"/>
        <v>1</v>
      </c>
      <c r="K361" s="28" t="s">
        <v>79</v>
      </c>
      <c r="L361" s="25">
        <f t="shared" si="223"/>
        <v>2</v>
      </c>
      <c r="M361" s="28" t="s">
        <v>88</v>
      </c>
      <c r="N361" s="25">
        <f t="shared" si="224"/>
        <v>1</v>
      </c>
      <c r="O361" s="25" t="str">
        <f t="shared" si="233"/>
        <v>high</v>
      </c>
      <c r="P361" s="25" t="s">
        <v>67</v>
      </c>
      <c r="Q361" s="25" t="s">
        <v>68</v>
      </c>
      <c r="R361" s="25">
        <v>2</v>
      </c>
      <c r="S361" s="29" t="s">
        <v>777</v>
      </c>
      <c r="T361" s="195">
        <f>VLOOKUP($S361,'Snippet measures'!$A$4:$V$33,11,FALSE)</f>
        <v>721</v>
      </c>
      <c r="U361" s="195">
        <f>VLOOKUP($S361,'Snippet measures'!$A$4:$V$33,18,FALSE)</f>
        <v>-7.6396545061309302</v>
      </c>
      <c r="V361" s="195">
        <f>VLOOKUP($S361,'Snippet measures'!$A$4:$V$33,19,FALSE)</f>
        <v>664.5</v>
      </c>
      <c r="W361" s="195">
        <f>VLOOKUP($S361,'Snippet measures'!$A$4:$V$33,21,FALSE)</f>
        <v>7.462686567164179E-3</v>
      </c>
      <c r="X361" s="195">
        <f>VLOOKUP($S361,'Snippet measures'!$A$4:$V$33,22,FALSE)</f>
        <v>0</v>
      </c>
      <c r="Y361" s="25">
        <v>2</v>
      </c>
      <c r="Z361" s="30" t="s">
        <v>837</v>
      </c>
      <c r="AA361" s="31" t="s">
        <v>838</v>
      </c>
      <c r="AB361" s="39" t="s">
        <v>335</v>
      </c>
      <c r="AC361" s="33" t="s">
        <v>839</v>
      </c>
      <c r="AD361" s="16"/>
      <c r="AE361" s="17">
        <v>2</v>
      </c>
      <c r="AF361" s="17">
        <v>2</v>
      </c>
      <c r="AG361" s="17">
        <f t="shared" si="249"/>
        <v>2</v>
      </c>
      <c r="AH361" s="35" t="s">
        <v>336</v>
      </c>
      <c r="AI361" s="33" t="s">
        <v>840</v>
      </c>
      <c r="AJ361" s="16"/>
      <c r="AK361" s="17">
        <v>2</v>
      </c>
      <c r="AL361" s="17">
        <v>2</v>
      </c>
      <c r="AM361" s="20">
        <f t="shared" si="242"/>
        <v>2</v>
      </c>
      <c r="AN361" s="35"/>
      <c r="AO361" s="33"/>
      <c r="AP361" s="16"/>
      <c r="AQ361" s="17" t="str">
        <f t="shared" si="244"/>
        <v/>
      </c>
      <c r="AR361" s="17" t="str">
        <f t="shared" si="244"/>
        <v/>
      </c>
      <c r="AS361" s="20" t="str">
        <f t="shared" si="211"/>
        <v/>
      </c>
      <c r="AT361" s="35"/>
      <c r="AU361" s="33"/>
      <c r="AV361" s="16"/>
      <c r="AW361" s="17" t="str">
        <f t="shared" si="245"/>
        <v/>
      </c>
      <c r="AX361" s="17" t="str">
        <f t="shared" si="245"/>
        <v/>
      </c>
      <c r="AY361" s="20" t="str">
        <f t="shared" ref="AY361:AY392" si="250">IF(AW361=AX361,AW361,"")</f>
        <v/>
      </c>
      <c r="AZ361" s="35"/>
      <c r="BA361" s="33"/>
      <c r="BB361" s="17" t="str">
        <f t="shared" si="246"/>
        <v/>
      </c>
      <c r="BC361" s="17" t="str">
        <f t="shared" si="246"/>
        <v/>
      </c>
      <c r="BD361" s="20" t="str">
        <f t="shared" si="212"/>
        <v/>
      </c>
      <c r="BE361" s="35"/>
      <c r="BF361" s="36"/>
      <c r="BG361" s="17" t="str">
        <f t="shared" si="247"/>
        <v/>
      </c>
      <c r="BH361" s="17" t="str">
        <f t="shared" si="247"/>
        <v/>
      </c>
      <c r="BI361" s="20" t="str">
        <f t="shared" si="248"/>
        <v/>
      </c>
      <c r="BJ361" s="54">
        <v>2</v>
      </c>
      <c r="BK361" s="37">
        <f t="shared" si="225"/>
        <v>4</v>
      </c>
      <c r="BL361" s="54">
        <f t="shared" si="226"/>
        <v>0</v>
      </c>
      <c r="BM361" s="28" t="s">
        <v>669</v>
      </c>
      <c r="BN361" s="28" t="s">
        <v>669</v>
      </c>
      <c r="BO361" s="28" t="s">
        <v>564</v>
      </c>
      <c r="BP361" s="28" t="s">
        <v>565</v>
      </c>
      <c r="BQ361" s="28">
        <v>2</v>
      </c>
      <c r="BR361" s="25">
        <f t="shared" si="227"/>
        <v>2</v>
      </c>
      <c r="BS361" s="28" t="s">
        <v>87</v>
      </c>
      <c r="BT361" s="25">
        <f t="shared" si="228"/>
        <v>1</v>
      </c>
      <c r="BU361" s="28" t="s">
        <v>87</v>
      </c>
      <c r="BV361" s="25">
        <f t="shared" si="229"/>
        <v>1</v>
      </c>
      <c r="BW361" s="28" t="s">
        <v>87</v>
      </c>
      <c r="BX361" s="25">
        <f t="shared" si="230"/>
        <v>1</v>
      </c>
      <c r="BY361" s="25" t="str">
        <f t="shared" si="234"/>
        <v>low</v>
      </c>
      <c r="BZ361" s="28" t="s">
        <v>78</v>
      </c>
      <c r="CA361" s="25">
        <v>1</v>
      </c>
      <c r="CB361" s="28" t="s">
        <v>566</v>
      </c>
      <c r="CC361" s="28">
        <v>2647.55</v>
      </c>
      <c r="CD361" s="28">
        <v>98.62</v>
      </c>
      <c r="CE361" s="38">
        <v>67.02</v>
      </c>
      <c r="CF361" s="54">
        <v>2</v>
      </c>
      <c r="CG361" s="25">
        <f t="shared" si="231"/>
        <v>4</v>
      </c>
      <c r="CH361" s="26">
        <f t="shared" si="232"/>
        <v>0.66666666666666663</v>
      </c>
      <c r="CI361" s="26">
        <f t="shared" si="235"/>
        <v>7.3108902859460549</v>
      </c>
      <c r="CJ361" s="26">
        <f t="shared" si="236"/>
        <v>10.757982691733812</v>
      </c>
    </row>
    <row r="362" spans="1:88" ht="13.05" customHeight="1" x14ac:dyDescent="0.3">
      <c r="A362" s="27">
        <v>235</v>
      </c>
      <c r="B362" s="28" t="s">
        <v>88</v>
      </c>
      <c r="C362" s="25">
        <f t="shared" si="218"/>
        <v>1</v>
      </c>
      <c r="D362" s="28" t="s">
        <v>79</v>
      </c>
      <c r="E362" s="25">
        <f t="shared" si="219"/>
        <v>2</v>
      </c>
      <c r="F362" s="28" t="s">
        <v>88</v>
      </c>
      <c r="G362" s="25">
        <f t="shared" si="220"/>
        <v>1</v>
      </c>
      <c r="H362" s="28" t="str">
        <f t="shared" si="221"/>
        <v>low</v>
      </c>
      <c r="I362" s="28" t="s">
        <v>88</v>
      </c>
      <c r="J362" s="25">
        <f t="shared" si="222"/>
        <v>1</v>
      </c>
      <c r="K362" s="28" t="s">
        <v>88</v>
      </c>
      <c r="L362" s="25">
        <f t="shared" si="223"/>
        <v>1</v>
      </c>
      <c r="M362" s="28" t="s">
        <v>88</v>
      </c>
      <c r="N362" s="25">
        <f t="shared" si="224"/>
        <v>1</v>
      </c>
      <c r="O362" s="25" t="str">
        <f t="shared" si="233"/>
        <v>low</v>
      </c>
      <c r="P362" s="25" t="s">
        <v>67</v>
      </c>
      <c r="Q362" s="25" t="s">
        <v>68</v>
      </c>
      <c r="R362" s="25">
        <v>2</v>
      </c>
      <c r="S362" s="29" t="s">
        <v>777</v>
      </c>
      <c r="T362" s="195">
        <f>VLOOKUP($S362,'Snippet measures'!$A$4:$V$33,11,FALSE)</f>
        <v>721</v>
      </c>
      <c r="U362" s="195">
        <f>VLOOKUP($S362,'Snippet measures'!$A$4:$V$33,18,FALSE)</f>
        <v>-7.6396545061309302</v>
      </c>
      <c r="V362" s="195">
        <f>VLOOKUP($S362,'Snippet measures'!$A$4:$V$33,19,FALSE)</f>
        <v>664.5</v>
      </c>
      <c r="W362" s="195">
        <f>VLOOKUP($S362,'Snippet measures'!$A$4:$V$33,21,FALSE)</f>
        <v>7.462686567164179E-3</v>
      </c>
      <c r="X362" s="195">
        <f>VLOOKUP($S362,'Snippet measures'!$A$4:$V$33,22,FALSE)</f>
        <v>0</v>
      </c>
      <c r="Y362" s="25">
        <v>2</v>
      </c>
      <c r="Z362" s="30" t="s">
        <v>841</v>
      </c>
      <c r="AA362" s="31" t="s">
        <v>842</v>
      </c>
      <c r="AB362" s="39" t="s">
        <v>335</v>
      </c>
      <c r="AC362" s="33" t="s">
        <v>168</v>
      </c>
      <c r="AD362" s="16"/>
      <c r="AE362" s="17">
        <v>0</v>
      </c>
      <c r="AF362" s="17">
        <v>0</v>
      </c>
      <c r="AG362" s="17">
        <f t="shared" si="249"/>
        <v>0</v>
      </c>
      <c r="AH362" s="35" t="s">
        <v>336</v>
      </c>
      <c r="AI362" s="33" t="s">
        <v>168</v>
      </c>
      <c r="AJ362" s="16"/>
      <c r="AK362" s="17">
        <v>0</v>
      </c>
      <c r="AL362" s="17">
        <v>0</v>
      </c>
      <c r="AM362" s="20">
        <f t="shared" si="242"/>
        <v>0</v>
      </c>
      <c r="AN362" s="35"/>
      <c r="AO362" s="33"/>
      <c r="AP362" s="16"/>
      <c r="AQ362" s="17" t="str">
        <f t="shared" si="244"/>
        <v/>
      </c>
      <c r="AR362" s="17" t="str">
        <f t="shared" si="244"/>
        <v/>
      </c>
      <c r="AS362" s="20" t="str">
        <f t="shared" si="211"/>
        <v/>
      </c>
      <c r="AT362" s="35"/>
      <c r="AU362" s="33"/>
      <c r="AV362" s="16"/>
      <c r="AW362" s="17" t="str">
        <f t="shared" si="245"/>
        <v/>
      </c>
      <c r="AX362" s="17" t="str">
        <f t="shared" si="245"/>
        <v/>
      </c>
      <c r="AY362" s="20" t="str">
        <f t="shared" si="250"/>
        <v/>
      </c>
      <c r="AZ362" s="35"/>
      <c r="BA362" s="33"/>
      <c r="BB362" s="17" t="str">
        <f t="shared" si="246"/>
        <v/>
      </c>
      <c r="BC362" s="17" t="str">
        <f t="shared" si="246"/>
        <v/>
      </c>
      <c r="BD362" s="20" t="str">
        <f t="shared" si="212"/>
        <v/>
      </c>
      <c r="BE362" s="35"/>
      <c r="BF362" s="36"/>
      <c r="BG362" s="17" t="str">
        <f t="shared" si="247"/>
        <v/>
      </c>
      <c r="BH362" s="17" t="str">
        <f t="shared" si="247"/>
        <v/>
      </c>
      <c r="BI362" s="20" t="str">
        <f t="shared" si="248"/>
        <v/>
      </c>
      <c r="BJ362" s="54">
        <v>1</v>
      </c>
      <c r="BK362" s="37">
        <f t="shared" si="225"/>
        <v>3</v>
      </c>
      <c r="BL362" s="54">
        <f t="shared" si="226"/>
        <v>-1</v>
      </c>
      <c r="BM362" s="28" t="s">
        <v>168</v>
      </c>
      <c r="BN362" s="28" t="s">
        <v>265</v>
      </c>
      <c r="BO362" s="28"/>
      <c r="BP362" s="28" t="s">
        <v>571</v>
      </c>
      <c r="BQ362" s="28">
        <v>3</v>
      </c>
      <c r="BR362" s="25">
        <f t="shared" si="227"/>
        <v>3</v>
      </c>
      <c r="BS362" s="28">
        <v>2</v>
      </c>
      <c r="BT362" s="25">
        <f t="shared" si="228"/>
        <v>2</v>
      </c>
      <c r="BU362" s="28">
        <v>2</v>
      </c>
      <c r="BV362" s="25">
        <f t="shared" si="229"/>
        <v>2</v>
      </c>
      <c r="BW362" s="28" t="s">
        <v>87</v>
      </c>
      <c r="BX362" s="25">
        <f t="shared" si="230"/>
        <v>1</v>
      </c>
      <c r="BY362" s="25" t="str">
        <f t="shared" si="234"/>
        <v>med</v>
      </c>
      <c r="BZ362" s="28" t="s">
        <v>100</v>
      </c>
      <c r="CA362" s="25">
        <v>3</v>
      </c>
      <c r="CB362" s="28" t="s">
        <v>572</v>
      </c>
      <c r="CC362" s="28">
        <v>9583.69</v>
      </c>
      <c r="CD362" s="28">
        <v>2060.37</v>
      </c>
      <c r="CE362" s="38">
        <v>529.32000000000005</v>
      </c>
      <c r="CF362" s="54">
        <v>2</v>
      </c>
      <c r="CG362" s="25">
        <f t="shared" si="231"/>
        <v>0</v>
      </c>
      <c r="CH362" s="26">
        <f t="shared" si="232"/>
        <v>0</v>
      </c>
      <c r="CI362" s="26">
        <f t="shared" si="235"/>
        <v>0.34993714721142322</v>
      </c>
      <c r="CJ362" s="26">
        <f t="shared" si="236"/>
        <v>1.3621249905539181</v>
      </c>
    </row>
    <row r="363" spans="1:88" ht="13.05" customHeight="1" x14ac:dyDescent="0.3">
      <c r="A363" s="27">
        <v>239</v>
      </c>
      <c r="B363" s="28" t="s">
        <v>79</v>
      </c>
      <c r="C363" s="25">
        <f t="shared" si="218"/>
        <v>2</v>
      </c>
      <c r="D363" s="28" t="s">
        <v>80</v>
      </c>
      <c r="E363" s="25">
        <f t="shared" si="219"/>
        <v>4</v>
      </c>
      <c r="F363" s="28" t="s">
        <v>79</v>
      </c>
      <c r="G363" s="25">
        <f t="shared" si="220"/>
        <v>2</v>
      </c>
      <c r="H363" s="28" t="str">
        <f t="shared" si="221"/>
        <v>medium</v>
      </c>
      <c r="I363" s="28" t="s">
        <v>79</v>
      </c>
      <c r="J363" s="25">
        <f t="shared" si="222"/>
        <v>2</v>
      </c>
      <c r="K363" s="28" t="s">
        <v>80</v>
      </c>
      <c r="L363" s="25">
        <f t="shared" si="223"/>
        <v>4</v>
      </c>
      <c r="M363" s="28" t="s">
        <v>79</v>
      </c>
      <c r="N363" s="25">
        <f t="shared" si="224"/>
        <v>2</v>
      </c>
      <c r="O363" s="25" t="str">
        <f t="shared" si="233"/>
        <v>high</v>
      </c>
      <c r="P363" s="25" t="s">
        <v>95</v>
      </c>
      <c r="Q363" s="25" t="s">
        <v>68</v>
      </c>
      <c r="R363" s="25">
        <v>2</v>
      </c>
      <c r="S363" s="29" t="s">
        <v>777</v>
      </c>
      <c r="T363" s="195">
        <f>VLOOKUP($S363,'Snippet measures'!$A$4:$V$33,11,FALSE)</f>
        <v>721</v>
      </c>
      <c r="U363" s="195">
        <f>VLOOKUP($S363,'Snippet measures'!$A$4:$V$33,18,FALSE)</f>
        <v>-7.6396545061309302</v>
      </c>
      <c r="V363" s="195">
        <f>VLOOKUP($S363,'Snippet measures'!$A$4:$V$33,19,FALSE)</f>
        <v>664.5</v>
      </c>
      <c r="W363" s="195">
        <f>VLOOKUP($S363,'Snippet measures'!$A$4:$V$33,21,FALSE)</f>
        <v>7.462686567164179E-3</v>
      </c>
      <c r="X363" s="195">
        <f>VLOOKUP($S363,'Snippet measures'!$A$4:$V$33,22,FALSE)</f>
        <v>0</v>
      </c>
      <c r="Y363" s="25">
        <v>2</v>
      </c>
      <c r="Z363" s="30" t="s">
        <v>843</v>
      </c>
      <c r="AA363" s="31" t="s">
        <v>844</v>
      </c>
      <c r="AB363" s="39" t="s">
        <v>335</v>
      </c>
      <c r="AC363" s="33" t="s">
        <v>845</v>
      </c>
      <c r="AD363" s="16"/>
      <c r="AE363" s="17">
        <v>1</v>
      </c>
      <c r="AF363" s="17">
        <v>1</v>
      </c>
      <c r="AG363" s="17">
        <f t="shared" si="249"/>
        <v>1</v>
      </c>
      <c r="AH363" s="35" t="s">
        <v>336</v>
      </c>
      <c r="AI363" s="33" t="s">
        <v>846</v>
      </c>
      <c r="AJ363" s="16"/>
      <c r="AK363" s="17">
        <v>1</v>
      </c>
      <c r="AL363" s="17">
        <v>1</v>
      </c>
      <c r="AM363" s="20">
        <f t="shared" si="242"/>
        <v>1</v>
      </c>
      <c r="AN363" s="35"/>
      <c r="AO363" s="33"/>
      <c r="AP363" s="16"/>
      <c r="AQ363" s="17" t="str">
        <f t="shared" si="244"/>
        <v/>
      </c>
      <c r="AR363" s="17" t="str">
        <f t="shared" si="244"/>
        <v/>
      </c>
      <c r="AS363" s="20" t="str">
        <f t="shared" si="211"/>
        <v/>
      </c>
      <c r="AT363" s="35"/>
      <c r="AU363" s="33"/>
      <c r="AV363" s="16"/>
      <c r="AW363" s="17" t="str">
        <f t="shared" si="245"/>
        <v/>
      </c>
      <c r="AX363" s="17" t="str">
        <f t="shared" si="245"/>
        <v/>
      </c>
      <c r="AY363" s="20" t="str">
        <f t="shared" si="250"/>
        <v/>
      </c>
      <c r="AZ363" s="35"/>
      <c r="BA363" s="33"/>
      <c r="BB363" s="17" t="str">
        <f t="shared" si="246"/>
        <v/>
      </c>
      <c r="BC363" s="17" t="str">
        <f t="shared" si="246"/>
        <v/>
      </c>
      <c r="BD363" s="20" t="str">
        <f t="shared" si="212"/>
        <v/>
      </c>
      <c r="BE363" s="35"/>
      <c r="BF363" s="36"/>
      <c r="BG363" s="17" t="str">
        <f t="shared" si="247"/>
        <v/>
      </c>
      <c r="BH363" s="17" t="str">
        <f t="shared" si="247"/>
        <v/>
      </c>
      <c r="BI363" s="20" t="str">
        <f t="shared" si="248"/>
        <v/>
      </c>
      <c r="BJ363" s="54">
        <v>1</v>
      </c>
      <c r="BK363" s="37">
        <f t="shared" si="225"/>
        <v>3</v>
      </c>
      <c r="BL363" s="54">
        <f t="shared" si="226"/>
        <v>-1</v>
      </c>
      <c r="BM363" s="28" t="s">
        <v>847</v>
      </c>
      <c r="BN363" s="28"/>
      <c r="BO363" s="28" t="s">
        <v>579</v>
      </c>
      <c r="BP363" s="28" t="s">
        <v>580</v>
      </c>
      <c r="BQ363" s="28">
        <v>3</v>
      </c>
      <c r="BR363" s="25">
        <f t="shared" si="227"/>
        <v>3</v>
      </c>
      <c r="BS363" s="28" t="s">
        <v>87</v>
      </c>
      <c r="BT363" s="25">
        <f t="shared" si="228"/>
        <v>1</v>
      </c>
      <c r="BU363" s="28" t="s">
        <v>87</v>
      </c>
      <c r="BV363" s="25">
        <f t="shared" si="229"/>
        <v>1</v>
      </c>
      <c r="BW363" s="28" t="s">
        <v>87</v>
      </c>
      <c r="BX363" s="25">
        <f t="shared" si="230"/>
        <v>1</v>
      </c>
      <c r="BY363" s="25" t="str">
        <f t="shared" si="234"/>
        <v>med</v>
      </c>
      <c r="BZ363" s="28" t="s">
        <v>78</v>
      </c>
      <c r="CA363" s="25">
        <v>1</v>
      </c>
      <c r="CB363" s="28"/>
      <c r="CC363" s="28">
        <v>3760.45</v>
      </c>
      <c r="CD363" s="28">
        <v>159</v>
      </c>
      <c r="CE363" s="38">
        <v>111.71</v>
      </c>
      <c r="CF363" s="54">
        <v>2</v>
      </c>
      <c r="CG363" s="25">
        <f t="shared" si="231"/>
        <v>2</v>
      </c>
      <c r="CH363" s="26">
        <f t="shared" si="232"/>
        <v>0.33333333333333331</v>
      </c>
      <c r="CI363" s="26">
        <f t="shared" si="235"/>
        <v>4.5345911949685531</v>
      </c>
      <c r="CJ363" s="26">
        <f t="shared" si="236"/>
        <v>6.4542117984065888</v>
      </c>
    </row>
    <row r="364" spans="1:88" ht="13.05" customHeight="1" x14ac:dyDescent="0.3">
      <c r="A364" s="27">
        <v>243</v>
      </c>
      <c r="B364" s="28" t="s">
        <v>88</v>
      </c>
      <c r="C364" s="25">
        <f t="shared" si="218"/>
        <v>1</v>
      </c>
      <c r="D364" s="28" t="s">
        <v>79</v>
      </c>
      <c r="E364" s="25">
        <f t="shared" si="219"/>
        <v>2</v>
      </c>
      <c r="F364" s="28" t="s">
        <v>65</v>
      </c>
      <c r="G364" s="25">
        <f t="shared" si="220"/>
        <v>3</v>
      </c>
      <c r="H364" s="28" t="str">
        <f t="shared" si="221"/>
        <v>medium</v>
      </c>
      <c r="I364" s="28" t="s">
        <v>88</v>
      </c>
      <c r="J364" s="25">
        <f t="shared" si="222"/>
        <v>1</v>
      </c>
      <c r="K364" s="28" t="s">
        <v>88</v>
      </c>
      <c r="L364" s="25">
        <f t="shared" si="223"/>
        <v>1</v>
      </c>
      <c r="M364" s="28" t="s">
        <v>88</v>
      </c>
      <c r="N364" s="25">
        <f t="shared" si="224"/>
        <v>1</v>
      </c>
      <c r="O364" s="25" t="str">
        <f t="shared" si="233"/>
        <v>med</v>
      </c>
      <c r="P364" s="25" t="s">
        <v>67</v>
      </c>
      <c r="Q364" s="25" t="s">
        <v>68</v>
      </c>
      <c r="R364" s="25">
        <v>2</v>
      </c>
      <c r="S364" s="29" t="s">
        <v>777</v>
      </c>
      <c r="T364" s="195">
        <f>VLOOKUP($S364,'Snippet measures'!$A$4:$V$33,11,FALSE)</f>
        <v>721</v>
      </c>
      <c r="U364" s="195">
        <f>VLOOKUP($S364,'Snippet measures'!$A$4:$V$33,18,FALSE)</f>
        <v>-7.6396545061309302</v>
      </c>
      <c r="V364" s="195">
        <f>VLOOKUP($S364,'Snippet measures'!$A$4:$V$33,19,FALSE)</f>
        <v>664.5</v>
      </c>
      <c r="W364" s="195">
        <f>VLOOKUP($S364,'Snippet measures'!$A$4:$V$33,21,FALSE)</f>
        <v>7.462686567164179E-3</v>
      </c>
      <c r="X364" s="195">
        <f>VLOOKUP($S364,'Snippet measures'!$A$4:$V$33,22,FALSE)</f>
        <v>0</v>
      </c>
      <c r="Y364" s="25">
        <v>2</v>
      </c>
      <c r="Z364" s="30" t="s">
        <v>848</v>
      </c>
      <c r="AA364" s="31" t="s">
        <v>849</v>
      </c>
      <c r="AB364" s="39" t="s">
        <v>335</v>
      </c>
      <c r="AC364" s="33" t="s">
        <v>850</v>
      </c>
      <c r="AD364" s="16" t="s">
        <v>851</v>
      </c>
      <c r="AE364" s="17">
        <v>3</v>
      </c>
      <c r="AF364" s="17">
        <v>3</v>
      </c>
      <c r="AG364" s="17">
        <f t="shared" si="249"/>
        <v>3</v>
      </c>
      <c r="AH364" s="35" t="s">
        <v>336</v>
      </c>
      <c r="AI364" s="33" t="s">
        <v>337</v>
      </c>
      <c r="AJ364" s="16"/>
      <c r="AK364" s="17">
        <v>3</v>
      </c>
      <c r="AL364" s="17">
        <v>3</v>
      </c>
      <c r="AM364" s="20">
        <f t="shared" si="242"/>
        <v>3</v>
      </c>
      <c r="AN364" s="35"/>
      <c r="AO364" s="33"/>
      <c r="AP364" s="16"/>
      <c r="AQ364" s="17" t="str">
        <f t="shared" si="244"/>
        <v/>
      </c>
      <c r="AR364" s="17" t="str">
        <f t="shared" si="244"/>
        <v/>
      </c>
      <c r="AS364" s="20" t="str">
        <f t="shared" si="211"/>
        <v/>
      </c>
      <c r="AT364" s="35"/>
      <c r="AU364" s="33"/>
      <c r="AV364" s="16"/>
      <c r="AW364" s="17" t="str">
        <f t="shared" si="245"/>
        <v/>
      </c>
      <c r="AX364" s="17" t="str">
        <f t="shared" si="245"/>
        <v/>
      </c>
      <c r="AY364" s="20" t="str">
        <f t="shared" si="250"/>
        <v/>
      </c>
      <c r="AZ364" s="35"/>
      <c r="BA364" s="33"/>
      <c r="BB364" s="17" t="str">
        <f t="shared" si="246"/>
        <v/>
      </c>
      <c r="BC364" s="17" t="str">
        <f t="shared" si="246"/>
        <v/>
      </c>
      <c r="BD364" s="20" t="str">
        <f t="shared" si="212"/>
        <v/>
      </c>
      <c r="BE364" s="35"/>
      <c r="BF364" s="36"/>
      <c r="BG364" s="17" t="str">
        <f t="shared" si="247"/>
        <v/>
      </c>
      <c r="BH364" s="17" t="str">
        <f t="shared" si="247"/>
        <v/>
      </c>
      <c r="BI364" s="20" t="str">
        <f t="shared" si="248"/>
        <v/>
      </c>
      <c r="BJ364" s="54">
        <v>2</v>
      </c>
      <c r="BK364" s="37">
        <f t="shared" si="225"/>
        <v>4</v>
      </c>
      <c r="BL364" s="54">
        <f t="shared" si="226"/>
        <v>0</v>
      </c>
      <c r="BM364" s="28"/>
      <c r="BN364" s="28"/>
      <c r="BO364" s="28"/>
      <c r="BP364" s="28" t="s">
        <v>585</v>
      </c>
      <c r="BQ364" s="28" t="s">
        <v>87</v>
      </c>
      <c r="BR364" s="25">
        <f t="shared" si="227"/>
        <v>1</v>
      </c>
      <c r="BS364" s="28" t="s">
        <v>87</v>
      </c>
      <c r="BT364" s="25">
        <f t="shared" si="228"/>
        <v>1</v>
      </c>
      <c r="BU364" s="28" t="s">
        <v>87</v>
      </c>
      <c r="BV364" s="25">
        <f t="shared" si="229"/>
        <v>1</v>
      </c>
      <c r="BW364" s="28" t="s">
        <v>87</v>
      </c>
      <c r="BX364" s="25">
        <f t="shared" si="230"/>
        <v>1</v>
      </c>
      <c r="BY364" s="25" t="str">
        <f t="shared" si="234"/>
        <v>low</v>
      </c>
      <c r="BZ364" s="28" t="s">
        <v>145</v>
      </c>
      <c r="CA364" s="25">
        <v>2</v>
      </c>
      <c r="CB364" s="28"/>
      <c r="CC364" s="28">
        <v>2766.92</v>
      </c>
      <c r="CD364" s="28">
        <v>40.11</v>
      </c>
      <c r="CE364" s="38">
        <v>63.46</v>
      </c>
      <c r="CF364" s="54">
        <v>2</v>
      </c>
      <c r="CG364" s="25">
        <f t="shared" si="231"/>
        <v>6</v>
      </c>
      <c r="CH364" s="26">
        <f t="shared" si="232"/>
        <v>1</v>
      </c>
      <c r="CI364" s="26">
        <f t="shared" si="235"/>
        <v>17.975567190226876</v>
      </c>
      <c r="CJ364" s="26">
        <f t="shared" si="236"/>
        <v>11.361487551213363</v>
      </c>
    </row>
    <row r="365" spans="1:88" ht="13.05" customHeight="1" x14ac:dyDescent="0.3">
      <c r="A365" s="27">
        <v>244</v>
      </c>
      <c r="B365" s="28" t="s">
        <v>80</v>
      </c>
      <c r="C365" s="25">
        <f t="shared" si="218"/>
        <v>4</v>
      </c>
      <c r="D365" s="28" t="s">
        <v>79</v>
      </c>
      <c r="E365" s="25">
        <f t="shared" si="219"/>
        <v>2</v>
      </c>
      <c r="F365" s="28" t="s">
        <v>80</v>
      </c>
      <c r="G365" s="25">
        <f t="shared" si="220"/>
        <v>4</v>
      </c>
      <c r="H365" s="28" t="str">
        <f t="shared" si="221"/>
        <v>high</v>
      </c>
      <c r="I365" s="28" t="s">
        <v>79</v>
      </c>
      <c r="J365" s="25">
        <f t="shared" si="222"/>
        <v>2</v>
      </c>
      <c r="K365" s="28" t="s">
        <v>65</v>
      </c>
      <c r="L365" s="25">
        <f t="shared" si="223"/>
        <v>3</v>
      </c>
      <c r="M365" s="28" t="s">
        <v>88</v>
      </c>
      <c r="N365" s="25">
        <f t="shared" si="224"/>
        <v>1</v>
      </c>
      <c r="O365" s="25" t="str">
        <f t="shared" si="233"/>
        <v>high</v>
      </c>
      <c r="P365" s="25" t="s">
        <v>67</v>
      </c>
      <c r="Q365" s="25" t="s">
        <v>68</v>
      </c>
      <c r="R365" s="25">
        <v>2</v>
      </c>
      <c r="S365" s="29" t="s">
        <v>777</v>
      </c>
      <c r="T365" s="195">
        <f>VLOOKUP($S365,'Snippet measures'!$A$4:$V$33,11,FALSE)</f>
        <v>721</v>
      </c>
      <c r="U365" s="195">
        <f>VLOOKUP($S365,'Snippet measures'!$A$4:$V$33,18,FALSE)</f>
        <v>-7.6396545061309302</v>
      </c>
      <c r="V365" s="195">
        <f>VLOOKUP($S365,'Snippet measures'!$A$4:$V$33,19,FALSE)</f>
        <v>664.5</v>
      </c>
      <c r="W365" s="195">
        <f>VLOOKUP($S365,'Snippet measures'!$A$4:$V$33,21,FALSE)</f>
        <v>7.462686567164179E-3</v>
      </c>
      <c r="X365" s="195">
        <f>VLOOKUP($S365,'Snippet measures'!$A$4:$V$33,22,FALSE)</f>
        <v>0</v>
      </c>
      <c r="Y365" s="25">
        <v>2</v>
      </c>
      <c r="Z365" s="30" t="s">
        <v>852</v>
      </c>
      <c r="AA365" s="31" t="s">
        <v>853</v>
      </c>
      <c r="AB365" s="39" t="s">
        <v>335</v>
      </c>
      <c r="AC365" s="33" t="s">
        <v>854</v>
      </c>
      <c r="AD365" s="16"/>
      <c r="AE365" s="17">
        <v>1</v>
      </c>
      <c r="AF365" s="17">
        <v>1</v>
      </c>
      <c r="AG365" s="17">
        <f t="shared" si="249"/>
        <v>1</v>
      </c>
      <c r="AH365" s="35" t="s">
        <v>336</v>
      </c>
      <c r="AI365" s="33" t="s">
        <v>230</v>
      </c>
      <c r="AJ365" s="16"/>
      <c r="AK365" s="17">
        <v>0</v>
      </c>
      <c r="AL365" s="17">
        <v>0</v>
      </c>
      <c r="AM365" s="20">
        <f t="shared" si="242"/>
        <v>0</v>
      </c>
      <c r="AN365" s="35"/>
      <c r="AO365" s="33"/>
      <c r="AP365" s="16"/>
      <c r="AQ365" s="17" t="str">
        <f t="shared" si="244"/>
        <v/>
      </c>
      <c r="AR365" s="17" t="str">
        <f t="shared" si="244"/>
        <v/>
      </c>
      <c r="AS365" s="20" t="str">
        <f t="shared" si="211"/>
        <v/>
      </c>
      <c r="AT365" s="35"/>
      <c r="AU365" s="33"/>
      <c r="AV365" s="16"/>
      <c r="AW365" s="17" t="str">
        <f t="shared" si="245"/>
        <v/>
      </c>
      <c r="AX365" s="17" t="str">
        <f t="shared" si="245"/>
        <v/>
      </c>
      <c r="AY365" s="20" t="str">
        <f t="shared" si="250"/>
        <v/>
      </c>
      <c r="AZ365" s="35"/>
      <c r="BA365" s="33"/>
      <c r="BB365" s="17" t="str">
        <f t="shared" si="246"/>
        <v/>
      </c>
      <c r="BC365" s="17" t="str">
        <f t="shared" si="246"/>
        <v/>
      </c>
      <c r="BD365" s="20" t="str">
        <f t="shared" si="212"/>
        <v/>
      </c>
      <c r="BE365" s="35"/>
      <c r="BF365" s="36"/>
      <c r="BG365" s="17" t="str">
        <f t="shared" si="247"/>
        <v/>
      </c>
      <c r="BH365" s="17" t="str">
        <f t="shared" si="247"/>
        <v/>
      </c>
      <c r="BI365" s="20" t="str">
        <f t="shared" si="248"/>
        <v/>
      </c>
      <c r="BJ365" s="54">
        <v>2</v>
      </c>
      <c r="BK365" s="37">
        <f t="shared" si="225"/>
        <v>4</v>
      </c>
      <c r="BL365" s="54">
        <f t="shared" si="226"/>
        <v>0</v>
      </c>
      <c r="BM365" s="28"/>
      <c r="BN365" s="28"/>
      <c r="BO365" s="28" t="s">
        <v>590</v>
      </c>
      <c r="BP365" s="28" t="s">
        <v>591</v>
      </c>
      <c r="BQ365" s="28">
        <v>3</v>
      </c>
      <c r="BR365" s="25">
        <f t="shared" si="227"/>
        <v>3</v>
      </c>
      <c r="BS365" s="28" t="s">
        <v>87</v>
      </c>
      <c r="BT365" s="25">
        <f t="shared" si="228"/>
        <v>1</v>
      </c>
      <c r="BU365" s="28">
        <v>2</v>
      </c>
      <c r="BV365" s="25">
        <f t="shared" si="229"/>
        <v>2</v>
      </c>
      <c r="BW365" s="28" t="s">
        <v>87</v>
      </c>
      <c r="BX365" s="25">
        <f t="shared" si="230"/>
        <v>1</v>
      </c>
      <c r="BY365" s="25" t="str">
        <f t="shared" si="234"/>
        <v>med</v>
      </c>
      <c r="BZ365" s="28" t="s">
        <v>78</v>
      </c>
      <c r="CA365" s="25">
        <v>1</v>
      </c>
      <c r="CB365" s="28"/>
      <c r="CC365" s="28">
        <v>1960.48</v>
      </c>
      <c r="CD365" s="28">
        <v>90.23</v>
      </c>
      <c r="CE365" s="38">
        <v>51.08</v>
      </c>
      <c r="CF365" s="54">
        <v>2</v>
      </c>
      <c r="CG365" s="25">
        <f t="shared" si="231"/>
        <v>1</v>
      </c>
      <c r="CH365" s="26">
        <f t="shared" si="232"/>
        <v>0.16666666666666666</v>
      </c>
      <c r="CI365" s="26">
        <f t="shared" si="235"/>
        <v>7.990690457719162</v>
      </c>
      <c r="CJ365" s="26">
        <f t="shared" si="236"/>
        <v>14.115113547376664</v>
      </c>
    </row>
    <row r="366" spans="1:88" ht="13.05" customHeight="1" x14ac:dyDescent="0.3">
      <c r="A366" s="27">
        <v>256</v>
      </c>
      <c r="B366" s="28" t="s">
        <v>66</v>
      </c>
      <c r="C366" s="25">
        <f t="shared" si="218"/>
        <v>5</v>
      </c>
      <c r="D366" s="28" t="s">
        <v>66</v>
      </c>
      <c r="E366" s="25">
        <f t="shared" si="219"/>
        <v>5</v>
      </c>
      <c r="F366" s="28" t="s">
        <v>66</v>
      </c>
      <c r="G366" s="25">
        <f t="shared" si="220"/>
        <v>5</v>
      </c>
      <c r="H366" s="28" t="str">
        <f t="shared" si="221"/>
        <v>high</v>
      </c>
      <c r="I366" s="28" t="s">
        <v>66</v>
      </c>
      <c r="J366" s="25">
        <f t="shared" si="222"/>
        <v>5</v>
      </c>
      <c r="K366" s="28" t="s">
        <v>88</v>
      </c>
      <c r="L366" s="25">
        <f t="shared" si="223"/>
        <v>1</v>
      </c>
      <c r="M366" s="28" t="s">
        <v>66</v>
      </c>
      <c r="N366" s="25">
        <f t="shared" si="224"/>
        <v>5</v>
      </c>
      <c r="O366" s="25" t="str">
        <f t="shared" si="233"/>
        <v>high</v>
      </c>
      <c r="P366" s="25" t="s">
        <v>67</v>
      </c>
      <c r="Q366" s="25" t="s">
        <v>68</v>
      </c>
      <c r="R366" s="25">
        <v>2</v>
      </c>
      <c r="S366" s="29" t="s">
        <v>777</v>
      </c>
      <c r="T366" s="195">
        <f>VLOOKUP($S366,'Snippet measures'!$A$4:$V$33,11,FALSE)</f>
        <v>721</v>
      </c>
      <c r="U366" s="195">
        <f>VLOOKUP($S366,'Snippet measures'!$A$4:$V$33,18,FALSE)</f>
        <v>-7.6396545061309302</v>
      </c>
      <c r="V366" s="195">
        <f>VLOOKUP($S366,'Snippet measures'!$A$4:$V$33,19,FALSE)</f>
        <v>664.5</v>
      </c>
      <c r="W366" s="195">
        <f>VLOOKUP($S366,'Snippet measures'!$A$4:$V$33,21,FALSE)</f>
        <v>7.462686567164179E-3</v>
      </c>
      <c r="X366" s="195">
        <f>VLOOKUP($S366,'Snippet measures'!$A$4:$V$33,22,FALSE)</f>
        <v>0</v>
      </c>
      <c r="Y366" s="25">
        <v>4</v>
      </c>
      <c r="Z366" s="30" t="s">
        <v>855</v>
      </c>
      <c r="AA366" s="31" t="s">
        <v>856</v>
      </c>
      <c r="AB366" s="39" t="s">
        <v>335</v>
      </c>
      <c r="AC366" s="33" t="s">
        <v>351</v>
      </c>
      <c r="AD366" s="16"/>
      <c r="AE366" s="17">
        <v>3</v>
      </c>
      <c r="AF366" s="17">
        <v>3</v>
      </c>
      <c r="AG366" s="17">
        <f t="shared" si="249"/>
        <v>3</v>
      </c>
      <c r="AH366" s="35" t="s">
        <v>336</v>
      </c>
      <c r="AI366" s="33" t="s">
        <v>337</v>
      </c>
      <c r="AJ366" s="16"/>
      <c r="AK366" s="17">
        <v>3</v>
      </c>
      <c r="AL366" s="17">
        <v>3</v>
      </c>
      <c r="AM366" s="20">
        <f t="shared" si="242"/>
        <v>3</v>
      </c>
      <c r="AN366" s="35"/>
      <c r="AO366" s="33"/>
      <c r="AP366" s="16"/>
      <c r="AQ366" s="17" t="str">
        <f t="shared" si="244"/>
        <v/>
      </c>
      <c r="AR366" s="17" t="str">
        <f t="shared" si="244"/>
        <v/>
      </c>
      <c r="AS366" s="20" t="str">
        <f t="shared" si="211"/>
        <v/>
      </c>
      <c r="AT366" s="35"/>
      <c r="AU366" s="33"/>
      <c r="AV366" s="16"/>
      <c r="AW366" s="17" t="str">
        <f t="shared" si="245"/>
        <v/>
      </c>
      <c r="AX366" s="17" t="str">
        <f t="shared" si="245"/>
        <v/>
      </c>
      <c r="AY366" s="20" t="str">
        <f t="shared" si="250"/>
        <v/>
      </c>
      <c r="AZ366" s="35"/>
      <c r="BA366" s="33"/>
      <c r="BB366" s="17" t="str">
        <f t="shared" si="246"/>
        <v/>
      </c>
      <c r="BC366" s="17" t="str">
        <f t="shared" si="246"/>
        <v/>
      </c>
      <c r="BD366" s="20" t="str">
        <f t="shared" si="212"/>
        <v/>
      </c>
      <c r="BE366" s="35"/>
      <c r="BF366" s="36"/>
      <c r="BG366" s="17" t="str">
        <f t="shared" si="247"/>
        <v/>
      </c>
      <c r="BH366" s="17" t="str">
        <f t="shared" si="247"/>
        <v/>
      </c>
      <c r="BI366" s="20" t="str">
        <f t="shared" si="248"/>
        <v/>
      </c>
      <c r="BJ366" s="54">
        <v>3</v>
      </c>
      <c r="BK366" s="37">
        <f t="shared" si="225"/>
        <v>7</v>
      </c>
      <c r="BL366" s="54">
        <f t="shared" si="226"/>
        <v>-1</v>
      </c>
      <c r="BM366" s="28"/>
      <c r="BN366" s="28"/>
      <c r="BO366" s="28"/>
      <c r="BP366" s="28" t="s">
        <v>594</v>
      </c>
      <c r="BQ366" s="28">
        <v>4</v>
      </c>
      <c r="BR366" s="25">
        <f t="shared" si="227"/>
        <v>4</v>
      </c>
      <c r="BS366" s="28">
        <v>4</v>
      </c>
      <c r="BT366" s="25">
        <f t="shared" si="228"/>
        <v>4</v>
      </c>
      <c r="BU366" s="28">
        <v>3</v>
      </c>
      <c r="BV366" s="25">
        <f t="shared" si="229"/>
        <v>3</v>
      </c>
      <c r="BW366" s="28" t="s">
        <v>87</v>
      </c>
      <c r="BX366" s="25">
        <f t="shared" si="230"/>
        <v>1</v>
      </c>
      <c r="BY366" s="25" t="str">
        <f t="shared" si="234"/>
        <v>high</v>
      </c>
      <c r="BZ366" s="28" t="s">
        <v>119</v>
      </c>
      <c r="CA366" s="25">
        <v>4</v>
      </c>
      <c r="CB366" s="28"/>
      <c r="CC366" s="28">
        <v>1857.48</v>
      </c>
      <c r="CD366" s="28">
        <v>50.46</v>
      </c>
      <c r="CE366" s="38">
        <v>40.56</v>
      </c>
      <c r="CF366" s="54">
        <v>2</v>
      </c>
      <c r="CG366" s="25">
        <f t="shared" si="231"/>
        <v>6</v>
      </c>
      <c r="CH366" s="26">
        <f t="shared" si="232"/>
        <v>1</v>
      </c>
      <c r="CI366" s="26">
        <f t="shared" si="235"/>
        <v>14.288545382481173</v>
      </c>
      <c r="CJ366" s="26">
        <f t="shared" si="236"/>
        <v>17.776134122287967</v>
      </c>
    </row>
    <row r="367" spans="1:88" ht="13.05" customHeight="1" x14ac:dyDescent="0.3">
      <c r="A367" s="27">
        <v>33</v>
      </c>
      <c r="B367" s="28" t="s">
        <v>79</v>
      </c>
      <c r="C367" s="25">
        <f t="shared" si="218"/>
        <v>2</v>
      </c>
      <c r="D367" s="28" t="s">
        <v>79</v>
      </c>
      <c r="E367" s="25">
        <f t="shared" si="219"/>
        <v>2</v>
      </c>
      <c r="F367" s="28" t="s">
        <v>65</v>
      </c>
      <c r="G367" s="25">
        <f t="shared" si="220"/>
        <v>3</v>
      </c>
      <c r="H367" s="28" t="str">
        <f t="shared" si="221"/>
        <v>medium</v>
      </c>
      <c r="I367" s="28" t="s">
        <v>88</v>
      </c>
      <c r="J367" s="25">
        <f t="shared" si="222"/>
        <v>1</v>
      </c>
      <c r="K367" s="28" t="s">
        <v>80</v>
      </c>
      <c r="L367" s="25">
        <f t="shared" si="223"/>
        <v>4</v>
      </c>
      <c r="M367" s="28" t="s">
        <v>79</v>
      </c>
      <c r="N367" s="25">
        <f t="shared" si="224"/>
        <v>2</v>
      </c>
      <c r="O367" s="25" t="str">
        <f t="shared" si="233"/>
        <v>med</v>
      </c>
      <c r="P367" s="25" t="s">
        <v>67</v>
      </c>
      <c r="Q367" s="25" t="s">
        <v>68</v>
      </c>
      <c r="R367" s="25">
        <v>6</v>
      </c>
      <c r="S367" s="29" t="s">
        <v>2353</v>
      </c>
      <c r="T367" s="195">
        <f>VLOOKUP($S367,'Snippet measures'!$A$4:$V$33,11,FALSE)</f>
        <v>996</v>
      </c>
      <c r="U367" s="195">
        <f>VLOOKUP($S367,'Snippet measures'!$A$4:$V$33,18,FALSE)</f>
        <v>-6.5382472654883603</v>
      </c>
      <c r="V367" s="195">
        <f>VLOOKUP($S367,'Snippet measures'!$A$4:$V$33,19,FALSE)</f>
        <v>777.6</v>
      </c>
      <c r="W367" s="195">
        <f>VLOOKUP($S367,'Snippet measures'!$A$4:$V$33,21,FALSE)</f>
        <v>6.369426751592357E-3</v>
      </c>
      <c r="X367" s="195">
        <f>VLOOKUP($S367,'Snippet measures'!$A$4:$V$33,22,FALSE)</f>
        <v>0.29140127388535031</v>
      </c>
      <c r="Y367" s="25">
        <v>2</v>
      </c>
      <c r="Z367" s="30" t="s">
        <v>2354</v>
      </c>
      <c r="AA367" s="31" t="s">
        <v>1068</v>
      </c>
      <c r="AB367" s="39" t="s">
        <v>335</v>
      </c>
      <c r="AC367" s="33" t="s">
        <v>813</v>
      </c>
      <c r="AD367" s="16"/>
      <c r="AE367" s="17">
        <v>1</v>
      </c>
      <c r="AF367" s="17">
        <v>1</v>
      </c>
      <c r="AG367" s="17">
        <f t="shared" si="249"/>
        <v>1</v>
      </c>
      <c r="AH367" s="35" t="s">
        <v>336</v>
      </c>
      <c r="AI367" s="33" t="s">
        <v>1068</v>
      </c>
      <c r="AJ367" s="16"/>
      <c r="AK367" s="17">
        <v>0</v>
      </c>
      <c r="AL367" s="17">
        <v>0</v>
      </c>
      <c r="AM367" s="20">
        <f t="shared" si="242"/>
        <v>0</v>
      </c>
      <c r="AN367" s="35"/>
      <c r="AO367" s="33"/>
      <c r="AP367" s="16"/>
      <c r="AQ367" s="17" t="str">
        <f t="shared" si="244"/>
        <v/>
      </c>
      <c r="AR367" s="17" t="str">
        <f t="shared" si="244"/>
        <v/>
      </c>
      <c r="AS367" s="20" t="str">
        <f t="shared" si="211"/>
        <v/>
      </c>
      <c r="AT367" s="35"/>
      <c r="AU367" s="33"/>
      <c r="AV367" s="16"/>
      <c r="AW367" s="17" t="str">
        <f t="shared" si="245"/>
        <v/>
      </c>
      <c r="AX367" s="17" t="str">
        <f t="shared" si="245"/>
        <v/>
      </c>
      <c r="AY367" s="20" t="str">
        <f t="shared" si="250"/>
        <v/>
      </c>
      <c r="AZ367" s="35"/>
      <c r="BA367" s="33"/>
      <c r="BB367" s="17" t="str">
        <f t="shared" si="246"/>
        <v/>
      </c>
      <c r="BC367" s="17" t="str">
        <f t="shared" si="246"/>
        <v/>
      </c>
      <c r="BD367" s="20" t="str">
        <f t="shared" si="212"/>
        <v/>
      </c>
      <c r="BE367" s="35"/>
      <c r="BF367" s="36"/>
      <c r="BG367" s="17" t="str">
        <f t="shared" si="247"/>
        <v/>
      </c>
      <c r="BH367" s="17" t="str">
        <f t="shared" si="247"/>
        <v/>
      </c>
      <c r="BI367" s="20" t="str">
        <f t="shared" si="248"/>
        <v/>
      </c>
      <c r="BJ367" s="54">
        <v>2</v>
      </c>
      <c r="BK367" s="37">
        <f t="shared" si="225"/>
        <v>4</v>
      </c>
      <c r="BL367" s="54">
        <f t="shared" si="226"/>
        <v>0</v>
      </c>
      <c r="BM367" s="28"/>
      <c r="BN367" s="28"/>
      <c r="BO367" s="28" t="s">
        <v>2081</v>
      </c>
      <c r="BP367" s="28" t="s">
        <v>2082</v>
      </c>
      <c r="BQ367" s="28">
        <v>2</v>
      </c>
      <c r="BR367" s="25">
        <f t="shared" si="227"/>
        <v>2</v>
      </c>
      <c r="BS367" s="28">
        <v>2</v>
      </c>
      <c r="BT367" s="25">
        <f t="shared" si="228"/>
        <v>2</v>
      </c>
      <c r="BU367" s="28">
        <v>2</v>
      </c>
      <c r="BV367" s="25">
        <f t="shared" si="229"/>
        <v>2</v>
      </c>
      <c r="BW367" s="28" t="s">
        <v>87</v>
      </c>
      <c r="BX367" s="25">
        <f t="shared" si="230"/>
        <v>1</v>
      </c>
      <c r="BY367" s="25" t="str">
        <f t="shared" si="234"/>
        <v>low</v>
      </c>
      <c r="BZ367" s="28" t="s">
        <v>100</v>
      </c>
      <c r="CA367" s="25">
        <v>3</v>
      </c>
      <c r="CB367" s="28"/>
      <c r="CC367" s="28">
        <v>4253.6499999999996</v>
      </c>
      <c r="CD367" s="28">
        <v>204.28</v>
      </c>
      <c r="CE367" s="38">
        <v>30.51</v>
      </c>
      <c r="CF367" s="54">
        <v>2</v>
      </c>
      <c r="CG367" s="25">
        <f t="shared" si="231"/>
        <v>1</v>
      </c>
      <c r="CH367" s="26">
        <f t="shared" si="232"/>
        <v>0.16666666666666666</v>
      </c>
      <c r="CI367" s="26">
        <f t="shared" si="235"/>
        <v>4.875660857646368</v>
      </c>
      <c r="CJ367" s="26">
        <f t="shared" si="236"/>
        <v>32.645034414945918</v>
      </c>
    </row>
    <row r="368" spans="1:88" ht="13.05" customHeight="1" x14ac:dyDescent="0.3">
      <c r="A368" s="27">
        <v>34</v>
      </c>
      <c r="B368" s="28" t="s">
        <v>79</v>
      </c>
      <c r="C368" s="25">
        <f t="shared" si="218"/>
        <v>2</v>
      </c>
      <c r="D368" s="28" t="s">
        <v>80</v>
      </c>
      <c r="E368" s="25">
        <f t="shared" si="219"/>
        <v>4</v>
      </c>
      <c r="F368" s="28" t="s">
        <v>66</v>
      </c>
      <c r="G368" s="25">
        <f t="shared" si="220"/>
        <v>5</v>
      </c>
      <c r="H368" s="28" t="str">
        <f t="shared" si="221"/>
        <v>high</v>
      </c>
      <c r="I368" s="28" t="s">
        <v>80</v>
      </c>
      <c r="J368" s="25">
        <f t="shared" si="222"/>
        <v>4</v>
      </c>
      <c r="K368" s="28" t="s">
        <v>65</v>
      </c>
      <c r="L368" s="25">
        <f t="shared" si="223"/>
        <v>3</v>
      </c>
      <c r="M368" s="28" t="s">
        <v>66</v>
      </c>
      <c r="N368" s="25">
        <f t="shared" si="224"/>
        <v>5</v>
      </c>
      <c r="O368" s="25" t="str">
        <f t="shared" si="233"/>
        <v>high</v>
      </c>
      <c r="P368" s="25" t="s">
        <v>67</v>
      </c>
      <c r="Q368" s="25" t="s">
        <v>68</v>
      </c>
      <c r="R368" s="25">
        <v>6</v>
      </c>
      <c r="S368" s="29" t="s">
        <v>2353</v>
      </c>
      <c r="T368" s="195">
        <f>VLOOKUP($S368,'Snippet measures'!$A$4:$V$33,11,FALSE)</f>
        <v>996</v>
      </c>
      <c r="U368" s="195">
        <f>VLOOKUP($S368,'Snippet measures'!$A$4:$V$33,18,FALSE)</f>
        <v>-6.5382472654883603</v>
      </c>
      <c r="V368" s="195">
        <f>VLOOKUP($S368,'Snippet measures'!$A$4:$V$33,19,FALSE)</f>
        <v>777.6</v>
      </c>
      <c r="W368" s="195">
        <f>VLOOKUP($S368,'Snippet measures'!$A$4:$V$33,21,FALSE)</f>
        <v>6.369426751592357E-3</v>
      </c>
      <c r="X368" s="195">
        <f>VLOOKUP($S368,'Snippet measures'!$A$4:$V$33,22,FALSE)</f>
        <v>0.29140127388535031</v>
      </c>
      <c r="Y368" s="25">
        <v>1</v>
      </c>
      <c r="Z368" s="30" t="s">
        <v>2355</v>
      </c>
      <c r="AA368" s="31" t="s">
        <v>2356</v>
      </c>
      <c r="AB368" s="39" t="s">
        <v>335</v>
      </c>
      <c r="AC368" s="33" t="s">
        <v>91</v>
      </c>
      <c r="AD368" s="16"/>
      <c r="AE368" s="17">
        <v>0</v>
      </c>
      <c r="AF368" s="17">
        <v>0</v>
      </c>
      <c r="AG368" s="17">
        <f t="shared" si="249"/>
        <v>0</v>
      </c>
      <c r="AH368" s="35" t="s">
        <v>336</v>
      </c>
      <c r="AI368" s="33" t="s">
        <v>91</v>
      </c>
      <c r="AJ368" s="16"/>
      <c r="AK368" s="17">
        <v>0</v>
      </c>
      <c r="AL368" s="17">
        <v>0</v>
      </c>
      <c r="AM368" s="20">
        <f t="shared" si="242"/>
        <v>0</v>
      </c>
      <c r="AN368" s="35"/>
      <c r="AO368" s="33"/>
      <c r="AP368" s="16"/>
      <c r="AQ368" s="17" t="str">
        <f t="shared" si="244"/>
        <v/>
      </c>
      <c r="AR368" s="17" t="str">
        <f t="shared" si="244"/>
        <v/>
      </c>
      <c r="AS368" s="20" t="str">
        <f t="shared" ref="AS368:AS431" si="251">IF(AQ368=AR368,AQ368,"")</f>
        <v/>
      </c>
      <c r="AT368" s="35"/>
      <c r="AU368" s="33"/>
      <c r="AV368" s="16"/>
      <c r="AW368" s="17" t="str">
        <f t="shared" si="245"/>
        <v/>
      </c>
      <c r="AX368" s="17" t="str">
        <f t="shared" si="245"/>
        <v/>
      </c>
      <c r="AY368" s="20" t="str">
        <f t="shared" si="250"/>
        <v/>
      </c>
      <c r="AZ368" s="35"/>
      <c r="BA368" s="33"/>
      <c r="BB368" s="17" t="str">
        <f t="shared" si="246"/>
        <v/>
      </c>
      <c r="BC368" s="17" t="str">
        <f t="shared" si="246"/>
        <v/>
      </c>
      <c r="BD368" s="20" t="str">
        <f t="shared" si="212"/>
        <v/>
      </c>
      <c r="BE368" s="35"/>
      <c r="BF368" s="36"/>
      <c r="BG368" s="17" t="str">
        <f t="shared" si="247"/>
        <v/>
      </c>
      <c r="BH368" s="17" t="str">
        <f t="shared" si="247"/>
        <v/>
      </c>
      <c r="BI368" s="20" t="str">
        <f t="shared" si="248"/>
        <v/>
      </c>
      <c r="BJ368" s="54">
        <v>1</v>
      </c>
      <c r="BK368" s="37">
        <f t="shared" si="225"/>
        <v>2</v>
      </c>
      <c r="BL368" s="54">
        <f t="shared" si="226"/>
        <v>0</v>
      </c>
      <c r="BM368" s="28" t="s">
        <v>2357</v>
      </c>
      <c r="BN368" s="28"/>
      <c r="BO368" s="28" t="s">
        <v>2085</v>
      </c>
      <c r="BP368" s="28" t="s">
        <v>2086</v>
      </c>
      <c r="BQ368" s="28">
        <v>4</v>
      </c>
      <c r="BR368" s="25">
        <f t="shared" si="227"/>
        <v>4</v>
      </c>
      <c r="BS368" s="28">
        <v>4</v>
      </c>
      <c r="BT368" s="25">
        <f t="shared" si="228"/>
        <v>4</v>
      </c>
      <c r="BU368" s="28">
        <v>4</v>
      </c>
      <c r="BV368" s="25">
        <f t="shared" si="229"/>
        <v>4</v>
      </c>
      <c r="BW368" s="28" t="s">
        <v>87</v>
      </c>
      <c r="BX368" s="25">
        <f t="shared" si="230"/>
        <v>1</v>
      </c>
      <c r="BY368" s="25" t="str">
        <f t="shared" si="234"/>
        <v>high</v>
      </c>
      <c r="BZ368" s="28" t="s">
        <v>145</v>
      </c>
      <c r="CA368" s="25">
        <v>2</v>
      </c>
      <c r="CB368" s="28" t="s">
        <v>2087</v>
      </c>
      <c r="CC368" s="28">
        <v>1792.87</v>
      </c>
      <c r="CD368" s="28">
        <v>145.29</v>
      </c>
      <c r="CE368" s="38">
        <v>26.29</v>
      </c>
      <c r="CF368" s="54">
        <v>2</v>
      </c>
      <c r="CG368" s="25">
        <f t="shared" si="231"/>
        <v>0</v>
      </c>
      <c r="CH368" s="26">
        <f t="shared" si="232"/>
        <v>0</v>
      </c>
      <c r="CI368" s="26">
        <f t="shared" si="235"/>
        <v>6.8552550072269263</v>
      </c>
      <c r="CJ368" s="26">
        <f t="shared" si="236"/>
        <v>37.88512742487638</v>
      </c>
    </row>
    <row r="369" spans="1:88" ht="13.05" customHeight="1" x14ac:dyDescent="0.3">
      <c r="A369" s="27">
        <v>51</v>
      </c>
      <c r="B369" s="28" t="s">
        <v>65</v>
      </c>
      <c r="C369" s="25">
        <f t="shared" si="218"/>
        <v>3</v>
      </c>
      <c r="D369" s="28" t="s">
        <v>65</v>
      </c>
      <c r="E369" s="25">
        <f t="shared" si="219"/>
        <v>3</v>
      </c>
      <c r="F369" s="28" t="s">
        <v>79</v>
      </c>
      <c r="G369" s="25">
        <f t="shared" si="220"/>
        <v>2</v>
      </c>
      <c r="H369" s="28" t="str">
        <f t="shared" si="221"/>
        <v>medium</v>
      </c>
      <c r="I369" s="28" t="s">
        <v>88</v>
      </c>
      <c r="J369" s="25">
        <f t="shared" si="222"/>
        <v>1</v>
      </c>
      <c r="K369" s="28" t="s">
        <v>79</v>
      </c>
      <c r="L369" s="25">
        <f t="shared" si="223"/>
        <v>2</v>
      </c>
      <c r="M369" s="28" t="s">
        <v>88</v>
      </c>
      <c r="N369" s="25">
        <f t="shared" si="224"/>
        <v>1</v>
      </c>
      <c r="O369" s="25" t="str">
        <f t="shared" si="233"/>
        <v>med</v>
      </c>
      <c r="P369" s="25" t="s">
        <v>67</v>
      </c>
      <c r="Q369" s="25" t="s">
        <v>68</v>
      </c>
      <c r="R369" s="25">
        <v>6</v>
      </c>
      <c r="S369" s="29" t="s">
        <v>2353</v>
      </c>
      <c r="T369" s="195">
        <f>VLOOKUP($S369,'Snippet measures'!$A$4:$V$33,11,FALSE)</f>
        <v>996</v>
      </c>
      <c r="U369" s="195">
        <f>VLOOKUP($S369,'Snippet measures'!$A$4:$V$33,18,FALSE)</f>
        <v>-6.5382472654883603</v>
      </c>
      <c r="V369" s="195">
        <f>VLOOKUP($S369,'Snippet measures'!$A$4:$V$33,19,FALSE)</f>
        <v>777.6</v>
      </c>
      <c r="W369" s="195">
        <f>VLOOKUP($S369,'Snippet measures'!$A$4:$V$33,21,FALSE)</f>
        <v>6.369426751592357E-3</v>
      </c>
      <c r="X369" s="195">
        <f>VLOOKUP($S369,'Snippet measures'!$A$4:$V$33,22,FALSE)</f>
        <v>0.29140127388535031</v>
      </c>
      <c r="Y369" s="25">
        <v>5</v>
      </c>
      <c r="Z369" s="30" t="s">
        <v>2358</v>
      </c>
      <c r="AA369" s="31" t="s">
        <v>2359</v>
      </c>
      <c r="AB369" s="39" t="s">
        <v>335</v>
      </c>
      <c r="AC369" s="33" t="s">
        <v>2360</v>
      </c>
      <c r="AD369" s="16"/>
      <c r="AE369" s="17">
        <v>1</v>
      </c>
      <c r="AF369" s="17">
        <v>1</v>
      </c>
      <c r="AG369" s="17">
        <f t="shared" si="249"/>
        <v>1</v>
      </c>
      <c r="AH369" s="35" t="s">
        <v>336</v>
      </c>
      <c r="AI369" s="33" t="s">
        <v>2361</v>
      </c>
      <c r="AJ369" s="16"/>
      <c r="AK369" s="17">
        <v>2</v>
      </c>
      <c r="AL369" s="17">
        <v>2</v>
      </c>
      <c r="AM369" s="20">
        <f t="shared" si="242"/>
        <v>2</v>
      </c>
      <c r="AN369" s="35"/>
      <c r="AO369" s="33"/>
      <c r="AP369" s="16"/>
      <c r="AQ369" s="17" t="str">
        <f t="shared" si="244"/>
        <v/>
      </c>
      <c r="AR369" s="17" t="str">
        <f t="shared" si="244"/>
        <v/>
      </c>
      <c r="AS369" s="20" t="str">
        <f t="shared" si="251"/>
        <v/>
      </c>
      <c r="AT369" s="35"/>
      <c r="AU369" s="33"/>
      <c r="AV369" s="16"/>
      <c r="AW369" s="17" t="str">
        <f t="shared" si="245"/>
        <v/>
      </c>
      <c r="AX369" s="17" t="str">
        <f t="shared" si="245"/>
        <v/>
      </c>
      <c r="AY369" s="20" t="str">
        <f t="shared" si="250"/>
        <v/>
      </c>
      <c r="AZ369" s="35"/>
      <c r="BA369" s="33"/>
      <c r="BB369" s="17" t="str">
        <f t="shared" si="246"/>
        <v/>
      </c>
      <c r="BC369" s="17" t="str">
        <f t="shared" si="246"/>
        <v/>
      </c>
      <c r="BD369" s="20" t="str">
        <f t="shared" si="212"/>
        <v/>
      </c>
      <c r="BE369" s="35"/>
      <c r="BF369" s="36"/>
      <c r="BG369" s="17" t="str">
        <f t="shared" si="247"/>
        <v/>
      </c>
      <c r="BH369" s="17" t="str">
        <f t="shared" si="247"/>
        <v/>
      </c>
      <c r="BI369" s="20" t="str">
        <f t="shared" si="248"/>
        <v/>
      </c>
      <c r="BJ369" s="54">
        <v>5</v>
      </c>
      <c r="BK369" s="37">
        <f t="shared" si="225"/>
        <v>10</v>
      </c>
      <c r="BL369" s="54">
        <f t="shared" si="226"/>
        <v>0</v>
      </c>
      <c r="BM369" s="28" t="s">
        <v>2362</v>
      </c>
      <c r="BN369" s="28"/>
      <c r="BO369" s="28"/>
      <c r="BP369" s="28" t="s">
        <v>2092</v>
      </c>
      <c r="BQ369" s="28">
        <v>2</v>
      </c>
      <c r="BR369" s="25">
        <f t="shared" si="227"/>
        <v>2</v>
      </c>
      <c r="BS369" s="28">
        <v>3</v>
      </c>
      <c r="BT369" s="25">
        <f t="shared" si="228"/>
        <v>3</v>
      </c>
      <c r="BU369" s="28">
        <v>2</v>
      </c>
      <c r="BV369" s="25">
        <f t="shared" si="229"/>
        <v>2</v>
      </c>
      <c r="BW369" s="28" t="s">
        <v>87</v>
      </c>
      <c r="BX369" s="25">
        <f t="shared" si="230"/>
        <v>1</v>
      </c>
      <c r="BY369" s="25" t="str">
        <f t="shared" si="234"/>
        <v>med</v>
      </c>
      <c r="BZ369" s="28" t="s">
        <v>145</v>
      </c>
      <c r="CA369" s="25">
        <v>2</v>
      </c>
      <c r="CB369" s="28" t="s">
        <v>2093</v>
      </c>
      <c r="CC369" s="28">
        <v>7473.2</v>
      </c>
      <c r="CD369" s="28">
        <v>183.3</v>
      </c>
      <c r="CE369" s="38">
        <v>223.48</v>
      </c>
      <c r="CF369" s="54">
        <v>2</v>
      </c>
      <c r="CG369" s="25">
        <f t="shared" si="231"/>
        <v>3</v>
      </c>
      <c r="CH369" s="26">
        <f t="shared" si="232"/>
        <v>0.5</v>
      </c>
      <c r="CI369" s="26">
        <f t="shared" si="235"/>
        <v>5.4337152209492627</v>
      </c>
      <c r="CJ369" s="26">
        <f t="shared" si="236"/>
        <v>4.4567746554501522</v>
      </c>
    </row>
    <row r="370" spans="1:88" ht="13.05" customHeight="1" x14ac:dyDescent="0.3">
      <c r="A370" s="27">
        <v>52</v>
      </c>
      <c r="B370" s="28" t="s">
        <v>79</v>
      </c>
      <c r="C370" s="25">
        <f t="shared" si="218"/>
        <v>2</v>
      </c>
      <c r="D370" s="28" t="s">
        <v>65</v>
      </c>
      <c r="E370" s="25">
        <f t="shared" si="219"/>
        <v>3</v>
      </c>
      <c r="F370" s="28" t="s">
        <v>80</v>
      </c>
      <c r="G370" s="25">
        <f t="shared" si="220"/>
        <v>4</v>
      </c>
      <c r="H370" s="28" t="str">
        <f t="shared" si="221"/>
        <v>medium</v>
      </c>
      <c r="I370" s="28" t="s">
        <v>88</v>
      </c>
      <c r="J370" s="25">
        <f t="shared" si="222"/>
        <v>1</v>
      </c>
      <c r="K370" s="28" t="s">
        <v>88</v>
      </c>
      <c r="L370" s="25">
        <f t="shared" si="223"/>
        <v>1</v>
      </c>
      <c r="M370" s="28" t="s">
        <v>88</v>
      </c>
      <c r="N370" s="25">
        <f t="shared" si="224"/>
        <v>1</v>
      </c>
      <c r="O370" s="25" t="str">
        <f t="shared" si="233"/>
        <v>high</v>
      </c>
      <c r="P370" s="25" t="s">
        <v>67</v>
      </c>
      <c r="Q370" s="25" t="s">
        <v>68</v>
      </c>
      <c r="R370" s="25">
        <v>6</v>
      </c>
      <c r="S370" s="29" t="s">
        <v>2353</v>
      </c>
      <c r="T370" s="195">
        <f>VLOOKUP($S370,'Snippet measures'!$A$4:$V$33,11,FALSE)</f>
        <v>996</v>
      </c>
      <c r="U370" s="195">
        <f>VLOOKUP($S370,'Snippet measures'!$A$4:$V$33,18,FALSE)</f>
        <v>-6.5382472654883603</v>
      </c>
      <c r="V370" s="195">
        <f>VLOOKUP($S370,'Snippet measures'!$A$4:$V$33,19,FALSE)</f>
        <v>777.6</v>
      </c>
      <c r="W370" s="195">
        <f>VLOOKUP($S370,'Snippet measures'!$A$4:$V$33,21,FALSE)</f>
        <v>6.369426751592357E-3</v>
      </c>
      <c r="X370" s="195">
        <f>VLOOKUP($S370,'Snippet measures'!$A$4:$V$33,22,FALSE)</f>
        <v>0.29140127388535031</v>
      </c>
      <c r="Y370" s="25">
        <v>3</v>
      </c>
      <c r="Z370" s="30" t="s">
        <v>2363</v>
      </c>
      <c r="AA370" s="31" t="s">
        <v>2364</v>
      </c>
      <c r="AB370" s="39" t="s">
        <v>335</v>
      </c>
      <c r="AC370" s="33" t="s">
        <v>2365</v>
      </c>
      <c r="AD370" s="16"/>
      <c r="AE370" s="17">
        <v>1</v>
      </c>
      <c r="AF370" s="17">
        <v>1</v>
      </c>
      <c r="AG370" s="17">
        <f t="shared" si="249"/>
        <v>1</v>
      </c>
      <c r="AH370" s="35" t="s">
        <v>336</v>
      </c>
      <c r="AI370" s="33" t="s">
        <v>2366</v>
      </c>
      <c r="AJ370" s="16"/>
      <c r="AK370" s="17">
        <v>1</v>
      </c>
      <c r="AL370" s="17">
        <v>1</v>
      </c>
      <c r="AM370" s="20">
        <f t="shared" si="242"/>
        <v>1</v>
      </c>
      <c r="AN370" s="35"/>
      <c r="AO370" s="33"/>
      <c r="AP370" s="16"/>
      <c r="AQ370" s="17" t="str">
        <f t="shared" si="244"/>
        <v/>
      </c>
      <c r="AR370" s="17" t="str">
        <f t="shared" si="244"/>
        <v/>
      </c>
      <c r="AS370" s="20" t="str">
        <f t="shared" si="251"/>
        <v/>
      </c>
      <c r="AT370" s="35"/>
      <c r="AU370" s="33"/>
      <c r="AV370" s="16"/>
      <c r="AW370" s="17" t="str">
        <f t="shared" si="245"/>
        <v/>
      </c>
      <c r="AX370" s="17" t="str">
        <f t="shared" si="245"/>
        <v/>
      </c>
      <c r="AY370" s="20" t="str">
        <f t="shared" si="250"/>
        <v/>
      </c>
      <c r="AZ370" s="35"/>
      <c r="BA370" s="33"/>
      <c r="BB370" s="17" t="str">
        <f t="shared" si="246"/>
        <v/>
      </c>
      <c r="BC370" s="17" t="str">
        <f t="shared" si="246"/>
        <v/>
      </c>
      <c r="BD370" s="20" t="str">
        <f t="shared" si="212"/>
        <v/>
      </c>
      <c r="BE370" s="35"/>
      <c r="BF370" s="36"/>
      <c r="BG370" s="17" t="str">
        <f t="shared" si="247"/>
        <v/>
      </c>
      <c r="BH370" s="17" t="str">
        <f t="shared" si="247"/>
        <v/>
      </c>
      <c r="BI370" s="20" t="str">
        <f t="shared" si="248"/>
        <v/>
      </c>
      <c r="BJ370" s="54">
        <v>1</v>
      </c>
      <c r="BK370" s="37">
        <f t="shared" si="225"/>
        <v>4</v>
      </c>
      <c r="BL370" s="54">
        <f t="shared" si="226"/>
        <v>-2</v>
      </c>
      <c r="BM370" s="28" t="s">
        <v>2367</v>
      </c>
      <c r="BN370" s="28"/>
      <c r="BO370" s="28" t="s">
        <v>2102</v>
      </c>
      <c r="BP370" s="28" t="s">
        <v>2103</v>
      </c>
      <c r="BQ370" s="28">
        <v>3</v>
      </c>
      <c r="BR370" s="25">
        <f t="shared" si="227"/>
        <v>3</v>
      </c>
      <c r="BS370" s="28">
        <v>2</v>
      </c>
      <c r="BT370" s="25">
        <f t="shared" si="228"/>
        <v>2</v>
      </c>
      <c r="BU370" s="28">
        <v>3</v>
      </c>
      <c r="BV370" s="25">
        <f t="shared" si="229"/>
        <v>3</v>
      </c>
      <c r="BW370" s="28" t="s">
        <v>87</v>
      </c>
      <c r="BX370" s="25">
        <f t="shared" si="230"/>
        <v>1</v>
      </c>
      <c r="BY370" s="25" t="str">
        <f t="shared" si="234"/>
        <v>med</v>
      </c>
      <c r="BZ370" s="28" t="s">
        <v>145</v>
      </c>
      <c r="CA370" s="25">
        <v>2</v>
      </c>
      <c r="CB370" s="28"/>
      <c r="CC370" s="28">
        <v>11497.2</v>
      </c>
      <c r="CD370" s="28">
        <v>66.2</v>
      </c>
      <c r="CE370" s="38">
        <v>143.51</v>
      </c>
      <c r="CF370" s="54">
        <v>2</v>
      </c>
      <c r="CG370" s="25">
        <f t="shared" si="231"/>
        <v>2</v>
      </c>
      <c r="CH370" s="26">
        <f t="shared" si="232"/>
        <v>0.33333333333333331</v>
      </c>
      <c r="CI370" s="26">
        <f t="shared" si="235"/>
        <v>15.045317220543806</v>
      </c>
      <c r="CJ370" s="26">
        <f t="shared" si="236"/>
        <v>6.9402829071144874</v>
      </c>
    </row>
    <row r="371" spans="1:88" ht="13.05" customHeight="1" x14ac:dyDescent="0.3">
      <c r="A371" s="27">
        <v>56</v>
      </c>
      <c r="B371" s="28" t="s">
        <v>79</v>
      </c>
      <c r="C371" s="25">
        <f t="shared" si="218"/>
        <v>2</v>
      </c>
      <c r="D371" s="28" t="s">
        <v>65</v>
      </c>
      <c r="E371" s="25">
        <f t="shared" si="219"/>
        <v>3</v>
      </c>
      <c r="F371" s="28" t="s">
        <v>80</v>
      </c>
      <c r="G371" s="25">
        <f t="shared" si="220"/>
        <v>4</v>
      </c>
      <c r="H371" s="28" t="str">
        <f t="shared" si="221"/>
        <v>medium</v>
      </c>
      <c r="I371" s="28" t="s">
        <v>65</v>
      </c>
      <c r="J371" s="25">
        <f t="shared" si="222"/>
        <v>3</v>
      </c>
      <c r="K371" s="28" t="s">
        <v>79</v>
      </c>
      <c r="L371" s="25">
        <f t="shared" si="223"/>
        <v>2</v>
      </c>
      <c r="M371" s="28" t="s">
        <v>79</v>
      </c>
      <c r="N371" s="25">
        <f t="shared" si="224"/>
        <v>2</v>
      </c>
      <c r="O371" s="25" t="str">
        <f t="shared" si="233"/>
        <v>high</v>
      </c>
      <c r="P371" s="25" t="s">
        <v>67</v>
      </c>
      <c r="Q371" s="25" t="s">
        <v>68</v>
      </c>
      <c r="R371" s="25">
        <v>6</v>
      </c>
      <c r="S371" s="29" t="s">
        <v>2353</v>
      </c>
      <c r="T371" s="195">
        <f>VLOOKUP($S371,'Snippet measures'!$A$4:$V$33,11,FALSE)</f>
        <v>996</v>
      </c>
      <c r="U371" s="195">
        <f>VLOOKUP($S371,'Snippet measures'!$A$4:$V$33,18,FALSE)</f>
        <v>-6.5382472654883603</v>
      </c>
      <c r="V371" s="195">
        <f>VLOOKUP($S371,'Snippet measures'!$A$4:$V$33,19,FALSE)</f>
        <v>777.6</v>
      </c>
      <c r="W371" s="195">
        <f>VLOOKUP($S371,'Snippet measures'!$A$4:$V$33,21,FALSE)</f>
        <v>6.369426751592357E-3</v>
      </c>
      <c r="X371" s="195">
        <f>VLOOKUP($S371,'Snippet measures'!$A$4:$V$33,22,FALSE)</f>
        <v>0.29140127388535031</v>
      </c>
      <c r="Y371" s="25">
        <v>3</v>
      </c>
      <c r="Z371" s="30" t="s">
        <v>2368</v>
      </c>
      <c r="AA371" s="31" t="s">
        <v>2369</v>
      </c>
      <c r="AB371" s="39" t="s">
        <v>335</v>
      </c>
      <c r="AC371" s="33" t="s">
        <v>2360</v>
      </c>
      <c r="AD371" s="16"/>
      <c r="AE371" s="17">
        <v>1</v>
      </c>
      <c r="AF371" s="17">
        <v>1</v>
      </c>
      <c r="AG371" s="17">
        <f t="shared" si="249"/>
        <v>1</v>
      </c>
      <c r="AH371" s="35" t="s">
        <v>336</v>
      </c>
      <c r="AI371" s="33" t="s">
        <v>230</v>
      </c>
      <c r="AJ371" s="16"/>
      <c r="AK371" s="17">
        <v>0</v>
      </c>
      <c r="AL371" s="17">
        <v>0</v>
      </c>
      <c r="AM371" s="20">
        <f t="shared" si="242"/>
        <v>0</v>
      </c>
      <c r="AN371" s="35"/>
      <c r="AO371" s="33"/>
      <c r="AP371" s="16"/>
      <c r="AQ371" s="17" t="str">
        <f t="shared" si="244"/>
        <v/>
      </c>
      <c r="AR371" s="17" t="str">
        <f t="shared" si="244"/>
        <v/>
      </c>
      <c r="AS371" s="20" t="str">
        <f t="shared" si="251"/>
        <v/>
      </c>
      <c r="AT371" s="35"/>
      <c r="AU371" s="33"/>
      <c r="AV371" s="16"/>
      <c r="AW371" s="17" t="str">
        <f t="shared" si="245"/>
        <v/>
      </c>
      <c r="AX371" s="17" t="str">
        <f t="shared" si="245"/>
        <v/>
      </c>
      <c r="AY371" s="20" t="str">
        <f t="shared" si="250"/>
        <v/>
      </c>
      <c r="AZ371" s="35"/>
      <c r="BA371" s="33"/>
      <c r="BB371" s="17" t="str">
        <f t="shared" si="246"/>
        <v/>
      </c>
      <c r="BC371" s="17" t="str">
        <f t="shared" si="246"/>
        <v/>
      </c>
      <c r="BD371" s="20" t="str">
        <f t="shared" si="212"/>
        <v/>
      </c>
      <c r="BE371" s="35"/>
      <c r="BF371" s="36"/>
      <c r="BG371" s="17" t="str">
        <f t="shared" si="247"/>
        <v/>
      </c>
      <c r="BH371" s="17" t="str">
        <f t="shared" si="247"/>
        <v/>
      </c>
      <c r="BI371" s="20" t="str">
        <f t="shared" si="248"/>
        <v/>
      </c>
      <c r="BJ371" s="54">
        <v>3</v>
      </c>
      <c r="BK371" s="37">
        <f t="shared" si="225"/>
        <v>6</v>
      </c>
      <c r="BL371" s="54">
        <f t="shared" si="226"/>
        <v>0</v>
      </c>
      <c r="BM371" s="28" t="s">
        <v>2370</v>
      </c>
      <c r="BN371" s="28"/>
      <c r="BO371" s="28" t="s">
        <v>2109</v>
      </c>
      <c r="BP371" s="28" t="s">
        <v>2110</v>
      </c>
      <c r="BQ371" s="28">
        <v>2</v>
      </c>
      <c r="BR371" s="25">
        <f t="shared" si="227"/>
        <v>2</v>
      </c>
      <c r="BS371" s="28" t="s">
        <v>87</v>
      </c>
      <c r="BT371" s="25">
        <f t="shared" si="228"/>
        <v>1</v>
      </c>
      <c r="BU371" s="28" t="s">
        <v>87</v>
      </c>
      <c r="BV371" s="25">
        <f t="shared" si="229"/>
        <v>1</v>
      </c>
      <c r="BW371" s="28" t="s">
        <v>87</v>
      </c>
      <c r="BX371" s="25">
        <f t="shared" si="230"/>
        <v>1</v>
      </c>
      <c r="BY371" s="25" t="str">
        <f t="shared" si="234"/>
        <v>low</v>
      </c>
      <c r="BZ371" s="28" t="s">
        <v>145</v>
      </c>
      <c r="CA371" s="25">
        <v>2</v>
      </c>
      <c r="CB371" s="28"/>
      <c r="CC371" s="28">
        <v>4437.21</v>
      </c>
      <c r="CD371" s="28">
        <v>431.34</v>
      </c>
      <c r="CE371" s="38">
        <v>74.069999999999993</v>
      </c>
      <c r="CF371" s="54">
        <v>2</v>
      </c>
      <c r="CG371" s="25">
        <f t="shared" si="231"/>
        <v>1</v>
      </c>
      <c r="CH371" s="26">
        <f t="shared" si="232"/>
        <v>0.16666666666666666</v>
      </c>
      <c r="CI371" s="26">
        <f t="shared" si="235"/>
        <v>2.3090833217415496</v>
      </c>
      <c r="CJ371" s="26">
        <f t="shared" si="236"/>
        <v>13.446739570676389</v>
      </c>
    </row>
    <row r="372" spans="1:88" ht="13.05" customHeight="1" x14ac:dyDescent="0.3">
      <c r="A372" s="27">
        <v>80</v>
      </c>
      <c r="B372" s="28" t="s">
        <v>65</v>
      </c>
      <c r="C372" s="25">
        <f t="shared" si="218"/>
        <v>3</v>
      </c>
      <c r="D372" s="28" t="s">
        <v>80</v>
      </c>
      <c r="E372" s="25">
        <f t="shared" si="219"/>
        <v>4</v>
      </c>
      <c r="F372" s="28" t="s">
        <v>66</v>
      </c>
      <c r="G372" s="25">
        <f t="shared" si="220"/>
        <v>5</v>
      </c>
      <c r="H372" s="28" t="str">
        <f t="shared" si="221"/>
        <v>high</v>
      </c>
      <c r="I372" s="28" t="s">
        <v>65</v>
      </c>
      <c r="J372" s="25">
        <f t="shared" si="222"/>
        <v>3</v>
      </c>
      <c r="K372" s="28" t="s">
        <v>79</v>
      </c>
      <c r="L372" s="25">
        <f t="shared" si="223"/>
        <v>2</v>
      </c>
      <c r="M372" s="28" t="s">
        <v>79</v>
      </c>
      <c r="N372" s="25">
        <f t="shared" si="224"/>
        <v>2</v>
      </c>
      <c r="O372" s="25" t="str">
        <f t="shared" si="233"/>
        <v>high</v>
      </c>
      <c r="P372" s="25" t="s">
        <v>95</v>
      </c>
      <c r="Q372" s="25" t="s">
        <v>68</v>
      </c>
      <c r="R372" s="25">
        <v>6</v>
      </c>
      <c r="S372" s="29" t="s">
        <v>2353</v>
      </c>
      <c r="T372" s="195">
        <f>VLOOKUP($S372,'Snippet measures'!$A$4:$V$33,11,FALSE)</f>
        <v>996</v>
      </c>
      <c r="U372" s="195">
        <f>VLOOKUP($S372,'Snippet measures'!$A$4:$V$33,18,FALSE)</f>
        <v>-6.5382472654883603</v>
      </c>
      <c r="V372" s="195">
        <f>VLOOKUP($S372,'Snippet measures'!$A$4:$V$33,19,FALSE)</f>
        <v>777.6</v>
      </c>
      <c r="W372" s="195">
        <f>VLOOKUP($S372,'Snippet measures'!$A$4:$V$33,21,FALSE)</f>
        <v>6.369426751592357E-3</v>
      </c>
      <c r="X372" s="195">
        <f>VLOOKUP($S372,'Snippet measures'!$A$4:$V$33,22,FALSE)</f>
        <v>0.29140127388535031</v>
      </c>
      <c r="Y372" s="25">
        <v>4</v>
      </c>
      <c r="Z372" s="30" t="s">
        <v>2371</v>
      </c>
      <c r="AA372" s="31" t="s">
        <v>2372</v>
      </c>
      <c r="AB372" s="39" t="s">
        <v>335</v>
      </c>
      <c r="AC372" s="33" t="s">
        <v>2373</v>
      </c>
      <c r="AD372" s="16" t="s">
        <v>2374</v>
      </c>
      <c r="AE372" s="17">
        <v>1</v>
      </c>
      <c r="AF372" s="17">
        <v>1</v>
      </c>
      <c r="AG372" s="17">
        <f t="shared" si="249"/>
        <v>1</v>
      </c>
      <c r="AH372" s="35" t="s">
        <v>336</v>
      </c>
      <c r="AI372" s="33" t="s">
        <v>2375</v>
      </c>
      <c r="AJ372" s="16"/>
      <c r="AK372" s="17">
        <v>2</v>
      </c>
      <c r="AL372" s="17">
        <v>2</v>
      </c>
      <c r="AM372" s="20">
        <f t="shared" si="242"/>
        <v>2</v>
      </c>
      <c r="AN372" s="35"/>
      <c r="AO372" s="33"/>
      <c r="AP372" s="16"/>
      <c r="AQ372" s="17" t="str">
        <f t="shared" si="244"/>
        <v/>
      </c>
      <c r="AR372" s="17" t="str">
        <f t="shared" si="244"/>
        <v/>
      </c>
      <c r="AS372" s="20" t="str">
        <f t="shared" si="251"/>
        <v/>
      </c>
      <c r="AT372" s="35"/>
      <c r="AU372" s="33"/>
      <c r="AV372" s="16"/>
      <c r="AW372" s="17" t="str">
        <f t="shared" si="245"/>
        <v/>
      </c>
      <c r="AX372" s="17" t="str">
        <f t="shared" si="245"/>
        <v/>
      </c>
      <c r="AY372" s="20" t="str">
        <f t="shared" si="250"/>
        <v/>
      </c>
      <c r="AZ372" s="35"/>
      <c r="BA372" s="33"/>
      <c r="BB372" s="17" t="str">
        <f t="shared" si="246"/>
        <v/>
      </c>
      <c r="BC372" s="17" t="str">
        <f t="shared" si="246"/>
        <v/>
      </c>
      <c r="BD372" s="20" t="str">
        <f t="shared" si="212"/>
        <v/>
      </c>
      <c r="BE372" s="35"/>
      <c r="BF372" s="36"/>
      <c r="BG372" s="17" t="str">
        <f t="shared" si="247"/>
        <v/>
      </c>
      <c r="BH372" s="17" t="str">
        <f t="shared" si="247"/>
        <v/>
      </c>
      <c r="BI372" s="20" t="str">
        <f t="shared" si="248"/>
        <v/>
      </c>
      <c r="BJ372" s="54">
        <v>4</v>
      </c>
      <c r="BK372" s="37">
        <f t="shared" si="225"/>
        <v>8</v>
      </c>
      <c r="BL372" s="54">
        <f t="shared" si="226"/>
        <v>0</v>
      </c>
      <c r="BM372" s="28" t="s">
        <v>2376</v>
      </c>
      <c r="BN372" s="28"/>
      <c r="BO372" s="28"/>
      <c r="BP372" s="28" t="s">
        <v>2117</v>
      </c>
      <c r="BQ372" s="28">
        <v>3</v>
      </c>
      <c r="BR372" s="25">
        <f t="shared" si="227"/>
        <v>3</v>
      </c>
      <c r="BS372" s="28">
        <v>2</v>
      </c>
      <c r="BT372" s="25">
        <f t="shared" si="228"/>
        <v>2</v>
      </c>
      <c r="BU372" s="28">
        <v>2</v>
      </c>
      <c r="BV372" s="25">
        <f t="shared" si="229"/>
        <v>2</v>
      </c>
      <c r="BW372" s="28">
        <v>2</v>
      </c>
      <c r="BX372" s="25">
        <f t="shared" si="230"/>
        <v>2</v>
      </c>
      <c r="BY372" s="25" t="str">
        <f t="shared" si="234"/>
        <v>med</v>
      </c>
      <c r="BZ372" s="28" t="s">
        <v>78</v>
      </c>
      <c r="CA372" s="25">
        <v>1</v>
      </c>
      <c r="CB372" s="28"/>
      <c r="CC372" s="28">
        <v>21923.7</v>
      </c>
      <c r="CD372" s="28">
        <v>10762</v>
      </c>
      <c r="CE372" s="38">
        <v>304.89999999999998</v>
      </c>
      <c r="CF372" s="54">
        <v>2</v>
      </c>
      <c r="CG372" s="25">
        <f t="shared" si="231"/>
        <v>3</v>
      </c>
      <c r="CH372" s="26">
        <f t="shared" si="232"/>
        <v>0.5</v>
      </c>
      <c r="CI372" s="26">
        <f t="shared" si="235"/>
        <v>9.2547853558818061E-2</v>
      </c>
      <c r="CJ372" s="26">
        <f t="shared" si="236"/>
        <v>3.2666448015742868</v>
      </c>
    </row>
    <row r="373" spans="1:88" ht="13.05" customHeight="1" x14ac:dyDescent="0.3">
      <c r="A373" s="27">
        <v>81</v>
      </c>
      <c r="B373" s="28" t="s">
        <v>88</v>
      </c>
      <c r="C373" s="25">
        <f t="shared" si="218"/>
        <v>1</v>
      </c>
      <c r="D373" s="28" t="s">
        <v>79</v>
      </c>
      <c r="E373" s="25">
        <f t="shared" si="219"/>
        <v>2</v>
      </c>
      <c r="F373" s="28" t="s">
        <v>88</v>
      </c>
      <c r="G373" s="25">
        <f t="shared" si="220"/>
        <v>1</v>
      </c>
      <c r="H373" s="28" t="str">
        <f t="shared" si="221"/>
        <v>low</v>
      </c>
      <c r="I373" s="28" t="s">
        <v>88</v>
      </c>
      <c r="J373" s="25">
        <f t="shared" si="222"/>
        <v>1</v>
      </c>
      <c r="K373" s="28" t="s">
        <v>88</v>
      </c>
      <c r="L373" s="25">
        <f t="shared" si="223"/>
        <v>1</v>
      </c>
      <c r="M373" s="28" t="s">
        <v>88</v>
      </c>
      <c r="N373" s="25">
        <f t="shared" si="224"/>
        <v>1</v>
      </c>
      <c r="O373" s="25" t="str">
        <f t="shared" si="233"/>
        <v>low</v>
      </c>
      <c r="P373" s="25" t="s">
        <v>67</v>
      </c>
      <c r="Q373" s="25" t="s">
        <v>1751</v>
      </c>
      <c r="R373" s="25">
        <v>6</v>
      </c>
      <c r="S373" s="29" t="s">
        <v>2353</v>
      </c>
      <c r="T373" s="195">
        <f>VLOOKUP($S373,'Snippet measures'!$A$4:$V$33,11,FALSE)</f>
        <v>996</v>
      </c>
      <c r="U373" s="195">
        <f>VLOOKUP($S373,'Snippet measures'!$A$4:$V$33,18,FALSE)</f>
        <v>-6.5382472654883603</v>
      </c>
      <c r="V373" s="195">
        <f>VLOOKUP($S373,'Snippet measures'!$A$4:$V$33,19,FALSE)</f>
        <v>777.6</v>
      </c>
      <c r="W373" s="195">
        <f>VLOOKUP($S373,'Snippet measures'!$A$4:$V$33,21,FALSE)</f>
        <v>6.369426751592357E-3</v>
      </c>
      <c r="X373" s="195">
        <f>VLOOKUP($S373,'Snippet measures'!$A$4:$V$33,22,FALSE)</f>
        <v>0.29140127388535031</v>
      </c>
      <c r="Y373" s="25">
        <v>3</v>
      </c>
      <c r="Z373" s="30" t="s">
        <v>2377</v>
      </c>
      <c r="AA373" s="31" t="s">
        <v>2378</v>
      </c>
      <c r="AB373" s="39" t="s">
        <v>335</v>
      </c>
      <c r="AC373" s="33" t="s">
        <v>2379</v>
      </c>
      <c r="AD373" s="16"/>
      <c r="AE373" s="17">
        <v>2</v>
      </c>
      <c r="AF373" s="17">
        <v>2</v>
      </c>
      <c r="AG373" s="17">
        <f t="shared" si="249"/>
        <v>2</v>
      </c>
      <c r="AH373" s="35" t="s">
        <v>336</v>
      </c>
      <c r="AI373" s="33" t="s">
        <v>2380</v>
      </c>
      <c r="AJ373" s="16"/>
      <c r="AK373" s="17">
        <v>1</v>
      </c>
      <c r="AL373" s="17">
        <v>1</v>
      </c>
      <c r="AM373" s="20">
        <f t="shared" si="242"/>
        <v>1</v>
      </c>
      <c r="AN373" s="35"/>
      <c r="AO373" s="33"/>
      <c r="AP373" s="16"/>
      <c r="AQ373" s="17" t="str">
        <f t="shared" si="244"/>
        <v/>
      </c>
      <c r="AR373" s="17" t="str">
        <f t="shared" si="244"/>
        <v/>
      </c>
      <c r="AS373" s="20" t="str">
        <f t="shared" si="251"/>
        <v/>
      </c>
      <c r="AT373" s="35"/>
      <c r="AU373" s="33"/>
      <c r="AV373" s="16"/>
      <c r="AW373" s="17" t="str">
        <f t="shared" si="245"/>
        <v/>
      </c>
      <c r="AX373" s="17" t="str">
        <f t="shared" si="245"/>
        <v/>
      </c>
      <c r="AY373" s="20" t="str">
        <f t="shared" si="250"/>
        <v/>
      </c>
      <c r="AZ373" s="35"/>
      <c r="BA373" s="33"/>
      <c r="BB373" s="17" t="str">
        <f t="shared" si="246"/>
        <v/>
      </c>
      <c r="BC373" s="17" t="str">
        <f t="shared" si="246"/>
        <v/>
      </c>
      <c r="BD373" s="20" t="str">
        <f t="shared" si="212"/>
        <v/>
      </c>
      <c r="BE373" s="35"/>
      <c r="BF373" s="36"/>
      <c r="BG373" s="17" t="str">
        <f t="shared" si="247"/>
        <v/>
      </c>
      <c r="BH373" s="17" t="str">
        <f t="shared" si="247"/>
        <v/>
      </c>
      <c r="BI373" s="20" t="str">
        <f t="shared" si="248"/>
        <v/>
      </c>
      <c r="BJ373" s="54">
        <v>3</v>
      </c>
      <c r="BK373" s="37">
        <f t="shared" si="225"/>
        <v>6</v>
      </c>
      <c r="BL373" s="54">
        <f t="shared" si="226"/>
        <v>0</v>
      </c>
      <c r="BM373" s="28"/>
      <c r="BN373" s="28"/>
      <c r="BO373" s="28" t="s">
        <v>2123</v>
      </c>
      <c r="BP373" s="28" t="s">
        <v>2124</v>
      </c>
      <c r="BQ373" s="28" t="s">
        <v>87</v>
      </c>
      <c r="BR373" s="25">
        <f t="shared" si="227"/>
        <v>1</v>
      </c>
      <c r="BS373" s="28" t="s">
        <v>87</v>
      </c>
      <c r="BT373" s="25">
        <f t="shared" si="228"/>
        <v>1</v>
      </c>
      <c r="BU373" s="28" t="s">
        <v>87</v>
      </c>
      <c r="BV373" s="25">
        <f t="shared" si="229"/>
        <v>1</v>
      </c>
      <c r="BW373" s="28" t="s">
        <v>87</v>
      </c>
      <c r="BX373" s="25">
        <f t="shared" si="230"/>
        <v>1</v>
      </c>
      <c r="BY373" s="25" t="str">
        <f t="shared" si="234"/>
        <v>low</v>
      </c>
      <c r="BZ373" s="28" t="s">
        <v>78</v>
      </c>
      <c r="CA373" s="25">
        <v>1</v>
      </c>
      <c r="CB373" s="28" t="s">
        <v>2125</v>
      </c>
      <c r="CC373" s="28">
        <v>3123.74</v>
      </c>
      <c r="CD373" s="28">
        <v>203.32</v>
      </c>
      <c r="CE373" s="38">
        <v>84.36</v>
      </c>
      <c r="CF373" s="54">
        <v>2</v>
      </c>
      <c r="CG373" s="25">
        <f t="shared" si="231"/>
        <v>3</v>
      </c>
      <c r="CH373" s="26">
        <f t="shared" si="232"/>
        <v>0.5</v>
      </c>
      <c r="CI373" s="26">
        <f t="shared" si="235"/>
        <v>4.8986818807790673</v>
      </c>
      <c r="CJ373" s="26">
        <f t="shared" si="236"/>
        <v>11.806543385490754</v>
      </c>
    </row>
    <row r="374" spans="1:88" ht="13.05" customHeight="1" x14ac:dyDescent="0.3">
      <c r="A374" s="27">
        <v>119</v>
      </c>
      <c r="B374" s="28" t="s">
        <v>88</v>
      </c>
      <c r="C374" s="25">
        <f t="shared" si="218"/>
        <v>1</v>
      </c>
      <c r="D374" s="28" t="s">
        <v>79</v>
      </c>
      <c r="E374" s="25">
        <f t="shared" si="219"/>
        <v>2</v>
      </c>
      <c r="F374" s="28" t="s">
        <v>79</v>
      </c>
      <c r="G374" s="25">
        <f t="shared" si="220"/>
        <v>2</v>
      </c>
      <c r="H374" s="28" t="str">
        <f t="shared" si="221"/>
        <v>low</v>
      </c>
      <c r="I374" s="28" t="s">
        <v>79</v>
      </c>
      <c r="J374" s="25">
        <f t="shared" si="222"/>
        <v>2</v>
      </c>
      <c r="K374" s="28" t="s">
        <v>88</v>
      </c>
      <c r="L374" s="25">
        <f t="shared" si="223"/>
        <v>1</v>
      </c>
      <c r="M374" s="28" t="s">
        <v>88</v>
      </c>
      <c r="N374" s="25">
        <f t="shared" si="224"/>
        <v>1</v>
      </c>
      <c r="O374" s="25" t="str">
        <f t="shared" si="233"/>
        <v>low</v>
      </c>
      <c r="P374" s="25" t="s">
        <v>67</v>
      </c>
      <c r="Q374" s="25" t="s">
        <v>68</v>
      </c>
      <c r="R374" s="25">
        <v>6</v>
      </c>
      <c r="S374" s="29" t="s">
        <v>2353</v>
      </c>
      <c r="T374" s="195">
        <f>VLOOKUP($S374,'Snippet measures'!$A$4:$V$33,11,FALSE)</f>
        <v>996</v>
      </c>
      <c r="U374" s="195">
        <f>VLOOKUP($S374,'Snippet measures'!$A$4:$V$33,18,FALSE)</f>
        <v>-6.5382472654883603</v>
      </c>
      <c r="V374" s="195">
        <f>VLOOKUP($S374,'Snippet measures'!$A$4:$V$33,19,FALSE)</f>
        <v>777.6</v>
      </c>
      <c r="W374" s="195">
        <f>VLOOKUP($S374,'Snippet measures'!$A$4:$V$33,21,FALSE)</f>
        <v>6.369426751592357E-3</v>
      </c>
      <c r="X374" s="195">
        <f>VLOOKUP($S374,'Snippet measures'!$A$4:$V$33,22,FALSE)</f>
        <v>0.29140127388535031</v>
      </c>
      <c r="Y374" s="25">
        <v>3</v>
      </c>
      <c r="Z374" s="30" t="s">
        <v>2381</v>
      </c>
      <c r="AA374" s="31" t="s">
        <v>2382</v>
      </c>
      <c r="AB374" s="39" t="s">
        <v>335</v>
      </c>
      <c r="AC374" s="33" t="s">
        <v>2383</v>
      </c>
      <c r="AD374" s="16"/>
      <c r="AE374" s="17">
        <v>1</v>
      </c>
      <c r="AF374" s="17">
        <v>1</v>
      </c>
      <c r="AG374" s="17">
        <f t="shared" si="249"/>
        <v>1</v>
      </c>
      <c r="AH374" s="35" t="s">
        <v>336</v>
      </c>
      <c r="AI374" s="33" t="s">
        <v>230</v>
      </c>
      <c r="AJ374" s="16"/>
      <c r="AK374" s="17">
        <v>0</v>
      </c>
      <c r="AL374" s="17">
        <v>0</v>
      </c>
      <c r="AM374" s="20">
        <f t="shared" si="242"/>
        <v>0</v>
      </c>
      <c r="AN374" s="35"/>
      <c r="AO374" s="33"/>
      <c r="AP374" s="16"/>
      <c r="AQ374" s="17" t="str">
        <f t="shared" ref="AQ374:AR393" si="252">IF(ISBLANK($AN374),"",IF($AN374=TRIM($AO374),3,""))</f>
        <v/>
      </c>
      <c r="AR374" s="17" t="str">
        <f t="shared" si="252"/>
        <v/>
      </c>
      <c r="AS374" s="20" t="str">
        <f t="shared" si="251"/>
        <v/>
      </c>
      <c r="AT374" s="35"/>
      <c r="AU374" s="33"/>
      <c r="AV374" s="16"/>
      <c r="AW374" s="17" t="str">
        <f t="shared" ref="AW374:AX393" si="253">IF(ISBLANK($AT374),"",IF($AT374=TRIM($AU374),3,""))</f>
        <v/>
      </c>
      <c r="AX374" s="17" t="str">
        <f t="shared" si="253"/>
        <v/>
      </c>
      <c r="AY374" s="20" t="str">
        <f t="shared" si="250"/>
        <v/>
      </c>
      <c r="AZ374" s="35"/>
      <c r="BA374" s="33"/>
      <c r="BB374" s="17" t="str">
        <f t="shared" ref="BB374:BC393" si="254">IF(ISBLANK($AZ374),"",IF($AZ374=TRIM($BA374),3,""))</f>
        <v/>
      </c>
      <c r="BC374" s="17" t="str">
        <f t="shared" si="254"/>
        <v/>
      </c>
      <c r="BD374" s="20" t="str">
        <f t="shared" ref="BD374:BD437" si="255">IF(BB374=BC374,BB374,"")</f>
        <v/>
      </c>
      <c r="BE374" s="35"/>
      <c r="BF374" s="36"/>
      <c r="BG374" s="17" t="str">
        <f t="shared" ref="BG374:BH393" si="256">IF(ISBLANK($BE374),"",IF($BE374=TRIM($BF374),3,""))</f>
        <v/>
      </c>
      <c r="BH374" s="17" t="str">
        <f t="shared" si="256"/>
        <v/>
      </c>
      <c r="BI374" s="20" t="str">
        <f t="shared" si="248"/>
        <v/>
      </c>
      <c r="BJ374" s="54">
        <v>3</v>
      </c>
      <c r="BK374" s="37">
        <f t="shared" si="225"/>
        <v>6</v>
      </c>
      <c r="BL374" s="54">
        <f t="shared" si="226"/>
        <v>0</v>
      </c>
      <c r="BM374" s="28"/>
      <c r="BN374" s="28"/>
      <c r="BO374" s="28"/>
      <c r="BP374" s="28" t="s">
        <v>2130</v>
      </c>
      <c r="BQ374" s="28">
        <v>2</v>
      </c>
      <c r="BR374" s="25">
        <f t="shared" si="227"/>
        <v>2</v>
      </c>
      <c r="BS374" s="28" t="s">
        <v>87</v>
      </c>
      <c r="BT374" s="25">
        <f t="shared" si="228"/>
        <v>1</v>
      </c>
      <c r="BU374" s="28" t="s">
        <v>87</v>
      </c>
      <c r="BV374" s="25">
        <f t="shared" si="229"/>
        <v>1</v>
      </c>
      <c r="BW374" s="28" t="s">
        <v>87</v>
      </c>
      <c r="BX374" s="25">
        <f t="shared" si="230"/>
        <v>1</v>
      </c>
      <c r="BY374" s="25" t="str">
        <f t="shared" si="234"/>
        <v>low</v>
      </c>
      <c r="BZ374" s="28" t="s">
        <v>119</v>
      </c>
      <c r="CA374" s="25">
        <v>4</v>
      </c>
      <c r="CB374" s="28"/>
      <c r="CC374" s="28">
        <v>2046.11</v>
      </c>
      <c r="CD374" s="28">
        <v>97.66</v>
      </c>
      <c r="CE374" s="38">
        <v>89.7</v>
      </c>
      <c r="CF374" s="54">
        <v>2</v>
      </c>
      <c r="CG374" s="25">
        <f t="shared" si="231"/>
        <v>1</v>
      </c>
      <c r="CH374" s="26">
        <f t="shared" si="232"/>
        <v>0.16666666666666666</v>
      </c>
      <c r="CI374" s="26">
        <f t="shared" si="235"/>
        <v>10.19864837190252</v>
      </c>
      <c r="CJ374" s="26">
        <f t="shared" si="236"/>
        <v>11.103678929765886</v>
      </c>
    </row>
    <row r="375" spans="1:88" ht="13.05" customHeight="1" x14ac:dyDescent="0.3">
      <c r="A375" s="27">
        <v>136</v>
      </c>
      <c r="B375" s="28" t="s">
        <v>80</v>
      </c>
      <c r="C375" s="25">
        <f t="shared" si="218"/>
        <v>4</v>
      </c>
      <c r="D375" s="28" t="s">
        <v>79</v>
      </c>
      <c r="E375" s="25">
        <f t="shared" si="219"/>
        <v>2</v>
      </c>
      <c r="F375" s="28" t="s">
        <v>80</v>
      </c>
      <c r="G375" s="25">
        <f t="shared" si="220"/>
        <v>4</v>
      </c>
      <c r="H375" s="28" t="str">
        <f t="shared" si="221"/>
        <v>high</v>
      </c>
      <c r="I375" s="28" t="s">
        <v>79</v>
      </c>
      <c r="J375" s="25">
        <f t="shared" si="222"/>
        <v>2</v>
      </c>
      <c r="K375" s="28" t="s">
        <v>80</v>
      </c>
      <c r="L375" s="25">
        <f t="shared" si="223"/>
        <v>4</v>
      </c>
      <c r="M375" s="28" t="s">
        <v>79</v>
      </c>
      <c r="N375" s="25">
        <f t="shared" si="224"/>
        <v>2</v>
      </c>
      <c r="O375" s="25" t="str">
        <f t="shared" si="233"/>
        <v>high</v>
      </c>
      <c r="P375" s="25" t="s">
        <v>67</v>
      </c>
      <c r="Q375" s="25" t="s">
        <v>68</v>
      </c>
      <c r="R375" s="25">
        <v>6</v>
      </c>
      <c r="S375" s="29" t="s">
        <v>2353</v>
      </c>
      <c r="T375" s="195">
        <f>VLOOKUP($S375,'Snippet measures'!$A$4:$V$33,11,FALSE)</f>
        <v>996</v>
      </c>
      <c r="U375" s="195">
        <f>VLOOKUP($S375,'Snippet measures'!$A$4:$V$33,18,FALSE)</f>
        <v>-6.5382472654883603</v>
      </c>
      <c r="V375" s="195">
        <f>VLOOKUP($S375,'Snippet measures'!$A$4:$V$33,19,FALSE)</f>
        <v>777.6</v>
      </c>
      <c r="W375" s="195">
        <f>VLOOKUP($S375,'Snippet measures'!$A$4:$V$33,21,FALSE)</f>
        <v>6.369426751592357E-3</v>
      </c>
      <c r="X375" s="195">
        <f>VLOOKUP($S375,'Snippet measures'!$A$4:$V$33,22,FALSE)</f>
        <v>0.29140127388535031</v>
      </c>
      <c r="Y375" s="25">
        <v>5</v>
      </c>
      <c r="Z375" s="30" t="s">
        <v>2384</v>
      </c>
      <c r="AA375" s="31" t="s">
        <v>2385</v>
      </c>
      <c r="AB375" s="39" t="s">
        <v>335</v>
      </c>
      <c r="AC375" s="33" t="s">
        <v>1970</v>
      </c>
      <c r="AD375" s="16"/>
      <c r="AE375" s="17">
        <v>2</v>
      </c>
      <c r="AF375" s="17">
        <v>2</v>
      </c>
      <c r="AG375" s="17">
        <f t="shared" si="249"/>
        <v>2</v>
      </c>
      <c r="AH375" s="35" t="s">
        <v>336</v>
      </c>
      <c r="AI375" s="33" t="s">
        <v>343</v>
      </c>
      <c r="AJ375" s="16"/>
      <c r="AK375" s="17">
        <v>3</v>
      </c>
      <c r="AL375" s="17">
        <v>3</v>
      </c>
      <c r="AM375" s="20">
        <f t="shared" si="242"/>
        <v>3</v>
      </c>
      <c r="AN375" s="35"/>
      <c r="AO375" s="33"/>
      <c r="AP375" s="16"/>
      <c r="AQ375" s="17" t="str">
        <f t="shared" si="252"/>
        <v/>
      </c>
      <c r="AR375" s="17" t="str">
        <f t="shared" si="252"/>
        <v/>
      </c>
      <c r="AS375" s="20" t="str">
        <f t="shared" si="251"/>
        <v/>
      </c>
      <c r="AT375" s="35"/>
      <c r="AU375" s="33"/>
      <c r="AV375" s="16"/>
      <c r="AW375" s="17" t="str">
        <f t="shared" si="253"/>
        <v/>
      </c>
      <c r="AX375" s="17" t="str">
        <f t="shared" si="253"/>
        <v/>
      </c>
      <c r="AY375" s="20" t="str">
        <f t="shared" si="250"/>
        <v/>
      </c>
      <c r="AZ375" s="35"/>
      <c r="BA375" s="33"/>
      <c r="BB375" s="17" t="str">
        <f t="shared" si="254"/>
        <v/>
      </c>
      <c r="BC375" s="17" t="str">
        <f t="shared" si="254"/>
        <v/>
      </c>
      <c r="BD375" s="20" t="str">
        <f t="shared" si="255"/>
        <v/>
      </c>
      <c r="BE375" s="35"/>
      <c r="BF375" s="36"/>
      <c r="BG375" s="17" t="str">
        <f t="shared" si="256"/>
        <v/>
      </c>
      <c r="BH375" s="17" t="str">
        <f t="shared" si="256"/>
        <v/>
      </c>
      <c r="BI375" s="20" t="str">
        <f t="shared" si="248"/>
        <v/>
      </c>
      <c r="BJ375" s="54">
        <v>5</v>
      </c>
      <c r="BK375" s="37">
        <f t="shared" si="225"/>
        <v>10</v>
      </c>
      <c r="BL375" s="54">
        <f t="shared" si="226"/>
        <v>0</v>
      </c>
      <c r="BM375" s="28" t="s">
        <v>2386</v>
      </c>
      <c r="BN375" s="28"/>
      <c r="BO375" s="28" t="s">
        <v>2136</v>
      </c>
      <c r="BP375" s="28" t="s">
        <v>2137</v>
      </c>
      <c r="BQ375" s="28">
        <v>3</v>
      </c>
      <c r="BR375" s="25">
        <f t="shared" si="227"/>
        <v>3</v>
      </c>
      <c r="BS375" s="28" t="s">
        <v>87</v>
      </c>
      <c r="BT375" s="25">
        <f t="shared" si="228"/>
        <v>1</v>
      </c>
      <c r="BU375" s="28" t="s">
        <v>87</v>
      </c>
      <c r="BV375" s="25">
        <f t="shared" si="229"/>
        <v>1</v>
      </c>
      <c r="BW375" s="28" t="s">
        <v>87</v>
      </c>
      <c r="BX375" s="25">
        <f t="shared" si="230"/>
        <v>1</v>
      </c>
      <c r="BY375" s="25" t="str">
        <f t="shared" si="234"/>
        <v>med</v>
      </c>
      <c r="BZ375" s="28" t="s">
        <v>145</v>
      </c>
      <c r="CA375" s="25">
        <v>2</v>
      </c>
      <c r="CB375" s="28"/>
      <c r="CC375" s="28">
        <v>7423.66</v>
      </c>
      <c r="CD375" s="28">
        <v>63.33</v>
      </c>
      <c r="CE375" s="38">
        <v>190.35</v>
      </c>
      <c r="CF375" s="54">
        <v>2</v>
      </c>
      <c r="CG375" s="25">
        <f t="shared" si="231"/>
        <v>5</v>
      </c>
      <c r="CH375" s="26">
        <f t="shared" si="232"/>
        <v>0.83333333333333337</v>
      </c>
      <c r="CI375" s="26">
        <f t="shared" si="235"/>
        <v>15.727143533870205</v>
      </c>
      <c r="CJ375" s="26">
        <f t="shared" si="236"/>
        <v>5.2324665090622542</v>
      </c>
    </row>
    <row r="376" spans="1:88" ht="13.05" customHeight="1" x14ac:dyDescent="0.3">
      <c r="A376" s="27">
        <v>137</v>
      </c>
      <c r="B376" s="28" t="s">
        <v>79</v>
      </c>
      <c r="C376" s="25">
        <f t="shared" si="218"/>
        <v>2</v>
      </c>
      <c r="D376" s="28" t="s">
        <v>65</v>
      </c>
      <c r="E376" s="25">
        <f t="shared" si="219"/>
        <v>3</v>
      </c>
      <c r="F376" s="28" t="s">
        <v>80</v>
      </c>
      <c r="G376" s="25">
        <f t="shared" si="220"/>
        <v>4</v>
      </c>
      <c r="H376" s="28" t="str">
        <f t="shared" si="221"/>
        <v>medium</v>
      </c>
      <c r="I376" s="28" t="s">
        <v>88</v>
      </c>
      <c r="J376" s="25">
        <f t="shared" si="222"/>
        <v>1</v>
      </c>
      <c r="K376" s="28" t="s">
        <v>88</v>
      </c>
      <c r="L376" s="25">
        <f t="shared" si="223"/>
        <v>1</v>
      </c>
      <c r="M376" s="28" t="s">
        <v>88</v>
      </c>
      <c r="N376" s="25">
        <f t="shared" si="224"/>
        <v>1</v>
      </c>
      <c r="O376" s="25" t="str">
        <f t="shared" si="233"/>
        <v>high</v>
      </c>
      <c r="P376" s="25" t="s">
        <v>67</v>
      </c>
      <c r="Q376" s="25" t="s">
        <v>68</v>
      </c>
      <c r="R376" s="25">
        <v>6</v>
      </c>
      <c r="S376" s="29" t="s">
        <v>2353</v>
      </c>
      <c r="T376" s="195">
        <f>VLOOKUP($S376,'Snippet measures'!$A$4:$V$33,11,FALSE)</f>
        <v>996</v>
      </c>
      <c r="U376" s="195">
        <f>VLOOKUP($S376,'Snippet measures'!$A$4:$V$33,18,FALSE)</f>
        <v>-6.5382472654883603</v>
      </c>
      <c r="V376" s="195">
        <f>VLOOKUP($S376,'Snippet measures'!$A$4:$V$33,19,FALSE)</f>
        <v>777.6</v>
      </c>
      <c r="W376" s="195">
        <f>VLOOKUP($S376,'Snippet measures'!$A$4:$V$33,21,FALSE)</f>
        <v>6.369426751592357E-3</v>
      </c>
      <c r="X376" s="195">
        <f>VLOOKUP($S376,'Snippet measures'!$A$4:$V$33,22,FALSE)</f>
        <v>0.29140127388535031</v>
      </c>
      <c r="Y376" s="25">
        <v>2</v>
      </c>
      <c r="Z376" s="30" t="s">
        <v>2387</v>
      </c>
      <c r="AA376" s="31" t="s">
        <v>2388</v>
      </c>
      <c r="AB376" s="39" t="s">
        <v>335</v>
      </c>
      <c r="AC376" s="33" t="s">
        <v>2389</v>
      </c>
      <c r="AD376" s="16"/>
      <c r="AE376" s="17">
        <v>3</v>
      </c>
      <c r="AF376" s="17">
        <v>3</v>
      </c>
      <c r="AG376" s="17">
        <f t="shared" si="249"/>
        <v>3</v>
      </c>
      <c r="AH376" s="35" t="s">
        <v>336</v>
      </c>
      <c r="AI376" s="33" t="s">
        <v>2390</v>
      </c>
      <c r="AJ376" s="16"/>
      <c r="AK376" s="17">
        <v>3</v>
      </c>
      <c r="AL376" s="17">
        <v>3</v>
      </c>
      <c r="AM376" s="20">
        <f t="shared" si="242"/>
        <v>3</v>
      </c>
      <c r="AN376" s="35"/>
      <c r="AO376" s="33"/>
      <c r="AP376" s="16"/>
      <c r="AQ376" s="17" t="str">
        <f t="shared" si="252"/>
        <v/>
      </c>
      <c r="AR376" s="17" t="str">
        <f t="shared" si="252"/>
        <v/>
      </c>
      <c r="AS376" s="20" t="str">
        <f t="shared" si="251"/>
        <v/>
      </c>
      <c r="AT376" s="35"/>
      <c r="AU376" s="33"/>
      <c r="AV376" s="16"/>
      <c r="AW376" s="17" t="str">
        <f t="shared" si="253"/>
        <v/>
      </c>
      <c r="AX376" s="17" t="str">
        <f t="shared" si="253"/>
        <v/>
      </c>
      <c r="AY376" s="20" t="str">
        <f t="shared" si="250"/>
        <v/>
      </c>
      <c r="AZ376" s="35"/>
      <c r="BA376" s="33"/>
      <c r="BB376" s="17" t="str">
        <f t="shared" si="254"/>
        <v/>
      </c>
      <c r="BC376" s="17" t="str">
        <f t="shared" si="254"/>
        <v/>
      </c>
      <c r="BD376" s="20" t="str">
        <f t="shared" si="255"/>
        <v/>
      </c>
      <c r="BE376" s="35"/>
      <c r="BF376" s="36"/>
      <c r="BG376" s="17" t="str">
        <f t="shared" si="256"/>
        <v/>
      </c>
      <c r="BH376" s="17" t="str">
        <f t="shared" si="256"/>
        <v/>
      </c>
      <c r="BI376" s="20" t="str">
        <f t="shared" si="248"/>
        <v/>
      </c>
      <c r="BJ376" s="54">
        <v>2</v>
      </c>
      <c r="BK376" s="37">
        <f t="shared" si="225"/>
        <v>4</v>
      </c>
      <c r="BL376" s="54">
        <f t="shared" si="226"/>
        <v>0</v>
      </c>
      <c r="BM376" s="28" t="s">
        <v>2391</v>
      </c>
      <c r="BN376" s="28" t="s">
        <v>2392</v>
      </c>
      <c r="BO376" s="28" t="s">
        <v>2144</v>
      </c>
      <c r="BP376" s="28" t="s">
        <v>2145</v>
      </c>
      <c r="BQ376" s="28">
        <v>3</v>
      </c>
      <c r="BR376" s="25">
        <f t="shared" si="227"/>
        <v>3</v>
      </c>
      <c r="BS376" s="28">
        <v>2</v>
      </c>
      <c r="BT376" s="25">
        <f t="shared" si="228"/>
        <v>2</v>
      </c>
      <c r="BU376" s="28">
        <v>2</v>
      </c>
      <c r="BV376" s="25">
        <f t="shared" si="229"/>
        <v>2</v>
      </c>
      <c r="BW376" s="28">
        <v>3</v>
      </c>
      <c r="BX376" s="25">
        <f t="shared" si="230"/>
        <v>3</v>
      </c>
      <c r="BY376" s="25" t="str">
        <f t="shared" si="234"/>
        <v>med</v>
      </c>
      <c r="BZ376" s="28" t="s">
        <v>145</v>
      </c>
      <c r="CA376" s="25">
        <v>2</v>
      </c>
      <c r="CB376" s="28" t="s">
        <v>2146</v>
      </c>
      <c r="CC376" s="28">
        <v>9814.84</v>
      </c>
      <c r="CD376" s="28">
        <v>1516.84</v>
      </c>
      <c r="CE376" s="38">
        <v>47.62</v>
      </c>
      <c r="CF376" s="54">
        <v>2</v>
      </c>
      <c r="CG376" s="25">
        <f t="shared" si="231"/>
        <v>6</v>
      </c>
      <c r="CH376" s="26">
        <f t="shared" si="232"/>
        <v>1</v>
      </c>
      <c r="CI376" s="26">
        <f t="shared" si="235"/>
        <v>0.65662825347432829</v>
      </c>
      <c r="CJ376" s="26">
        <f t="shared" si="236"/>
        <v>20.915581688366235</v>
      </c>
    </row>
    <row r="377" spans="1:88" ht="13.05" customHeight="1" x14ac:dyDescent="0.3">
      <c r="A377" s="27">
        <v>138</v>
      </c>
      <c r="B377" s="28" t="s">
        <v>88</v>
      </c>
      <c r="C377" s="25">
        <f t="shared" si="218"/>
        <v>1</v>
      </c>
      <c r="D377" s="28" t="s">
        <v>88</v>
      </c>
      <c r="E377" s="25">
        <f t="shared" si="219"/>
        <v>1</v>
      </c>
      <c r="F377" s="28" t="s">
        <v>88</v>
      </c>
      <c r="G377" s="25">
        <f t="shared" si="220"/>
        <v>1</v>
      </c>
      <c r="H377" s="28" t="str">
        <f t="shared" si="221"/>
        <v>low</v>
      </c>
      <c r="I377" s="28" t="s">
        <v>88</v>
      </c>
      <c r="J377" s="25">
        <f t="shared" si="222"/>
        <v>1</v>
      </c>
      <c r="K377" s="28" t="s">
        <v>88</v>
      </c>
      <c r="L377" s="25">
        <f t="shared" si="223"/>
        <v>1</v>
      </c>
      <c r="M377" s="28" t="s">
        <v>88</v>
      </c>
      <c r="N377" s="25">
        <f t="shared" si="224"/>
        <v>1</v>
      </c>
      <c r="O377" s="25" t="str">
        <f t="shared" si="233"/>
        <v>low</v>
      </c>
      <c r="P377" s="25" t="s">
        <v>95</v>
      </c>
      <c r="Q377" s="25" t="s">
        <v>68</v>
      </c>
      <c r="R377" s="25">
        <v>6</v>
      </c>
      <c r="S377" s="29" t="s">
        <v>2353</v>
      </c>
      <c r="T377" s="195">
        <f>VLOOKUP($S377,'Snippet measures'!$A$4:$V$33,11,FALSE)</f>
        <v>996</v>
      </c>
      <c r="U377" s="195">
        <f>VLOOKUP($S377,'Snippet measures'!$A$4:$V$33,18,FALSE)</f>
        <v>-6.5382472654883603</v>
      </c>
      <c r="V377" s="195">
        <f>VLOOKUP($S377,'Snippet measures'!$A$4:$V$33,19,FALSE)</f>
        <v>777.6</v>
      </c>
      <c r="W377" s="195">
        <f>VLOOKUP($S377,'Snippet measures'!$A$4:$V$33,21,FALSE)</f>
        <v>6.369426751592357E-3</v>
      </c>
      <c r="X377" s="195">
        <f>VLOOKUP($S377,'Snippet measures'!$A$4:$V$33,22,FALSE)</f>
        <v>0.29140127388535031</v>
      </c>
      <c r="Y377" s="25">
        <v>2</v>
      </c>
      <c r="Z377" s="30" t="s">
        <v>2393</v>
      </c>
      <c r="AA377" s="31" t="s">
        <v>91</v>
      </c>
      <c r="AB377" s="39" t="s">
        <v>335</v>
      </c>
      <c r="AC377" s="33" t="s">
        <v>91</v>
      </c>
      <c r="AD377" s="16"/>
      <c r="AE377" s="17">
        <v>0</v>
      </c>
      <c r="AF377" s="17">
        <v>0</v>
      </c>
      <c r="AG377" s="17">
        <f t="shared" si="249"/>
        <v>0</v>
      </c>
      <c r="AH377" s="35" t="s">
        <v>336</v>
      </c>
      <c r="AI377" s="33" t="s">
        <v>91</v>
      </c>
      <c r="AJ377" s="16"/>
      <c r="AK377" s="17">
        <v>0</v>
      </c>
      <c r="AL377" s="17">
        <v>0</v>
      </c>
      <c r="AM377" s="20">
        <f t="shared" si="242"/>
        <v>0</v>
      </c>
      <c r="AN377" s="35"/>
      <c r="AO377" s="33"/>
      <c r="AP377" s="16"/>
      <c r="AQ377" s="17" t="str">
        <f t="shared" si="252"/>
        <v/>
      </c>
      <c r="AR377" s="17" t="str">
        <f t="shared" si="252"/>
        <v/>
      </c>
      <c r="AS377" s="20" t="str">
        <f t="shared" si="251"/>
        <v/>
      </c>
      <c r="AT377" s="35"/>
      <c r="AU377" s="33"/>
      <c r="AV377" s="16"/>
      <c r="AW377" s="17" t="str">
        <f t="shared" si="253"/>
        <v/>
      </c>
      <c r="AX377" s="17" t="str">
        <f t="shared" si="253"/>
        <v/>
      </c>
      <c r="AY377" s="20" t="str">
        <f t="shared" si="250"/>
        <v/>
      </c>
      <c r="AZ377" s="35"/>
      <c r="BA377" s="33"/>
      <c r="BB377" s="17" t="str">
        <f t="shared" si="254"/>
        <v/>
      </c>
      <c r="BC377" s="17" t="str">
        <f t="shared" si="254"/>
        <v/>
      </c>
      <c r="BD377" s="20" t="str">
        <f t="shared" si="255"/>
        <v/>
      </c>
      <c r="BE377" s="35"/>
      <c r="BF377" s="36"/>
      <c r="BG377" s="17" t="str">
        <f t="shared" si="256"/>
        <v/>
      </c>
      <c r="BH377" s="17" t="str">
        <f t="shared" si="256"/>
        <v/>
      </c>
      <c r="BI377" s="20" t="str">
        <f t="shared" si="248"/>
        <v/>
      </c>
      <c r="BJ377" s="54">
        <v>3</v>
      </c>
      <c r="BK377" s="37">
        <f t="shared" si="225"/>
        <v>5</v>
      </c>
      <c r="BL377" s="54">
        <f t="shared" si="226"/>
        <v>1</v>
      </c>
      <c r="BM377" s="28" t="s">
        <v>2394</v>
      </c>
      <c r="BN377" s="28"/>
      <c r="BO377" s="28" t="s">
        <v>2148</v>
      </c>
      <c r="BP377" s="28" t="s">
        <v>2149</v>
      </c>
      <c r="BQ377" s="28" t="s">
        <v>87</v>
      </c>
      <c r="BR377" s="25">
        <f t="shared" si="227"/>
        <v>1</v>
      </c>
      <c r="BS377" s="28" t="s">
        <v>87</v>
      </c>
      <c r="BT377" s="25">
        <f t="shared" si="228"/>
        <v>1</v>
      </c>
      <c r="BU377" s="28" t="s">
        <v>87</v>
      </c>
      <c r="BV377" s="25">
        <f t="shared" si="229"/>
        <v>1</v>
      </c>
      <c r="BW377" s="28" t="s">
        <v>87</v>
      </c>
      <c r="BX377" s="25">
        <f t="shared" si="230"/>
        <v>1</v>
      </c>
      <c r="BY377" s="25" t="str">
        <f t="shared" si="234"/>
        <v>low</v>
      </c>
      <c r="BZ377" s="28" t="s">
        <v>78</v>
      </c>
      <c r="CA377" s="25">
        <v>1</v>
      </c>
      <c r="CB377" s="28"/>
      <c r="CC377" s="28">
        <v>685.74</v>
      </c>
      <c r="CD377" s="28">
        <v>14.02</v>
      </c>
      <c r="CE377" s="38">
        <v>21.29</v>
      </c>
      <c r="CF377" s="54">
        <v>2</v>
      </c>
      <c r="CG377" s="25">
        <f t="shared" si="231"/>
        <v>0</v>
      </c>
      <c r="CH377" s="26">
        <f t="shared" si="232"/>
        <v>0</v>
      </c>
      <c r="CI377" s="26">
        <f t="shared" si="235"/>
        <v>71.041369472182595</v>
      </c>
      <c r="CJ377" s="26">
        <f t="shared" si="236"/>
        <v>46.782527007984974</v>
      </c>
    </row>
    <row r="378" spans="1:88" ht="13.05" customHeight="1" x14ac:dyDescent="0.3">
      <c r="A378" s="27">
        <v>166</v>
      </c>
      <c r="B378" s="28" t="s">
        <v>79</v>
      </c>
      <c r="C378" s="25">
        <f t="shared" si="218"/>
        <v>2</v>
      </c>
      <c r="D378" s="28" t="s">
        <v>65</v>
      </c>
      <c r="E378" s="25">
        <f t="shared" si="219"/>
        <v>3</v>
      </c>
      <c r="F378" s="28" t="s">
        <v>80</v>
      </c>
      <c r="G378" s="25">
        <f t="shared" si="220"/>
        <v>4</v>
      </c>
      <c r="H378" s="28" t="str">
        <f t="shared" si="221"/>
        <v>medium</v>
      </c>
      <c r="I378" s="28" t="s">
        <v>79</v>
      </c>
      <c r="J378" s="25">
        <f t="shared" si="222"/>
        <v>2</v>
      </c>
      <c r="K378" s="28" t="s">
        <v>79</v>
      </c>
      <c r="L378" s="25">
        <f t="shared" si="223"/>
        <v>2</v>
      </c>
      <c r="M378" s="28" t="s">
        <v>88</v>
      </c>
      <c r="N378" s="25">
        <f t="shared" si="224"/>
        <v>1</v>
      </c>
      <c r="O378" s="25" t="str">
        <f t="shared" si="233"/>
        <v>high</v>
      </c>
      <c r="P378" s="25" t="s">
        <v>67</v>
      </c>
      <c r="Q378" s="25" t="s">
        <v>1751</v>
      </c>
      <c r="R378" s="25">
        <v>6</v>
      </c>
      <c r="S378" s="29" t="s">
        <v>2353</v>
      </c>
      <c r="T378" s="195">
        <f>VLOOKUP($S378,'Snippet measures'!$A$4:$V$33,11,FALSE)</f>
        <v>996</v>
      </c>
      <c r="U378" s="195">
        <f>VLOOKUP($S378,'Snippet measures'!$A$4:$V$33,18,FALSE)</f>
        <v>-6.5382472654883603</v>
      </c>
      <c r="V378" s="195">
        <f>VLOOKUP($S378,'Snippet measures'!$A$4:$V$33,19,FALSE)</f>
        <v>777.6</v>
      </c>
      <c r="W378" s="195">
        <f>VLOOKUP($S378,'Snippet measures'!$A$4:$V$33,21,FALSE)</f>
        <v>6.369426751592357E-3</v>
      </c>
      <c r="X378" s="195">
        <f>VLOOKUP($S378,'Snippet measures'!$A$4:$V$33,22,FALSE)</f>
        <v>0.29140127388535031</v>
      </c>
      <c r="Y378" s="25">
        <v>3</v>
      </c>
      <c r="Z378" s="30" t="s">
        <v>2395</v>
      </c>
      <c r="AA378" s="31" t="s">
        <v>2396</v>
      </c>
      <c r="AB378" s="39" t="s">
        <v>335</v>
      </c>
      <c r="AC378" s="33" t="s">
        <v>91</v>
      </c>
      <c r="AD378" s="16"/>
      <c r="AE378" s="17">
        <v>0</v>
      </c>
      <c r="AF378" s="17">
        <v>0</v>
      </c>
      <c r="AG378" s="17">
        <f t="shared" si="249"/>
        <v>0</v>
      </c>
      <c r="AH378" s="35" t="s">
        <v>336</v>
      </c>
      <c r="AI378" s="33" t="s">
        <v>2397</v>
      </c>
      <c r="AJ378" s="16"/>
      <c r="AK378" s="17">
        <v>1</v>
      </c>
      <c r="AL378" s="17">
        <v>1</v>
      </c>
      <c r="AM378" s="20">
        <f t="shared" si="242"/>
        <v>1</v>
      </c>
      <c r="AN378" s="35"/>
      <c r="AO378" s="33"/>
      <c r="AP378" s="16"/>
      <c r="AQ378" s="17" t="str">
        <f t="shared" si="252"/>
        <v/>
      </c>
      <c r="AR378" s="17" t="str">
        <f t="shared" si="252"/>
        <v/>
      </c>
      <c r="AS378" s="20" t="str">
        <f t="shared" si="251"/>
        <v/>
      </c>
      <c r="AT378" s="35"/>
      <c r="AU378" s="33"/>
      <c r="AV378" s="16"/>
      <c r="AW378" s="17" t="str">
        <f t="shared" si="253"/>
        <v/>
      </c>
      <c r="AX378" s="17" t="str">
        <f t="shared" si="253"/>
        <v/>
      </c>
      <c r="AY378" s="20" t="str">
        <f t="shared" si="250"/>
        <v/>
      </c>
      <c r="AZ378" s="35"/>
      <c r="BA378" s="33"/>
      <c r="BB378" s="17" t="str">
        <f t="shared" si="254"/>
        <v/>
      </c>
      <c r="BC378" s="17" t="str">
        <f t="shared" si="254"/>
        <v/>
      </c>
      <c r="BD378" s="20" t="str">
        <f t="shared" si="255"/>
        <v/>
      </c>
      <c r="BE378" s="35"/>
      <c r="BF378" s="36"/>
      <c r="BG378" s="17" t="str">
        <f t="shared" si="256"/>
        <v/>
      </c>
      <c r="BH378" s="17" t="str">
        <f t="shared" si="256"/>
        <v/>
      </c>
      <c r="BI378" s="20" t="str">
        <f t="shared" si="248"/>
        <v/>
      </c>
      <c r="BJ378" s="54">
        <v>2</v>
      </c>
      <c r="BK378" s="37">
        <f t="shared" si="225"/>
        <v>5</v>
      </c>
      <c r="BL378" s="54">
        <f t="shared" si="226"/>
        <v>-1</v>
      </c>
      <c r="BM378" s="28" t="s">
        <v>2398</v>
      </c>
      <c r="BN378" s="28" t="s">
        <v>2399</v>
      </c>
      <c r="BO378" s="28" t="s">
        <v>2155</v>
      </c>
      <c r="BP378" s="28" t="s">
        <v>2156</v>
      </c>
      <c r="BQ378" s="28">
        <v>3</v>
      </c>
      <c r="BR378" s="25">
        <f t="shared" si="227"/>
        <v>3</v>
      </c>
      <c r="BS378" s="28">
        <v>2</v>
      </c>
      <c r="BT378" s="25">
        <f t="shared" si="228"/>
        <v>2</v>
      </c>
      <c r="BU378" s="28" t="s">
        <v>87</v>
      </c>
      <c r="BV378" s="25">
        <f t="shared" si="229"/>
        <v>1</v>
      </c>
      <c r="BW378" s="28" t="s">
        <v>87</v>
      </c>
      <c r="BX378" s="25">
        <f t="shared" si="230"/>
        <v>1</v>
      </c>
      <c r="BY378" s="25" t="str">
        <f t="shared" si="234"/>
        <v>med</v>
      </c>
      <c r="BZ378" s="28" t="s">
        <v>145</v>
      </c>
      <c r="CA378" s="25">
        <v>2</v>
      </c>
      <c r="CB378" s="28" t="s">
        <v>2157</v>
      </c>
      <c r="CC378" s="28">
        <v>3453.86</v>
      </c>
      <c r="CD378" s="28">
        <v>583.84</v>
      </c>
      <c r="CE378" s="38">
        <v>115</v>
      </c>
      <c r="CF378" s="54">
        <v>2</v>
      </c>
      <c r="CG378" s="25">
        <f t="shared" si="231"/>
        <v>1</v>
      </c>
      <c r="CH378" s="26">
        <f t="shared" si="232"/>
        <v>0.16666666666666666</v>
      </c>
      <c r="CI378" s="26">
        <f t="shared" si="235"/>
        <v>1.7059468347492464</v>
      </c>
      <c r="CJ378" s="26">
        <f t="shared" si="236"/>
        <v>8.660869565217391</v>
      </c>
    </row>
    <row r="379" spans="1:88" ht="13.05" customHeight="1" x14ac:dyDescent="0.3">
      <c r="A379" s="27">
        <v>219</v>
      </c>
      <c r="B379" s="28" t="s">
        <v>88</v>
      </c>
      <c r="C379" s="25">
        <f t="shared" si="218"/>
        <v>1</v>
      </c>
      <c r="D379" s="28" t="s">
        <v>88</v>
      </c>
      <c r="E379" s="25">
        <f t="shared" si="219"/>
        <v>1</v>
      </c>
      <c r="F379" s="28" t="s">
        <v>88</v>
      </c>
      <c r="G379" s="25">
        <f t="shared" si="220"/>
        <v>1</v>
      </c>
      <c r="H379" s="28" t="str">
        <f t="shared" si="221"/>
        <v>low</v>
      </c>
      <c r="I379" s="28" t="s">
        <v>88</v>
      </c>
      <c r="J379" s="25">
        <f t="shared" si="222"/>
        <v>1</v>
      </c>
      <c r="K379" s="28" t="s">
        <v>88</v>
      </c>
      <c r="L379" s="25">
        <f t="shared" si="223"/>
        <v>1</v>
      </c>
      <c r="M379" s="28" t="s">
        <v>88</v>
      </c>
      <c r="N379" s="25">
        <f t="shared" si="224"/>
        <v>1</v>
      </c>
      <c r="O379" s="25" t="str">
        <f t="shared" si="233"/>
        <v>low</v>
      </c>
      <c r="P379" s="25" t="s">
        <v>67</v>
      </c>
      <c r="Q379" s="25" t="s">
        <v>68</v>
      </c>
      <c r="R379" s="25">
        <v>6</v>
      </c>
      <c r="S379" s="29" t="s">
        <v>2353</v>
      </c>
      <c r="T379" s="195">
        <f>VLOOKUP($S379,'Snippet measures'!$A$4:$V$33,11,FALSE)</f>
        <v>996</v>
      </c>
      <c r="U379" s="195">
        <f>VLOOKUP($S379,'Snippet measures'!$A$4:$V$33,18,FALSE)</f>
        <v>-6.5382472654883603</v>
      </c>
      <c r="V379" s="195">
        <f>VLOOKUP($S379,'Snippet measures'!$A$4:$V$33,19,FALSE)</f>
        <v>777.6</v>
      </c>
      <c r="W379" s="195">
        <f>VLOOKUP($S379,'Snippet measures'!$A$4:$V$33,21,FALSE)</f>
        <v>6.369426751592357E-3</v>
      </c>
      <c r="X379" s="195">
        <f>VLOOKUP($S379,'Snippet measures'!$A$4:$V$33,22,FALSE)</f>
        <v>0.29140127388535031</v>
      </c>
      <c r="Y379" s="25">
        <v>2</v>
      </c>
      <c r="Z379" s="30" t="s">
        <v>2400</v>
      </c>
      <c r="AA379" s="31" t="s">
        <v>265</v>
      </c>
      <c r="AB379" s="39" t="s">
        <v>335</v>
      </c>
      <c r="AC379" s="33" t="s">
        <v>2401</v>
      </c>
      <c r="AD379" s="16"/>
      <c r="AE379" s="17">
        <v>2</v>
      </c>
      <c r="AF379" s="17">
        <v>1</v>
      </c>
      <c r="AG379" s="40">
        <v>1</v>
      </c>
      <c r="AH379" s="35" t="s">
        <v>336</v>
      </c>
      <c r="AI379" s="33" t="s">
        <v>2001</v>
      </c>
      <c r="AJ379" s="16"/>
      <c r="AK379" s="17">
        <v>0</v>
      </c>
      <c r="AL379" s="17">
        <v>0</v>
      </c>
      <c r="AM379" s="20">
        <f t="shared" si="242"/>
        <v>0</v>
      </c>
      <c r="AN379" s="35"/>
      <c r="AO379" s="33"/>
      <c r="AP379" s="16"/>
      <c r="AQ379" s="17" t="str">
        <f t="shared" si="252"/>
        <v/>
      </c>
      <c r="AR379" s="17" t="str">
        <f t="shared" si="252"/>
        <v/>
      </c>
      <c r="AS379" s="20" t="str">
        <f t="shared" si="251"/>
        <v/>
      </c>
      <c r="AT379" s="35"/>
      <c r="AU379" s="33"/>
      <c r="AV379" s="16"/>
      <c r="AW379" s="17" t="str">
        <f t="shared" si="253"/>
        <v/>
      </c>
      <c r="AX379" s="17" t="str">
        <f t="shared" si="253"/>
        <v/>
      </c>
      <c r="AY379" s="20" t="str">
        <f t="shared" si="250"/>
        <v/>
      </c>
      <c r="AZ379" s="35"/>
      <c r="BA379" s="33"/>
      <c r="BB379" s="17" t="str">
        <f t="shared" si="254"/>
        <v/>
      </c>
      <c r="BC379" s="17" t="str">
        <f t="shared" si="254"/>
        <v/>
      </c>
      <c r="BD379" s="20" t="str">
        <f t="shared" si="255"/>
        <v/>
      </c>
      <c r="BE379" s="35"/>
      <c r="BF379" s="36"/>
      <c r="BG379" s="17" t="str">
        <f t="shared" si="256"/>
        <v/>
      </c>
      <c r="BH379" s="17" t="str">
        <f t="shared" si="256"/>
        <v/>
      </c>
      <c r="BI379" s="20" t="str">
        <f t="shared" si="248"/>
        <v/>
      </c>
      <c r="BJ379" s="54">
        <v>3</v>
      </c>
      <c r="BK379" s="37">
        <f t="shared" si="225"/>
        <v>5</v>
      </c>
      <c r="BL379" s="54">
        <f t="shared" si="226"/>
        <v>1</v>
      </c>
      <c r="BM379" s="28"/>
      <c r="BN379" s="28"/>
      <c r="BO379" s="28"/>
      <c r="BP379" s="28" t="s">
        <v>2163</v>
      </c>
      <c r="BQ379" s="28" t="s">
        <v>87</v>
      </c>
      <c r="BR379" s="25">
        <f t="shared" si="227"/>
        <v>1</v>
      </c>
      <c r="BS379" s="28" t="s">
        <v>87</v>
      </c>
      <c r="BT379" s="25">
        <f t="shared" si="228"/>
        <v>1</v>
      </c>
      <c r="BU379" s="28" t="s">
        <v>87</v>
      </c>
      <c r="BV379" s="25">
        <f t="shared" si="229"/>
        <v>1</v>
      </c>
      <c r="BW379" s="28" t="s">
        <v>87</v>
      </c>
      <c r="BX379" s="25">
        <f t="shared" si="230"/>
        <v>1</v>
      </c>
      <c r="BY379" s="25" t="str">
        <f t="shared" si="234"/>
        <v>low</v>
      </c>
      <c r="BZ379" s="28" t="s">
        <v>78</v>
      </c>
      <c r="CA379" s="25">
        <v>1</v>
      </c>
      <c r="CB379" s="28"/>
      <c r="CC379" s="28">
        <v>1176.81</v>
      </c>
      <c r="CD379" s="28">
        <v>4.45</v>
      </c>
      <c r="CE379" s="38">
        <v>38.270000000000003</v>
      </c>
      <c r="CF379" s="54">
        <v>2</v>
      </c>
      <c r="CG379" s="25">
        <f t="shared" si="231"/>
        <v>1</v>
      </c>
      <c r="CH379" s="26">
        <f t="shared" si="232"/>
        <v>0.16666666666666666</v>
      </c>
      <c r="CI379" s="26">
        <f t="shared" si="235"/>
        <v>223.82022471910111</v>
      </c>
      <c r="CJ379" s="26">
        <f t="shared" si="236"/>
        <v>26.025607525476872</v>
      </c>
    </row>
    <row r="380" spans="1:88" ht="13.05" customHeight="1" x14ac:dyDescent="0.3">
      <c r="A380" s="27">
        <v>229</v>
      </c>
      <c r="B380" s="28" t="s">
        <v>88</v>
      </c>
      <c r="C380" s="25">
        <f t="shared" si="218"/>
        <v>1</v>
      </c>
      <c r="D380" s="28" t="s">
        <v>79</v>
      </c>
      <c r="E380" s="25">
        <f t="shared" si="219"/>
        <v>2</v>
      </c>
      <c r="F380" s="28" t="s">
        <v>79</v>
      </c>
      <c r="G380" s="25">
        <f t="shared" si="220"/>
        <v>2</v>
      </c>
      <c r="H380" s="28" t="str">
        <f t="shared" si="221"/>
        <v>low</v>
      </c>
      <c r="I380" s="28" t="s">
        <v>88</v>
      </c>
      <c r="J380" s="25">
        <f t="shared" si="222"/>
        <v>1</v>
      </c>
      <c r="K380" s="28" t="s">
        <v>88</v>
      </c>
      <c r="L380" s="25">
        <f t="shared" si="223"/>
        <v>1</v>
      </c>
      <c r="M380" s="28" t="s">
        <v>88</v>
      </c>
      <c r="N380" s="25">
        <f t="shared" si="224"/>
        <v>1</v>
      </c>
      <c r="O380" s="25" t="str">
        <f t="shared" si="233"/>
        <v>low</v>
      </c>
      <c r="P380" s="25" t="s">
        <v>67</v>
      </c>
      <c r="Q380" s="25" t="s">
        <v>68</v>
      </c>
      <c r="R380" s="25">
        <v>6</v>
      </c>
      <c r="S380" s="29" t="s">
        <v>2353</v>
      </c>
      <c r="T380" s="195">
        <f>VLOOKUP($S380,'Snippet measures'!$A$4:$V$33,11,FALSE)</f>
        <v>996</v>
      </c>
      <c r="U380" s="195">
        <f>VLOOKUP($S380,'Snippet measures'!$A$4:$V$33,18,FALSE)</f>
        <v>-6.5382472654883603</v>
      </c>
      <c r="V380" s="195">
        <f>VLOOKUP($S380,'Snippet measures'!$A$4:$V$33,19,FALSE)</f>
        <v>777.6</v>
      </c>
      <c r="W380" s="195">
        <f>VLOOKUP($S380,'Snippet measures'!$A$4:$V$33,21,FALSE)</f>
        <v>6.369426751592357E-3</v>
      </c>
      <c r="X380" s="195">
        <f>VLOOKUP($S380,'Snippet measures'!$A$4:$V$33,22,FALSE)</f>
        <v>0.29140127388535031</v>
      </c>
      <c r="Y380" s="25">
        <v>3</v>
      </c>
      <c r="Z380" s="30" t="s">
        <v>2402</v>
      </c>
      <c r="AA380" s="31" t="s">
        <v>2403</v>
      </c>
      <c r="AB380" s="39" t="s">
        <v>335</v>
      </c>
      <c r="AC380" s="33" t="s">
        <v>2404</v>
      </c>
      <c r="AD380" s="16"/>
      <c r="AE380" s="17">
        <v>1</v>
      </c>
      <c r="AF380" s="17">
        <v>1</v>
      </c>
      <c r="AG380" s="17">
        <f t="shared" ref="AG380:AG400" si="257">IF(AE380=AF380,AE380,"")</f>
        <v>1</v>
      </c>
      <c r="AH380" s="35" t="s">
        <v>336</v>
      </c>
      <c r="AI380" s="33" t="s">
        <v>1224</v>
      </c>
      <c r="AJ380" s="16"/>
      <c r="AK380" s="17">
        <v>3</v>
      </c>
      <c r="AL380" s="17">
        <v>3</v>
      </c>
      <c r="AM380" s="20">
        <f t="shared" si="242"/>
        <v>3</v>
      </c>
      <c r="AN380" s="35"/>
      <c r="AO380" s="33"/>
      <c r="AP380" s="16"/>
      <c r="AQ380" s="17" t="str">
        <f t="shared" si="252"/>
        <v/>
      </c>
      <c r="AR380" s="17" t="str">
        <f t="shared" si="252"/>
        <v/>
      </c>
      <c r="AS380" s="20" t="str">
        <f t="shared" si="251"/>
        <v/>
      </c>
      <c r="AT380" s="35"/>
      <c r="AU380" s="33"/>
      <c r="AV380" s="16"/>
      <c r="AW380" s="17" t="str">
        <f t="shared" si="253"/>
        <v/>
      </c>
      <c r="AX380" s="17" t="str">
        <f t="shared" si="253"/>
        <v/>
      </c>
      <c r="AY380" s="20" t="str">
        <f t="shared" si="250"/>
        <v/>
      </c>
      <c r="AZ380" s="35"/>
      <c r="BA380" s="33"/>
      <c r="BB380" s="17" t="str">
        <f t="shared" si="254"/>
        <v/>
      </c>
      <c r="BC380" s="17" t="str">
        <f t="shared" si="254"/>
        <v/>
      </c>
      <c r="BD380" s="20" t="str">
        <f t="shared" si="255"/>
        <v/>
      </c>
      <c r="BE380" s="35"/>
      <c r="BF380" s="36"/>
      <c r="BG380" s="17" t="str">
        <f t="shared" si="256"/>
        <v/>
      </c>
      <c r="BH380" s="17" t="str">
        <f t="shared" si="256"/>
        <v/>
      </c>
      <c r="BI380" s="20" t="str">
        <f t="shared" si="248"/>
        <v/>
      </c>
      <c r="BJ380" s="54">
        <v>3</v>
      </c>
      <c r="BK380" s="37">
        <f t="shared" si="225"/>
        <v>6</v>
      </c>
      <c r="BL380" s="54">
        <f t="shared" si="226"/>
        <v>0</v>
      </c>
      <c r="BM380" s="28" t="s">
        <v>2405</v>
      </c>
      <c r="BN380" s="28" t="s">
        <v>2406</v>
      </c>
      <c r="BO380" s="28" t="s">
        <v>2169</v>
      </c>
      <c r="BP380" s="28" t="s">
        <v>2170</v>
      </c>
      <c r="BQ380" s="28">
        <v>2</v>
      </c>
      <c r="BR380" s="25">
        <f t="shared" si="227"/>
        <v>2</v>
      </c>
      <c r="BS380" s="28">
        <v>2</v>
      </c>
      <c r="BT380" s="25">
        <f t="shared" si="228"/>
        <v>2</v>
      </c>
      <c r="BU380" s="28" t="s">
        <v>87</v>
      </c>
      <c r="BV380" s="25">
        <f t="shared" si="229"/>
        <v>1</v>
      </c>
      <c r="BW380" s="28" t="s">
        <v>87</v>
      </c>
      <c r="BX380" s="25">
        <f t="shared" si="230"/>
        <v>1</v>
      </c>
      <c r="BY380" s="25" t="str">
        <f t="shared" si="234"/>
        <v>low</v>
      </c>
      <c r="BZ380" s="28" t="s">
        <v>145</v>
      </c>
      <c r="CA380" s="25">
        <v>2</v>
      </c>
      <c r="CB380" s="28" t="s">
        <v>2171</v>
      </c>
      <c r="CC380" s="28">
        <v>3710.85</v>
      </c>
      <c r="CD380" s="28">
        <v>140.07</v>
      </c>
      <c r="CE380" s="38">
        <v>71.05</v>
      </c>
      <c r="CF380" s="54">
        <v>2</v>
      </c>
      <c r="CG380" s="25">
        <f t="shared" si="231"/>
        <v>4</v>
      </c>
      <c r="CH380" s="26">
        <f t="shared" si="232"/>
        <v>0.66666666666666663</v>
      </c>
      <c r="CI380" s="26">
        <f t="shared" si="235"/>
        <v>7.1107303491111589</v>
      </c>
      <c r="CJ380" s="26">
        <f t="shared" si="236"/>
        <v>14.018296973961998</v>
      </c>
    </row>
    <row r="381" spans="1:88" ht="13.05" customHeight="1" x14ac:dyDescent="0.3">
      <c r="A381" s="27">
        <v>245</v>
      </c>
      <c r="B381" s="28" t="s">
        <v>79</v>
      </c>
      <c r="C381" s="25">
        <f t="shared" si="218"/>
        <v>2</v>
      </c>
      <c r="D381" s="28" t="s">
        <v>65</v>
      </c>
      <c r="E381" s="25">
        <f t="shared" si="219"/>
        <v>3</v>
      </c>
      <c r="F381" s="28" t="s">
        <v>79</v>
      </c>
      <c r="G381" s="25">
        <f t="shared" si="220"/>
        <v>2</v>
      </c>
      <c r="H381" s="28" t="str">
        <f t="shared" si="221"/>
        <v>medium</v>
      </c>
      <c r="I381" s="28" t="s">
        <v>79</v>
      </c>
      <c r="J381" s="25">
        <f t="shared" si="222"/>
        <v>2</v>
      </c>
      <c r="K381" s="28" t="s">
        <v>79</v>
      </c>
      <c r="L381" s="25">
        <f t="shared" si="223"/>
        <v>2</v>
      </c>
      <c r="M381" s="28" t="s">
        <v>79</v>
      </c>
      <c r="N381" s="25">
        <f t="shared" si="224"/>
        <v>2</v>
      </c>
      <c r="O381" s="25" t="str">
        <f t="shared" si="233"/>
        <v>med</v>
      </c>
      <c r="P381" s="25" t="s">
        <v>67</v>
      </c>
      <c r="Q381" s="25" t="s">
        <v>68</v>
      </c>
      <c r="R381" s="25">
        <v>6</v>
      </c>
      <c r="S381" s="29" t="s">
        <v>2353</v>
      </c>
      <c r="T381" s="195">
        <f>VLOOKUP($S381,'Snippet measures'!$A$4:$V$33,11,FALSE)</f>
        <v>996</v>
      </c>
      <c r="U381" s="195">
        <f>VLOOKUP($S381,'Snippet measures'!$A$4:$V$33,18,FALSE)</f>
        <v>-6.5382472654883603</v>
      </c>
      <c r="V381" s="195">
        <f>VLOOKUP($S381,'Snippet measures'!$A$4:$V$33,19,FALSE)</f>
        <v>777.6</v>
      </c>
      <c r="W381" s="195">
        <f>VLOOKUP($S381,'Snippet measures'!$A$4:$V$33,21,FALSE)</f>
        <v>6.369426751592357E-3</v>
      </c>
      <c r="X381" s="195">
        <f>VLOOKUP($S381,'Snippet measures'!$A$4:$V$33,22,FALSE)</f>
        <v>0.29140127388535031</v>
      </c>
      <c r="Y381" s="25">
        <v>3</v>
      </c>
      <c r="Z381" s="30" t="s">
        <v>2412</v>
      </c>
      <c r="AA381" s="31" t="s">
        <v>2413</v>
      </c>
      <c r="AB381" s="39" t="s">
        <v>335</v>
      </c>
      <c r="AC381" s="33" t="s">
        <v>2414</v>
      </c>
      <c r="AD381" s="16"/>
      <c r="AE381" s="17">
        <v>1</v>
      </c>
      <c r="AF381" s="17">
        <v>1</v>
      </c>
      <c r="AG381" s="17">
        <f t="shared" si="257"/>
        <v>1</v>
      </c>
      <c r="AH381" s="35" t="s">
        <v>336</v>
      </c>
      <c r="AI381" s="33" t="s">
        <v>2415</v>
      </c>
      <c r="AJ381" s="16"/>
      <c r="AK381" s="17">
        <v>1</v>
      </c>
      <c r="AL381" s="17">
        <v>1</v>
      </c>
      <c r="AM381" s="20">
        <f t="shared" si="242"/>
        <v>1</v>
      </c>
      <c r="AN381" s="35"/>
      <c r="AO381" s="33"/>
      <c r="AP381" s="16"/>
      <c r="AQ381" s="17" t="str">
        <f t="shared" si="252"/>
        <v/>
      </c>
      <c r="AR381" s="17" t="str">
        <f t="shared" si="252"/>
        <v/>
      </c>
      <c r="AS381" s="20" t="str">
        <f t="shared" si="251"/>
        <v/>
      </c>
      <c r="AT381" s="35"/>
      <c r="AU381" s="33"/>
      <c r="AV381" s="16"/>
      <c r="AW381" s="17" t="str">
        <f t="shared" si="253"/>
        <v/>
      </c>
      <c r="AX381" s="17" t="str">
        <f t="shared" si="253"/>
        <v/>
      </c>
      <c r="AY381" s="20" t="str">
        <f t="shared" si="250"/>
        <v/>
      </c>
      <c r="AZ381" s="35"/>
      <c r="BA381" s="33"/>
      <c r="BB381" s="17" t="str">
        <f t="shared" si="254"/>
        <v/>
      </c>
      <c r="BC381" s="17" t="str">
        <f t="shared" si="254"/>
        <v/>
      </c>
      <c r="BD381" s="20" t="str">
        <f t="shared" si="255"/>
        <v/>
      </c>
      <c r="BE381" s="35"/>
      <c r="BF381" s="36"/>
      <c r="BG381" s="17" t="str">
        <f t="shared" si="256"/>
        <v/>
      </c>
      <c r="BH381" s="17" t="str">
        <f t="shared" si="256"/>
        <v/>
      </c>
      <c r="BI381" s="20" t="str">
        <f t="shared" si="248"/>
        <v/>
      </c>
      <c r="BJ381" s="54">
        <v>3</v>
      </c>
      <c r="BK381" s="37">
        <f t="shared" si="225"/>
        <v>6</v>
      </c>
      <c r="BL381" s="54">
        <f t="shared" si="226"/>
        <v>0</v>
      </c>
      <c r="BM381" s="28" t="s">
        <v>603</v>
      </c>
      <c r="BN381" s="28" t="s">
        <v>2416</v>
      </c>
      <c r="BO381" s="28" t="s">
        <v>2189</v>
      </c>
      <c r="BP381" s="28" t="s">
        <v>2190</v>
      </c>
      <c r="BQ381" s="28">
        <v>2</v>
      </c>
      <c r="BR381" s="25">
        <f t="shared" si="227"/>
        <v>2</v>
      </c>
      <c r="BS381" s="28">
        <v>3</v>
      </c>
      <c r="BT381" s="25">
        <f t="shared" si="228"/>
        <v>3</v>
      </c>
      <c r="BU381" s="28">
        <v>2</v>
      </c>
      <c r="BV381" s="25">
        <f t="shared" si="229"/>
        <v>2</v>
      </c>
      <c r="BW381" s="28" t="s">
        <v>87</v>
      </c>
      <c r="BX381" s="25">
        <f t="shared" si="230"/>
        <v>1</v>
      </c>
      <c r="BY381" s="25" t="str">
        <f t="shared" si="234"/>
        <v>med</v>
      </c>
      <c r="BZ381" s="28" t="s">
        <v>145</v>
      </c>
      <c r="CA381" s="25">
        <v>2</v>
      </c>
      <c r="CB381" s="28"/>
      <c r="CC381" s="28">
        <v>2160.88</v>
      </c>
      <c r="CD381" s="28">
        <v>54.58</v>
      </c>
      <c r="CE381" s="38">
        <v>86.5</v>
      </c>
      <c r="CF381" s="54">
        <v>2</v>
      </c>
      <c r="CG381" s="25">
        <f t="shared" si="231"/>
        <v>2</v>
      </c>
      <c r="CH381" s="26">
        <f t="shared" si="232"/>
        <v>0.33333333333333331</v>
      </c>
      <c r="CI381" s="26">
        <f t="shared" si="235"/>
        <v>18.248442652986441</v>
      </c>
      <c r="CJ381" s="26">
        <f t="shared" si="236"/>
        <v>11.514450867052023</v>
      </c>
    </row>
    <row r="382" spans="1:88" ht="13.05" customHeight="1" x14ac:dyDescent="0.3">
      <c r="A382" s="27">
        <v>7</v>
      </c>
      <c r="B382" s="28" t="s">
        <v>65</v>
      </c>
      <c r="C382" s="25">
        <f t="shared" si="218"/>
        <v>3</v>
      </c>
      <c r="D382" s="28" t="s">
        <v>65</v>
      </c>
      <c r="E382" s="25">
        <f t="shared" si="219"/>
        <v>3</v>
      </c>
      <c r="F382" s="28" t="s">
        <v>80</v>
      </c>
      <c r="G382" s="25">
        <f t="shared" si="220"/>
        <v>4</v>
      </c>
      <c r="H382" s="28" t="str">
        <f t="shared" si="221"/>
        <v>high</v>
      </c>
      <c r="I382" s="28" t="s">
        <v>79</v>
      </c>
      <c r="J382" s="25">
        <f t="shared" si="222"/>
        <v>2</v>
      </c>
      <c r="K382" s="28" t="s">
        <v>80</v>
      </c>
      <c r="L382" s="25">
        <f t="shared" si="223"/>
        <v>4</v>
      </c>
      <c r="M382" s="28" t="s">
        <v>79</v>
      </c>
      <c r="N382" s="25">
        <f t="shared" si="224"/>
        <v>2</v>
      </c>
      <c r="O382" s="25" t="str">
        <f t="shared" si="233"/>
        <v>high</v>
      </c>
      <c r="P382" s="25" t="s">
        <v>67</v>
      </c>
      <c r="Q382" s="25" t="s">
        <v>68</v>
      </c>
      <c r="R382" s="25">
        <v>4</v>
      </c>
      <c r="S382" s="29" t="s">
        <v>1562</v>
      </c>
      <c r="T382" s="195">
        <f>VLOOKUP($S382,'Snippet measures'!$A$4:$V$33,11,FALSE)</f>
        <v>885</v>
      </c>
      <c r="U382" s="195">
        <f>VLOOKUP($S382,'Snippet measures'!$A$4:$V$33,18,FALSE)</f>
        <v>-6.5263851173010101</v>
      </c>
      <c r="V382" s="195">
        <f>VLOOKUP($S382,'Snippet measures'!$A$4:$V$33,19,FALSE)</f>
        <v>777.6</v>
      </c>
      <c r="W382" s="195">
        <f>VLOOKUP($S382,'Snippet measures'!$A$4:$V$33,21,FALSE)</f>
        <v>6.369426751592357E-3</v>
      </c>
      <c r="X382" s="195">
        <f>VLOOKUP($S382,'Snippet measures'!$A$4:$V$33,22,FALSE)</f>
        <v>0.11464968152866242</v>
      </c>
      <c r="Y382" s="25">
        <v>5</v>
      </c>
      <c r="Z382" s="30" t="s">
        <v>1563</v>
      </c>
      <c r="AA382" s="31" t="s">
        <v>91</v>
      </c>
      <c r="AB382" s="39" t="s">
        <v>335</v>
      </c>
      <c r="AC382" s="33" t="s">
        <v>813</v>
      </c>
      <c r="AD382" s="16"/>
      <c r="AE382" s="17">
        <v>1</v>
      </c>
      <c r="AF382" s="17">
        <v>1</v>
      </c>
      <c r="AG382" s="17">
        <f t="shared" si="257"/>
        <v>1</v>
      </c>
      <c r="AH382" s="35" t="s">
        <v>336</v>
      </c>
      <c r="AI382" s="33" t="s">
        <v>1564</v>
      </c>
      <c r="AJ382" s="16"/>
      <c r="AK382" s="17">
        <v>0</v>
      </c>
      <c r="AL382" s="17">
        <v>0</v>
      </c>
      <c r="AM382" s="20">
        <f t="shared" si="242"/>
        <v>0</v>
      </c>
      <c r="AN382" s="35"/>
      <c r="AO382" s="33"/>
      <c r="AP382" s="16"/>
      <c r="AQ382" s="17" t="str">
        <f t="shared" si="252"/>
        <v/>
      </c>
      <c r="AR382" s="17" t="str">
        <f t="shared" si="252"/>
        <v/>
      </c>
      <c r="AS382" s="20" t="str">
        <f t="shared" si="251"/>
        <v/>
      </c>
      <c r="AT382" s="35"/>
      <c r="AU382" s="33"/>
      <c r="AV382" s="16"/>
      <c r="AW382" s="17" t="str">
        <f t="shared" si="253"/>
        <v/>
      </c>
      <c r="AX382" s="17" t="str">
        <f t="shared" si="253"/>
        <v/>
      </c>
      <c r="AY382" s="20" t="str">
        <f t="shared" si="250"/>
        <v/>
      </c>
      <c r="AZ382" s="35"/>
      <c r="BA382" s="33"/>
      <c r="BB382" s="17" t="str">
        <f t="shared" si="254"/>
        <v/>
      </c>
      <c r="BC382" s="17" t="str">
        <f t="shared" si="254"/>
        <v/>
      </c>
      <c r="BD382" s="20" t="str">
        <f t="shared" si="255"/>
        <v/>
      </c>
      <c r="BE382" s="35"/>
      <c r="BF382" s="36"/>
      <c r="BG382" s="17" t="str">
        <f t="shared" si="256"/>
        <v/>
      </c>
      <c r="BH382" s="17" t="str">
        <f t="shared" si="256"/>
        <v/>
      </c>
      <c r="BI382" s="20" t="str">
        <f t="shared" si="248"/>
        <v/>
      </c>
      <c r="BJ382" s="54">
        <v>4</v>
      </c>
      <c r="BK382" s="37">
        <f t="shared" si="225"/>
        <v>9</v>
      </c>
      <c r="BL382" s="54">
        <f t="shared" si="226"/>
        <v>-1</v>
      </c>
      <c r="BM382" s="28"/>
      <c r="BN382" s="28"/>
      <c r="BO382" s="28" t="s">
        <v>615</v>
      </c>
      <c r="BP382" s="28" t="s">
        <v>615</v>
      </c>
      <c r="BQ382" s="28" t="s">
        <v>87</v>
      </c>
      <c r="BR382" s="25">
        <f t="shared" si="227"/>
        <v>1</v>
      </c>
      <c r="BS382" s="28" t="s">
        <v>87</v>
      </c>
      <c r="BT382" s="25">
        <f t="shared" si="228"/>
        <v>1</v>
      </c>
      <c r="BU382" s="28" t="s">
        <v>87</v>
      </c>
      <c r="BV382" s="25">
        <f t="shared" si="229"/>
        <v>1</v>
      </c>
      <c r="BW382" s="28" t="s">
        <v>87</v>
      </c>
      <c r="BX382" s="25">
        <f t="shared" si="230"/>
        <v>1</v>
      </c>
      <c r="BY382" s="25" t="str">
        <f t="shared" si="234"/>
        <v>low</v>
      </c>
      <c r="BZ382" s="28" t="s">
        <v>78</v>
      </c>
      <c r="CA382" s="25">
        <v>1</v>
      </c>
      <c r="CB382" s="28"/>
      <c r="CC382" s="28">
        <v>1241.25</v>
      </c>
      <c r="CD382" s="28">
        <v>12.52</v>
      </c>
      <c r="CE382" s="38">
        <v>21.18</v>
      </c>
      <c r="CF382" s="54">
        <v>2</v>
      </c>
      <c r="CG382" s="25">
        <f t="shared" si="231"/>
        <v>1</v>
      </c>
      <c r="CH382" s="26">
        <f t="shared" si="232"/>
        <v>0.16666666666666666</v>
      </c>
      <c r="CI382" s="26">
        <f t="shared" si="235"/>
        <v>70.686900958466452</v>
      </c>
      <c r="CJ382" s="26">
        <f t="shared" si="236"/>
        <v>41.784702549575073</v>
      </c>
    </row>
    <row r="383" spans="1:88" ht="13.05" customHeight="1" x14ac:dyDescent="0.3">
      <c r="A383" s="27">
        <v>16</v>
      </c>
      <c r="B383" s="28" t="s">
        <v>88</v>
      </c>
      <c r="C383" s="25">
        <f t="shared" si="218"/>
        <v>1</v>
      </c>
      <c r="D383" s="28" t="s">
        <v>79</v>
      </c>
      <c r="E383" s="25">
        <f t="shared" si="219"/>
        <v>2</v>
      </c>
      <c r="F383" s="28" t="s">
        <v>88</v>
      </c>
      <c r="G383" s="25">
        <f t="shared" si="220"/>
        <v>1</v>
      </c>
      <c r="H383" s="28" t="str">
        <f t="shared" si="221"/>
        <v>low</v>
      </c>
      <c r="I383" s="28" t="s">
        <v>88</v>
      </c>
      <c r="J383" s="25">
        <f t="shared" si="222"/>
        <v>1</v>
      </c>
      <c r="K383" s="28" t="s">
        <v>88</v>
      </c>
      <c r="L383" s="25">
        <f t="shared" si="223"/>
        <v>1</v>
      </c>
      <c r="M383" s="28" t="s">
        <v>88</v>
      </c>
      <c r="N383" s="25">
        <f t="shared" si="224"/>
        <v>1</v>
      </c>
      <c r="O383" s="25" t="str">
        <f t="shared" si="233"/>
        <v>low</v>
      </c>
      <c r="P383" s="25" t="s">
        <v>67</v>
      </c>
      <c r="Q383" s="25" t="s">
        <v>68</v>
      </c>
      <c r="R383" s="25">
        <v>4</v>
      </c>
      <c r="S383" s="29" t="s">
        <v>1562</v>
      </c>
      <c r="T383" s="195">
        <f>VLOOKUP($S383,'Snippet measures'!$A$4:$V$33,11,FALSE)</f>
        <v>885</v>
      </c>
      <c r="U383" s="195">
        <f>VLOOKUP($S383,'Snippet measures'!$A$4:$V$33,18,FALSE)</f>
        <v>-6.5263851173010101</v>
      </c>
      <c r="V383" s="195">
        <f>VLOOKUP($S383,'Snippet measures'!$A$4:$V$33,19,FALSE)</f>
        <v>777.6</v>
      </c>
      <c r="W383" s="195">
        <f>VLOOKUP($S383,'Snippet measures'!$A$4:$V$33,21,FALSE)</f>
        <v>6.369426751592357E-3</v>
      </c>
      <c r="X383" s="195">
        <f>VLOOKUP($S383,'Snippet measures'!$A$4:$V$33,22,FALSE)</f>
        <v>0.11464968152866242</v>
      </c>
      <c r="Y383" s="25">
        <v>1</v>
      </c>
      <c r="Z383" s="30" t="s">
        <v>142</v>
      </c>
      <c r="AA383" s="31" t="s">
        <v>1068</v>
      </c>
      <c r="AB383" s="39" t="s">
        <v>335</v>
      </c>
      <c r="AC383" s="33" t="s">
        <v>1565</v>
      </c>
      <c r="AD383" s="16"/>
      <c r="AE383" s="17">
        <v>1</v>
      </c>
      <c r="AF383" s="17">
        <v>1</v>
      </c>
      <c r="AG383" s="17">
        <f t="shared" si="257"/>
        <v>1</v>
      </c>
      <c r="AH383" s="35" t="s">
        <v>336</v>
      </c>
      <c r="AI383" s="33" t="s">
        <v>1566</v>
      </c>
      <c r="AJ383" s="16"/>
      <c r="AK383" s="17">
        <v>0</v>
      </c>
      <c r="AL383" s="17">
        <v>0</v>
      </c>
      <c r="AM383" s="20">
        <f t="shared" si="242"/>
        <v>0</v>
      </c>
      <c r="AN383" s="35"/>
      <c r="AO383" s="33"/>
      <c r="AP383" s="16"/>
      <c r="AQ383" s="17" t="str">
        <f t="shared" si="252"/>
        <v/>
      </c>
      <c r="AR383" s="17" t="str">
        <f t="shared" si="252"/>
        <v/>
      </c>
      <c r="AS383" s="20" t="str">
        <f t="shared" si="251"/>
        <v/>
      </c>
      <c r="AT383" s="35"/>
      <c r="AU383" s="33"/>
      <c r="AV383" s="16"/>
      <c r="AW383" s="17" t="str">
        <f t="shared" si="253"/>
        <v/>
      </c>
      <c r="AX383" s="17" t="str">
        <f t="shared" si="253"/>
        <v/>
      </c>
      <c r="AY383" s="20" t="str">
        <f t="shared" si="250"/>
        <v/>
      </c>
      <c r="AZ383" s="35"/>
      <c r="BA383" s="33"/>
      <c r="BB383" s="17" t="str">
        <f t="shared" si="254"/>
        <v/>
      </c>
      <c r="BC383" s="17" t="str">
        <f t="shared" si="254"/>
        <v/>
      </c>
      <c r="BD383" s="20" t="str">
        <f t="shared" si="255"/>
        <v/>
      </c>
      <c r="BE383" s="35"/>
      <c r="BF383" s="36"/>
      <c r="BG383" s="17" t="str">
        <f t="shared" si="256"/>
        <v/>
      </c>
      <c r="BH383" s="17" t="str">
        <f t="shared" si="256"/>
        <v/>
      </c>
      <c r="BI383" s="20" t="str">
        <f t="shared" si="248"/>
        <v/>
      </c>
      <c r="BJ383" s="54">
        <v>1</v>
      </c>
      <c r="BK383" s="37">
        <f t="shared" si="225"/>
        <v>2</v>
      </c>
      <c r="BL383" s="54">
        <f t="shared" si="226"/>
        <v>0</v>
      </c>
      <c r="BM383" s="28"/>
      <c r="BN383" s="28"/>
      <c r="BO383" s="28"/>
      <c r="BP383" s="28" t="s">
        <v>1336</v>
      </c>
      <c r="BQ383" s="28" t="s">
        <v>87</v>
      </c>
      <c r="BR383" s="25">
        <f t="shared" si="227"/>
        <v>1</v>
      </c>
      <c r="BS383" s="28" t="s">
        <v>87</v>
      </c>
      <c r="BT383" s="25">
        <f t="shared" si="228"/>
        <v>1</v>
      </c>
      <c r="BU383" s="28" t="s">
        <v>87</v>
      </c>
      <c r="BV383" s="25">
        <f t="shared" si="229"/>
        <v>1</v>
      </c>
      <c r="BW383" s="28" t="s">
        <v>87</v>
      </c>
      <c r="BX383" s="25">
        <f t="shared" si="230"/>
        <v>1</v>
      </c>
      <c r="BY383" s="25" t="str">
        <f t="shared" si="234"/>
        <v>low</v>
      </c>
      <c r="BZ383" s="28" t="s">
        <v>119</v>
      </c>
      <c r="CA383" s="25">
        <v>4</v>
      </c>
      <c r="CB383" s="28"/>
      <c r="CC383" s="28">
        <v>2015.22</v>
      </c>
      <c r="CD383" s="28">
        <v>97.99</v>
      </c>
      <c r="CE383" s="38">
        <v>39.83</v>
      </c>
      <c r="CF383" s="54">
        <v>2</v>
      </c>
      <c r="CG383" s="25">
        <f t="shared" si="231"/>
        <v>1</v>
      </c>
      <c r="CH383" s="26">
        <f t="shared" si="232"/>
        <v>0.16666666666666666</v>
      </c>
      <c r="CI383" s="26">
        <f t="shared" si="235"/>
        <v>9.0315338299826511</v>
      </c>
      <c r="CJ383" s="26">
        <f t="shared" si="236"/>
        <v>22.219432588501132</v>
      </c>
    </row>
    <row r="384" spans="1:88" ht="13.05" customHeight="1" x14ac:dyDescent="0.3">
      <c r="A384" s="27">
        <v>41</v>
      </c>
      <c r="B384" s="28" t="s">
        <v>79</v>
      </c>
      <c r="C384" s="25">
        <f t="shared" si="218"/>
        <v>2</v>
      </c>
      <c r="D384" s="28" t="s">
        <v>65</v>
      </c>
      <c r="E384" s="25">
        <f t="shared" si="219"/>
        <v>3</v>
      </c>
      <c r="F384" s="28" t="s">
        <v>88</v>
      </c>
      <c r="G384" s="25">
        <f t="shared" si="220"/>
        <v>1</v>
      </c>
      <c r="H384" s="28" t="str">
        <f t="shared" si="221"/>
        <v>medium</v>
      </c>
      <c r="I384" s="28" t="s">
        <v>79</v>
      </c>
      <c r="J384" s="25">
        <f t="shared" si="222"/>
        <v>2</v>
      </c>
      <c r="K384" s="28" t="s">
        <v>65</v>
      </c>
      <c r="L384" s="25">
        <f t="shared" si="223"/>
        <v>3</v>
      </c>
      <c r="M384" s="28" t="s">
        <v>88</v>
      </c>
      <c r="N384" s="25">
        <f t="shared" si="224"/>
        <v>1</v>
      </c>
      <c r="O384" s="25" t="str">
        <f t="shared" si="233"/>
        <v>med</v>
      </c>
      <c r="P384" s="25" t="s">
        <v>67</v>
      </c>
      <c r="Q384" s="25" t="s">
        <v>68</v>
      </c>
      <c r="R384" s="25">
        <v>4</v>
      </c>
      <c r="S384" s="29" t="s">
        <v>1562</v>
      </c>
      <c r="T384" s="195">
        <f>VLOOKUP($S384,'Snippet measures'!$A$4:$V$33,11,FALSE)</f>
        <v>885</v>
      </c>
      <c r="U384" s="195">
        <f>VLOOKUP($S384,'Snippet measures'!$A$4:$V$33,18,FALSE)</f>
        <v>-6.5263851173010101</v>
      </c>
      <c r="V384" s="195">
        <f>VLOOKUP($S384,'Snippet measures'!$A$4:$V$33,19,FALSE)</f>
        <v>777.6</v>
      </c>
      <c r="W384" s="195">
        <f>VLOOKUP($S384,'Snippet measures'!$A$4:$V$33,21,FALSE)</f>
        <v>6.369426751592357E-3</v>
      </c>
      <c r="X384" s="195">
        <f>VLOOKUP($S384,'Snippet measures'!$A$4:$V$33,22,FALSE)</f>
        <v>0.11464968152866242</v>
      </c>
      <c r="Y384" s="25">
        <v>5</v>
      </c>
      <c r="Z384" s="30" t="s">
        <v>1567</v>
      </c>
      <c r="AA384" s="31" t="s">
        <v>1568</v>
      </c>
      <c r="AB384" s="39" t="s">
        <v>335</v>
      </c>
      <c r="AC384" s="33" t="s">
        <v>342</v>
      </c>
      <c r="AD384" s="16"/>
      <c r="AE384" s="17">
        <v>2</v>
      </c>
      <c r="AF384" s="17">
        <v>2</v>
      </c>
      <c r="AG384" s="17">
        <f t="shared" si="257"/>
        <v>2</v>
      </c>
      <c r="AH384" s="35" t="s">
        <v>336</v>
      </c>
      <c r="AI384" s="33" t="s">
        <v>337</v>
      </c>
      <c r="AJ384" s="16"/>
      <c r="AK384" s="17">
        <v>3</v>
      </c>
      <c r="AL384" s="17">
        <v>3</v>
      </c>
      <c r="AM384" s="20">
        <f t="shared" si="242"/>
        <v>3</v>
      </c>
      <c r="AN384" s="35"/>
      <c r="AO384" s="33"/>
      <c r="AP384" s="16"/>
      <c r="AQ384" s="17" t="str">
        <f t="shared" si="252"/>
        <v/>
      </c>
      <c r="AR384" s="17" t="str">
        <f t="shared" si="252"/>
        <v/>
      </c>
      <c r="AS384" s="20" t="str">
        <f t="shared" si="251"/>
        <v/>
      </c>
      <c r="AT384" s="35"/>
      <c r="AU384" s="33"/>
      <c r="AV384" s="16"/>
      <c r="AW384" s="17" t="str">
        <f t="shared" si="253"/>
        <v/>
      </c>
      <c r="AX384" s="17" t="str">
        <f t="shared" si="253"/>
        <v/>
      </c>
      <c r="AY384" s="20" t="str">
        <f t="shared" si="250"/>
        <v/>
      </c>
      <c r="AZ384" s="35"/>
      <c r="BA384" s="33"/>
      <c r="BB384" s="17" t="str">
        <f t="shared" si="254"/>
        <v/>
      </c>
      <c r="BC384" s="17" t="str">
        <f t="shared" si="254"/>
        <v/>
      </c>
      <c r="BD384" s="20" t="str">
        <f t="shared" si="255"/>
        <v/>
      </c>
      <c r="BE384" s="35"/>
      <c r="BF384" s="36"/>
      <c r="BG384" s="17" t="str">
        <f t="shared" si="256"/>
        <v/>
      </c>
      <c r="BH384" s="17" t="str">
        <f t="shared" si="256"/>
        <v/>
      </c>
      <c r="BI384" s="20" t="str">
        <f t="shared" si="248"/>
        <v/>
      </c>
      <c r="BJ384" s="54">
        <v>5</v>
      </c>
      <c r="BK384" s="37">
        <f t="shared" si="225"/>
        <v>10</v>
      </c>
      <c r="BL384" s="54">
        <f t="shared" si="226"/>
        <v>0</v>
      </c>
      <c r="BM384" s="28" t="s">
        <v>1569</v>
      </c>
      <c r="BN384" s="28"/>
      <c r="BO384" s="28"/>
      <c r="BP384" s="28" t="s">
        <v>1342</v>
      </c>
      <c r="BQ384" s="28">
        <v>3</v>
      </c>
      <c r="BR384" s="25">
        <f t="shared" si="227"/>
        <v>3</v>
      </c>
      <c r="BS384" s="28" t="s">
        <v>87</v>
      </c>
      <c r="BT384" s="25">
        <f t="shared" si="228"/>
        <v>1</v>
      </c>
      <c r="BU384" s="28" t="s">
        <v>87</v>
      </c>
      <c r="BV384" s="25">
        <f t="shared" si="229"/>
        <v>1</v>
      </c>
      <c r="BW384" s="28" t="s">
        <v>87</v>
      </c>
      <c r="BX384" s="25">
        <f t="shared" si="230"/>
        <v>1</v>
      </c>
      <c r="BY384" s="25" t="str">
        <f t="shared" si="234"/>
        <v>med</v>
      </c>
      <c r="BZ384" s="28" t="s">
        <v>145</v>
      </c>
      <c r="CA384" s="25">
        <v>2</v>
      </c>
      <c r="CB384" s="28" t="s">
        <v>1343</v>
      </c>
      <c r="CC384" s="28">
        <v>4617.0600000000004</v>
      </c>
      <c r="CD384" s="28">
        <v>248.24</v>
      </c>
      <c r="CE384" s="38">
        <v>67.22</v>
      </c>
      <c r="CF384" s="54">
        <v>2</v>
      </c>
      <c r="CG384" s="25">
        <f t="shared" si="231"/>
        <v>5</v>
      </c>
      <c r="CH384" s="26">
        <f t="shared" si="232"/>
        <v>0.83333333333333337</v>
      </c>
      <c r="CI384" s="26">
        <f t="shared" si="235"/>
        <v>3.5650982919755076</v>
      </c>
      <c r="CJ384" s="26">
        <f t="shared" si="236"/>
        <v>13.165724486759894</v>
      </c>
    </row>
    <row r="385" spans="1:88" ht="13.05" customHeight="1" x14ac:dyDescent="0.3">
      <c r="A385" s="27">
        <v>62</v>
      </c>
      <c r="B385" s="28" t="s">
        <v>80</v>
      </c>
      <c r="C385" s="25">
        <f t="shared" si="218"/>
        <v>4</v>
      </c>
      <c r="D385" s="28" t="s">
        <v>80</v>
      </c>
      <c r="E385" s="25">
        <f t="shared" si="219"/>
        <v>4</v>
      </c>
      <c r="F385" s="28" t="s">
        <v>80</v>
      </c>
      <c r="G385" s="25">
        <f t="shared" si="220"/>
        <v>4</v>
      </c>
      <c r="H385" s="28" t="str">
        <f t="shared" si="221"/>
        <v>high</v>
      </c>
      <c r="I385" s="28" t="s">
        <v>65</v>
      </c>
      <c r="J385" s="25">
        <f t="shared" si="222"/>
        <v>3</v>
      </c>
      <c r="K385" s="28" t="s">
        <v>80</v>
      </c>
      <c r="L385" s="25">
        <f t="shared" si="223"/>
        <v>4</v>
      </c>
      <c r="M385" s="28" t="s">
        <v>88</v>
      </c>
      <c r="N385" s="25">
        <f t="shared" si="224"/>
        <v>1</v>
      </c>
      <c r="O385" s="25" t="str">
        <f t="shared" si="233"/>
        <v>high</v>
      </c>
      <c r="P385" s="25" t="s">
        <v>67</v>
      </c>
      <c r="Q385" s="25" t="s">
        <v>68</v>
      </c>
      <c r="R385" s="25">
        <v>4</v>
      </c>
      <c r="S385" s="29" t="s">
        <v>1562</v>
      </c>
      <c r="T385" s="195">
        <f>VLOOKUP($S385,'Snippet measures'!$A$4:$V$33,11,FALSE)</f>
        <v>885</v>
      </c>
      <c r="U385" s="195">
        <f>VLOOKUP($S385,'Snippet measures'!$A$4:$V$33,18,FALSE)</f>
        <v>-6.5263851173010101</v>
      </c>
      <c r="V385" s="195">
        <f>VLOOKUP($S385,'Snippet measures'!$A$4:$V$33,19,FALSE)</f>
        <v>777.6</v>
      </c>
      <c r="W385" s="195">
        <f>VLOOKUP($S385,'Snippet measures'!$A$4:$V$33,21,FALSE)</f>
        <v>6.369426751592357E-3</v>
      </c>
      <c r="X385" s="195">
        <f>VLOOKUP($S385,'Snippet measures'!$A$4:$V$33,22,FALSE)</f>
        <v>0.11464968152866242</v>
      </c>
      <c r="Y385" s="25">
        <v>1</v>
      </c>
      <c r="Z385" s="30" t="s">
        <v>1441</v>
      </c>
      <c r="AA385" s="31" t="s">
        <v>1441</v>
      </c>
      <c r="AB385" s="39" t="s">
        <v>335</v>
      </c>
      <c r="AC385" s="33" t="s">
        <v>813</v>
      </c>
      <c r="AD385" s="16"/>
      <c r="AE385" s="17">
        <v>1</v>
      </c>
      <c r="AF385" s="17">
        <v>1</v>
      </c>
      <c r="AG385" s="17">
        <f t="shared" si="257"/>
        <v>1</v>
      </c>
      <c r="AH385" s="35" t="s">
        <v>336</v>
      </c>
      <c r="AI385" s="33" t="s">
        <v>1570</v>
      </c>
      <c r="AJ385" s="16"/>
      <c r="AK385" s="17">
        <v>0</v>
      </c>
      <c r="AL385" s="17">
        <v>0</v>
      </c>
      <c r="AM385" s="20">
        <f t="shared" si="242"/>
        <v>0</v>
      </c>
      <c r="AN385" s="35"/>
      <c r="AO385" s="33"/>
      <c r="AP385" s="16"/>
      <c r="AQ385" s="17" t="str">
        <f t="shared" si="252"/>
        <v/>
      </c>
      <c r="AR385" s="17" t="str">
        <f t="shared" si="252"/>
        <v/>
      </c>
      <c r="AS385" s="20" t="str">
        <f t="shared" si="251"/>
        <v/>
      </c>
      <c r="AT385" s="35"/>
      <c r="AU385" s="33"/>
      <c r="AV385" s="16"/>
      <c r="AW385" s="17" t="str">
        <f t="shared" si="253"/>
        <v/>
      </c>
      <c r="AX385" s="17" t="str">
        <f t="shared" si="253"/>
        <v/>
      </c>
      <c r="AY385" s="20" t="str">
        <f t="shared" si="250"/>
        <v/>
      </c>
      <c r="AZ385" s="35"/>
      <c r="BA385" s="33"/>
      <c r="BB385" s="17" t="str">
        <f t="shared" si="254"/>
        <v/>
      </c>
      <c r="BC385" s="17" t="str">
        <f t="shared" si="254"/>
        <v/>
      </c>
      <c r="BD385" s="20" t="str">
        <f t="shared" si="255"/>
        <v/>
      </c>
      <c r="BE385" s="35"/>
      <c r="BF385" s="36"/>
      <c r="BG385" s="17" t="str">
        <f t="shared" si="256"/>
        <v/>
      </c>
      <c r="BH385" s="17" t="str">
        <f t="shared" si="256"/>
        <v/>
      </c>
      <c r="BI385" s="20" t="str">
        <f t="shared" si="248"/>
        <v/>
      </c>
      <c r="BJ385" s="54">
        <v>2</v>
      </c>
      <c r="BK385" s="37">
        <f t="shared" si="225"/>
        <v>3</v>
      </c>
      <c r="BL385" s="54">
        <f t="shared" si="226"/>
        <v>1</v>
      </c>
      <c r="BM385" s="28"/>
      <c r="BN385" s="28"/>
      <c r="BO385" s="28"/>
      <c r="BP385" s="28" t="s">
        <v>1348</v>
      </c>
      <c r="BQ385" s="28">
        <v>2</v>
      </c>
      <c r="BR385" s="25">
        <f t="shared" si="227"/>
        <v>2</v>
      </c>
      <c r="BS385" s="28">
        <v>2</v>
      </c>
      <c r="BT385" s="25">
        <f t="shared" si="228"/>
        <v>2</v>
      </c>
      <c r="BU385" s="28">
        <v>2</v>
      </c>
      <c r="BV385" s="25">
        <f t="shared" si="229"/>
        <v>2</v>
      </c>
      <c r="BW385" s="28">
        <v>2</v>
      </c>
      <c r="BX385" s="25">
        <f t="shared" si="230"/>
        <v>2</v>
      </c>
      <c r="BY385" s="25" t="str">
        <f t="shared" si="234"/>
        <v>low</v>
      </c>
      <c r="BZ385" s="28" t="s">
        <v>78</v>
      </c>
      <c r="CA385" s="25">
        <v>1</v>
      </c>
      <c r="CB385" s="28"/>
      <c r="CC385" s="28">
        <v>844.44</v>
      </c>
      <c r="CD385" s="28">
        <v>72.489999999999995</v>
      </c>
      <c r="CE385" s="38">
        <v>13.93</v>
      </c>
      <c r="CF385" s="54">
        <v>2</v>
      </c>
      <c r="CG385" s="25">
        <f t="shared" si="231"/>
        <v>1</v>
      </c>
      <c r="CH385" s="26">
        <f t="shared" si="232"/>
        <v>0.16666666666666666</v>
      </c>
      <c r="CI385" s="26">
        <f t="shared" si="235"/>
        <v>12.208580493861223</v>
      </c>
      <c r="CJ385" s="26">
        <f t="shared" si="236"/>
        <v>63.531945441493178</v>
      </c>
    </row>
    <row r="386" spans="1:88" ht="13.05" customHeight="1" x14ac:dyDescent="0.3">
      <c r="A386" s="27">
        <v>66</v>
      </c>
      <c r="B386" s="28" t="s">
        <v>88</v>
      </c>
      <c r="C386" s="25">
        <f t="shared" ref="C386:C449" si="258">IF(B386="Strongly disagree",1,IF(B386="Disagree",2,IF(B386="Neither agree or disagree",3,IF(B386="Agree",4,5))))</f>
        <v>1</v>
      </c>
      <c r="D386" s="28" t="s">
        <v>88</v>
      </c>
      <c r="E386" s="25">
        <f t="shared" ref="E386:E449" si="259">IF(D386="Strongly disagree",1,IF(D386="Disagree",2,IF(D386="Neither agree or disagree",3,IF(D386="Agree",4,5))))</f>
        <v>1</v>
      </c>
      <c r="F386" s="28" t="s">
        <v>79</v>
      </c>
      <c r="G386" s="25">
        <f t="shared" ref="G386:G449" si="260">IF(F386="Strongly disagree",1,IF(F386="Disagree",2,IF(F386="Neither agree or disagree",3,IF(F386="Agree",4,5))))</f>
        <v>2</v>
      </c>
      <c r="H386" s="28" t="str">
        <f t="shared" ref="H386:H449" si="261">IF((C386+E386+G386)&gt;9,"high",IF(AND(C386&lt;3,E386&lt;3,G386&lt;3),"low","medium"))</f>
        <v>low</v>
      </c>
      <c r="I386" s="28" t="s">
        <v>88</v>
      </c>
      <c r="J386" s="25">
        <f t="shared" ref="J386:J449" si="262">IF(I386="Strongly disagree",1,IF(I386="Disagree",2,IF(I386="Neither agree or disagree",3,IF(I386="Agree",4,5))))</f>
        <v>1</v>
      </c>
      <c r="K386" s="28" t="s">
        <v>88</v>
      </c>
      <c r="L386" s="25">
        <f t="shared" ref="L386:L449" si="263">IF(K386="Strongly disagree",1,IF(K386="Disagree",2,IF(K386="Neither agree or disagree",3,IF(K386="Agree",4,5))))</f>
        <v>1</v>
      </c>
      <c r="M386" s="28" t="s">
        <v>88</v>
      </c>
      <c r="N386" s="25">
        <f t="shared" ref="N386:N449" si="264">IF(M386="Strongly disagree",1,IF(M386="Disagree",2,IF(M386="Neither agree or disagree",3,IF(M386="Agree",4,5))))</f>
        <v>1</v>
      </c>
      <c r="O386" s="25" t="str">
        <f t="shared" si="233"/>
        <v>low</v>
      </c>
      <c r="P386" s="25" t="s">
        <v>67</v>
      </c>
      <c r="Q386" s="25" t="s">
        <v>68</v>
      </c>
      <c r="R386" s="25">
        <v>4</v>
      </c>
      <c r="S386" s="29" t="s">
        <v>1562</v>
      </c>
      <c r="T386" s="195">
        <f>VLOOKUP($S386,'Snippet measures'!$A$4:$V$33,11,FALSE)</f>
        <v>885</v>
      </c>
      <c r="U386" s="195">
        <f>VLOOKUP($S386,'Snippet measures'!$A$4:$V$33,18,FALSE)</f>
        <v>-6.5263851173010101</v>
      </c>
      <c r="V386" s="195">
        <f>VLOOKUP($S386,'Snippet measures'!$A$4:$V$33,19,FALSE)</f>
        <v>777.6</v>
      </c>
      <c r="W386" s="195">
        <f>VLOOKUP($S386,'Snippet measures'!$A$4:$V$33,21,FALSE)</f>
        <v>6.369426751592357E-3</v>
      </c>
      <c r="X386" s="195">
        <f>VLOOKUP($S386,'Snippet measures'!$A$4:$V$33,22,FALSE)</f>
        <v>0.11464968152866242</v>
      </c>
      <c r="Y386" s="25">
        <v>3</v>
      </c>
      <c r="Z386" s="30" t="s">
        <v>1571</v>
      </c>
      <c r="AA386" s="31" t="s">
        <v>1572</v>
      </c>
      <c r="AB386" s="39" t="s">
        <v>335</v>
      </c>
      <c r="AC386" s="33" t="s">
        <v>102</v>
      </c>
      <c r="AD386" s="16"/>
      <c r="AE386" s="17">
        <v>0</v>
      </c>
      <c r="AF386" s="17">
        <v>0</v>
      </c>
      <c r="AG386" s="17">
        <f t="shared" si="257"/>
        <v>0</v>
      </c>
      <c r="AH386" s="35" t="s">
        <v>336</v>
      </c>
      <c r="AI386" s="33" t="s">
        <v>1573</v>
      </c>
      <c r="AJ386" s="16"/>
      <c r="AK386" s="17">
        <v>1</v>
      </c>
      <c r="AL386" s="17">
        <v>2</v>
      </c>
      <c r="AM386" s="41">
        <v>1</v>
      </c>
      <c r="AN386" s="35"/>
      <c r="AO386" s="33"/>
      <c r="AP386" s="16"/>
      <c r="AQ386" s="17" t="str">
        <f t="shared" si="252"/>
        <v/>
      </c>
      <c r="AR386" s="17" t="str">
        <f t="shared" si="252"/>
        <v/>
      </c>
      <c r="AS386" s="20" t="str">
        <f t="shared" si="251"/>
        <v/>
      </c>
      <c r="AT386" s="35"/>
      <c r="AU386" s="33"/>
      <c r="AV386" s="16"/>
      <c r="AW386" s="17" t="str">
        <f t="shared" si="253"/>
        <v/>
      </c>
      <c r="AX386" s="17" t="str">
        <f t="shared" si="253"/>
        <v/>
      </c>
      <c r="AY386" s="20" t="str">
        <f t="shared" si="250"/>
        <v/>
      </c>
      <c r="AZ386" s="35"/>
      <c r="BA386" s="33"/>
      <c r="BB386" s="17" t="str">
        <f t="shared" si="254"/>
        <v/>
      </c>
      <c r="BC386" s="17" t="str">
        <f t="shared" si="254"/>
        <v/>
      </c>
      <c r="BD386" s="20" t="str">
        <f t="shared" si="255"/>
        <v/>
      </c>
      <c r="BE386" s="35"/>
      <c r="BF386" s="36"/>
      <c r="BG386" s="17" t="str">
        <f t="shared" si="256"/>
        <v/>
      </c>
      <c r="BH386" s="17" t="str">
        <f t="shared" si="256"/>
        <v/>
      </c>
      <c r="BI386" s="20" t="str">
        <f t="shared" si="248"/>
        <v/>
      </c>
      <c r="BJ386" s="54">
        <v>2</v>
      </c>
      <c r="BK386" s="37">
        <f t="shared" ref="BK386:BK449" si="265">SUM(Y386,BJ386)</f>
        <v>5</v>
      </c>
      <c r="BL386" s="54">
        <f t="shared" ref="BL386:BL449" si="266">BJ386-Y386</f>
        <v>-1</v>
      </c>
      <c r="BM386" s="28" t="s">
        <v>1574</v>
      </c>
      <c r="BN386" s="28" t="s">
        <v>103</v>
      </c>
      <c r="BO386" s="28" t="s">
        <v>1354</v>
      </c>
      <c r="BP386" s="28" t="s">
        <v>1355</v>
      </c>
      <c r="BQ386" s="28">
        <v>2</v>
      </c>
      <c r="BR386" s="25">
        <f t="shared" ref="BR386:BR449" si="267">IF(BQ386="5: Expert level competence",5,IF(BQ386="1: No competence",1,BQ386))</f>
        <v>2</v>
      </c>
      <c r="BS386" s="28" t="s">
        <v>87</v>
      </c>
      <c r="BT386" s="25">
        <f t="shared" ref="BT386:BT449" si="268">IF(BS386="5: Expert level competence",5,IF(BS386="1: No competence",1,BS386))</f>
        <v>1</v>
      </c>
      <c r="BU386" s="28" t="s">
        <v>87</v>
      </c>
      <c r="BV386" s="25">
        <f t="shared" ref="BV386:BV449" si="269">IF(BU386="5: Expert level competence",5,IF(BU386="1: No competence",1,BU386))</f>
        <v>1</v>
      </c>
      <c r="BW386" s="28" t="s">
        <v>87</v>
      </c>
      <c r="BX386" s="25">
        <f t="shared" ref="BX386:BX449" si="270">IF(BW386="5: Expert level competence",5,IF(BW386="1: No competence",1,BW386))</f>
        <v>1</v>
      </c>
      <c r="BY386" s="25" t="str">
        <f t="shared" si="234"/>
        <v>low</v>
      </c>
      <c r="BZ386" s="28" t="s">
        <v>78</v>
      </c>
      <c r="CA386" s="25">
        <v>1</v>
      </c>
      <c r="CB386" s="28" t="s">
        <v>1356</v>
      </c>
      <c r="CC386" s="28">
        <v>2025.54</v>
      </c>
      <c r="CD386" s="28">
        <v>95.95</v>
      </c>
      <c r="CE386" s="38">
        <v>50.74</v>
      </c>
      <c r="CF386" s="54">
        <v>2</v>
      </c>
      <c r="CG386" s="25">
        <f t="shared" ref="CG386:CG449" si="271">SUM(AG386,AM386,AS386,AY386,BD386,BI386)</f>
        <v>1</v>
      </c>
      <c r="CH386" s="26">
        <f t="shared" ref="CH386:CH449" si="272">CG386/(CF386*3)</f>
        <v>0.16666666666666666</v>
      </c>
      <c r="CI386" s="26">
        <f t="shared" si="235"/>
        <v>9.2235539343408028</v>
      </c>
      <c r="CJ386" s="26">
        <f t="shared" si="236"/>
        <v>17.441860465116278</v>
      </c>
    </row>
    <row r="387" spans="1:88" ht="13.05" customHeight="1" x14ac:dyDescent="0.3">
      <c r="A387" s="27">
        <v>72</v>
      </c>
      <c r="B387" s="28" t="s">
        <v>65</v>
      </c>
      <c r="C387" s="25">
        <f t="shared" si="258"/>
        <v>3</v>
      </c>
      <c r="D387" s="28" t="s">
        <v>66</v>
      </c>
      <c r="E387" s="25">
        <f t="shared" si="259"/>
        <v>5</v>
      </c>
      <c r="F387" s="28" t="s">
        <v>80</v>
      </c>
      <c r="G387" s="25">
        <f t="shared" si="260"/>
        <v>4</v>
      </c>
      <c r="H387" s="28" t="str">
        <f t="shared" si="261"/>
        <v>high</v>
      </c>
      <c r="I387" s="28" t="s">
        <v>79</v>
      </c>
      <c r="J387" s="25">
        <f t="shared" si="262"/>
        <v>2</v>
      </c>
      <c r="K387" s="28" t="s">
        <v>80</v>
      </c>
      <c r="L387" s="25">
        <f t="shared" si="263"/>
        <v>4</v>
      </c>
      <c r="M387" s="28" t="s">
        <v>79</v>
      </c>
      <c r="N387" s="25">
        <f t="shared" si="264"/>
        <v>2</v>
      </c>
      <c r="O387" s="25" t="str">
        <f t="shared" ref="O387:O450" si="273">IF(OR(C387&gt;3,E387&gt;3,G387&gt;3),"high",IF(AND(C387&lt;3,E387&lt;3,G387&lt;3),"low","med"))</f>
        <v>high</v>
      </c>
      <c r="P387" s="25" t="s">
        <v>67</v>
      </c>
      <c r="Q387" s="25" t="s">
        <v>68</v>
      </c>
      <c r="R387" s="25">
        <v>4</v>
      </c>
      <c r="S387" s="29" t="s">
        <v>1562</v>
      </c>
      <c r="T387" s="195">
        <f>VLOOKUP($S387,'Snippet measures'!$A$4:$V$33,11,FALSE)</f>
        <v>885</v>
      </c>
      <c r="U387" s="195">
        <f>VLOOKUP($S387,'Snippet measures'!$A$4:$V$33,18,FALSE)</f>
        <v>-6.5263851173010101</v>
      </c>
      <c r="V387" s="195">
        <f>VLOOKUP($S387,'Snippet measures'!$A$4:$V$33,19,FALSE)</f>
        <v>777.6</v>
      </c>
      <c r="W387" s="195">
        <f>VLOOKUP($S387,'Snippet measures'!$A$4:$V$33,21,FALSE)</f>
        <v>6.369426751592357E-3</v>
      </c>
      <c r="X387" s="195">
        <f>VLOOKUP($S387,'Snippet measures'!$A$4:$V$33,22,FALSE)</f>
        <v>0.11464968152866242</v>
      </c>
      <c r="Y387" s="25">
        <v>4</v>
      </c>
      <c r="Z387" s="30" t="s">
        <v>1575</v>
      </c>
      <c r="AA387" s="31" t="s">
        <v>1576</v>
      </c>
      <c r="AB387" s="39" t="s">
        <v>335</v>
      </c>
      <c r="AC387" s="33" t="s">
        <v>1577</v>
      </c>
      <c r="AD387" s="16"/>
      <c r="AE387" s="17">
        <v>1</v>
      </c>
      <c r="AF387" s="17">
        <v>1</v>
      </c>
      <c r="AG387" s="17">
        <f t="shared" si="257"/>
        <v>1</v>
      </c>
      <c r="AH387" s="35" t="s">
        <v>336</v>
      </c>
      <c r="AI387" s="33" t="s">
        <v>1253</v>
      </c>
      <c r="AJ387" s="16"/>
      <c r="AK387" s="17">
        <v>3</v>
      </c>
      <c r="AL387" s="17">
        <v>3</v>
      </c>
      <c r="AM387" s="20">
        <f t="shared" ref="AM387:AM400" si="274">IF(AK387=AL387,AK387,"")</f>
        <v>3</v>
      </c>
      <c r="AN387" s="35"/>
      <c r="AO387" s="33"/>
      <c r="AP387" s="16"/>
      <c r="AQ387" s="17" t="str">
        <f t="shared" si="252"/>
        <v/>
      </c>
      <c r="AR387" s="17" t="str">
        <f t="shared" si="252"/>
        <v/>
      </c>
      <c r="AS387" s="20" t="str">
        <f t="shared" si="251"/>
        <v/>
      </c>
      <c r="AT387" s="35"/>
      <c r="AU387" s="33"/>
      <c r="AV387" s="16"/>
      <c r="AW387" s="17" t="str">
        <f t="shared" si="253"/>
        <v/>
      </c>
      <c r="AX387" s="17" t="str">
        <f t="shared" si="253"/>
        <v/>
      </c>
      <c r="AY387" s="20" t="str">
        <f t="shared" si="250"/>
        <v/>
      </c>
      <c r="AZ387" s="35"/>
      <c r="BA387" s="33"/>
      <c r="BB387" s="17" t="str">
        <f t="shared" si="254"/>
        <v/>
      </c>
      <c r="BC387" s="17" t="str">
        <f t="shared" si="254"/>
        <v/>
      </c>
      <c r="BD387" s="20" t="str">
        <f t="shared" si="255"/>
        <v/>
      </c>
      <c r="BE387" s="35"/>
      <c r="BF387" s="36"/>
      <c r="BG387" s="17" t="str">
        <f t="shared" si="256"/>
        <v/>
      </c>
      <c r="BH387" s="17" t="str">
        <f t="shared" si="256"/>
        <v/>
      </c>
      <c r="BI387" s="20" t="str">
        <f t="shared" si="248"/>
        <v/>
      </c>
      <c r="BJ387" s="54">
        <v>4</v>
      </c>
      <c r="BK387" s="37">
        <f t="shared" si="265"/>
        <v>8</v>
      </c>
      <c r="BL387" s="54">
        <f t="shared" si="266"/>
        <v>0</v>
      </c>
      <c r="BM387" s="28"/>
      <c r="BN387" s="28"/>
      <c r="BO387" s="28"/>
      <c r="BP387" s="28" t="s">
        <v>1362</v>
      </c>
      <c r="BQ387" s="28">
        <v>3</v>
      </c>
      <c r="BR387" s="25">
        <f t="shared" si="267"/>
        <v>3</v>
      </c>
      <c r="BS387" s="28">
        <v>3</v>
      </c>
      <c r="BT387" s="25">
        <f t="shared" si="268"/>
        <v>3</v>
      </c>
      <c r="BU387" s="28">
        <v>3</v>
      </c>
      <c r="BV387" s="25">
        <f t="shared" si="269"/>
        <v>3</v>
      </c>
      <c r="BW387" s="28">
        <v>3</v>
      </c>
      <c r="BX387" s="25">
        <f t="shared" si="270"/>
        <v>3</v>
      </c>
      <c r="BY387" s="25" t="str">
        <f t="shared" ref="BY387:BY450" si="275">IF(OR(BR387&gt;3,BT387&gt;3,BV387&gt;3,BX387&gt;3),"high",IF(AND(BR387&lt;3,BT387&lt;3,BV387&lt;3,BX387&lt;3),"low","med"))</f>
        <v>med</v>
      </c>
      <c r="BZ387" s="28" t="s">
        <v>145</v>
      </c>
      <c r="CA387" s="25">
        <v>2</v>
      </c>
      <c r="CB387" s="28"/>
      <c r="CC387" s="28">
        <v>1199.3</v>
      </c>
      <c r="CD387" s="28">
        <v>36.5</v>
      </c>
      <c r="CE387" s="38">
        <v>109.78</v>
      </c>
      <c r="CF387" s="54">
        <v>2</v>
      </c>
      <c r="CG387" s="25">
        <f t="shared" si="271"/>
        <v>4</v>
      </c>
      <c r="CH387" s="26">
        <f t="shared" si="272"/>
        <v>0.66666666666666663</v>
      </c>
      <c r="CI387" s="26">
        <f t="shared" ref="CI387:CI450" si="276">$T387/CD387</f>
        <v>24.246575342465754</v>
      </c>
      <c r="CJ387" s="26">
        <f t="shared" ref="CJ387:CJ450" si="277">$T387/CE387</f>
        <v>8.0615777008562581</v>
      </c>
    </row>
    <row r="388" spans="1:88" ht="13.05" customHeight="1" x14ac:dyDescent="0.3">
      <c r="A388" s="27">
        <v>74</v>
      </c>
      <c r="B388" s="28" t="s">
        <v>65</v>
      </c>
      <c r="C388" s="25">
        <f t="shared" si="258"/>
        <v>3</v>
      </c>
      <c r="D388" s="28" t="s">
        <v>65</v>
      </c>
      <c r="E388" s="25">
        <f t="shared" si="259"/>
        <v>3</v>
      </c>
      <c r="F388" s="28" t="s">
        <v>79</v>
      </c>
      <c r="G388" s="25">
        <f t="shared" si="260"/>
        <v>2</v>
      </c>
      <c r="H388" s="28" t="str">
        <f t="shared" si="261"/>
        <v>medium</v>
      </c>
      <c r="I388" s="28" t="s">
        <v>88</v>
      </c>
      <c r="J388" s="25">
        <f t="shared" si="262"/>
        <v>1</v>
      </c>
      <c r="K388" s="28" t="s">
        <v>65</v>
      </c>
      <c r="L388" s="25">
        <f t="shared" si="263"/>
        <v>3</v>
      </c>
      <c r="M388" s="28" t="s">
        <v>88</v>
      </c>
      <c r="N388" s="25">
        <f t="shared" si="264"/>
        <v>1</v>
      </c>
      <c r="O388" s="25" t="str">
        <f t="shared" si="273"/>
        <v>med</v>
      </c>
      <c r="P388" s="25" t="s">
        <v>67</v>
      </c>
      <c r="Q388" s="25" t="s">
        <v>68</v>
      </c>
      <c r="R388" s="25">
        <v>4</v>
      </c>
      <c r="S388" s="29" t="s">
        <v>1562</v>
      </c>
      <c r="T388" s="195">
        <f>VLOOKUP($S388,'Snippet measures'!$A$4:$V$33,11,FALSE)</f>
        <v>885</v>
      </c>
      <c r="U388" s="195">
        <f>VLOOKUP($S388,'Snippet measures'!$A$4:$V$33,18,FALSE)</f>
        <v>-6.5263851173010101</v>
      </c>
      <c r="V388" s="195">
        <f>VLOOKUP($S388,'Snippet measures'!$A$4:$V$33,19,FALSE)</f>
        <v>777.6</v>
      </c>
      <c r="W388" s="195">
        <f>VLOOKUP($S388,'Snippet measures'!$A$4:$V$33,21,FALSE)</f>
        <v>6.369426751592357E-3</v>
      </c>
      <c r="X388" s="195">
        <f>VLOOKUP($S388,'Snippet measures'!$A$4:$V$33,22,FALSE)</f>
        <v>0.11464968152866242</v>
      </c>
      <c r="Y388" s="25">
        <v>2</v>
      </c>
      <c r="Z388" s="30" t="s">
        <v>1578</v>
      </c>
      <c r="AA388" s="31" t="s">
        <v>1579</v>
      </c>
      <c r="AB388" s="39" t="s">
        <v>335</v>
      </c>
      <c r="AC388" s="33" t="s">
        <v>1580</v>
      </c>
      <c r="AD388" s="16"/>
      <c r="AE388" s="17">
        <v>2</v>
      </c>
      <c r="AF388" s="17">
        <v>2</v>
      </c>
      <c r="AG388" s="17">
        <f t="shared" si="257"/>
        <v>2</v>
      </c>
      <c r="AH388" s="35" t="s">
        <v>336</v>
      </c>
      <c r="AI388" s="33" t="s">
        <v>1365</v>
      </c>
      <c r="AJ388" s="16"/>
      <c r="AK388" s="17">
        <v>0</v>
      </c>
      <c r="AL388" s="17">
        <v>0</v>
      </c>
      <c r="AM388" s="20">
        <f t="shared" si="274"/>
        <v>0</v>
      </c>
      <c r="AN388" s="35"/>
      <c r="AO388" s="33"/>
      <c r="AP388" s="16"/>
      <c r="AQ388" s="17" t="str">
        <f t="shared" si="252"/>
        <v/>
      </c>
      <c r="AR388" s="17" t="str">
        <f t="shared" si="252"/>
        <v/>
      </c>
      <c r="AS388" s="20" t="str">
        <f t="shared" si="251"/>
        <v/>
      </c>
      <c r="AT388" s="35"/>
      <c r="AU388" s="33"/>
      <c r="AV388" s="16"/>
      <c r="AW388" s="17" t="str">
        <f t="shared" si="253"/>
        <v/>
      </c>
      <c r="AX388" s="17" t="str">
        <f t="shared" si="253"/>
        <v/>
      </c>
      <c r="AY388" s="20" t="str">
        <f t="shared" si="250"/>
        <v/>
      </c>
      <c r="AZ388" s="35"/>
      <c r="BA388" s="33"/>
      <c r="BB388" s="17" t="str">
        <f t="shared" si="254"/>
        <v/>
      </c>
      <c r="BC388" s="17" t="str">
        <f t="shared" si="254"/>
        <v/>
      </c>
      <c r="BD388" s="20" t="str">
        <f t="shared" si="255"/>
        <v/>
      </c>
      <c r="BE388" s="35"/>
      <c r="BF388" s="36"/>
      <c r="BG388" s="17" t="str">
        <f t="shared" si="256"/>
        <v/>
      </c>
      <c r="BH388" s="17" t="str">
        <f t="shared" si="256"/>
        <v/>
      </c>
      <c r="BI388" s="20" t="str">
        <f t="shared" si="248"/>
        <v/>
      </c>
      <c r="BJ388" s="54">
        <v>2</v>
      </c>
      <c r="BK388" s="37">
        <f t="shared" si="265"/>
        <v>4</v>
      </c>
      <c r="BL388" s="54">
        <f t="shared" si="266"/>
        <v>0</v>
      </c>
      <c r="BM388" s="28"/>
      <c r="BN388" s="28"/>
      <c r="BO388" s="28" t="s">
        <v>1367</v>
      </c>
      <c r="BP388" s="28" t="s">
        <v>1368</v>
      </c>
      <c r="BQ388" s="28">
        <v>2</v>
      </c>
      <c r="BR388" s="25">
        <f t="shared" si="267"/>
        <v>2</v>
      </c>
      <c r="BS388" s="28">
        <v>2</v>
      </c>
      <c r="BT388" s="25">
        <f t="shared" si="268"/>
        <v>2</v>
      </c>
      <c r="BU388" s="28">
        <v>2</v>
      </c>
      <c r="BV388" s="25">
        <f t="shared" si="269"/>
        <v>2</v>
      </c>
      <c r="BW388" s="28" t="s">
        <v>87</v>
      </c>
      <c r="BX388" s="25">
        <f t="shared" si="270"/>
        <v>1</v>
      </c>
      <c r="BY388" s="25" t="str">
        <f t="shared" si="275"/>
        <v>low</v>
      </c>
      <c r="BZ388" s="28" t="s">
        <v>145</v>
      </c>
      <c r="CA388" s="25">
        <v>2</v>
      </c>
      <c r="CB388" s="28"/>
      <c r="CC388" s="28">
        <v>3400.04</v>
      </c>
      <c r="CD388" s="28">
        <v>167.32</v>
      </c>
      <c r="CE388" s="38">
        <v>46.8</v>
      </c>
      <c r="CF388" s="54">
        <v>2</v>
      </c>
      <c r="CG388" s="25">
        <f t="shared" si="271"/>
        <v>2</v>
      </c>
      <c r="CH388" s="26">
        <f t="shared" si="272"/>
        <v>0.33333333333333331</v>
      </c>
      <c r="CI388" s="26">
        <f t="shared" si="276"/>
        <v>5.2892660769782456</v>
      </c>
      <c r="CJ388" s="26">
        <f t="shared" si="277"/>
        <v>18.910256410256412</v>
      </c>
    </row>
    <row r="389" spans="1:88" ht="13.05" customHeight="1" x14ac:dyDescent="0.3">
      <c r="A389" s="27">
        <v>117</v>
      </c>
      <c r="B389" s="28" t="s">
        <v>88</v>
      </c>
      <c r="C389" s="25">
        <f t="shared" si="258"/>
        <v>1</v>
      </c>
      <c r="D389" s="28" t="s">
        <v>80</v>
      </c>
      <c r="E389" s="25">
        <f t="shared" si="259"/>
        <v>4</v>
      </c>
      <c r="F389" s="28" t="s">
        <v>80</v>
      </c>
      <c r="G389" s="25">
        <f t="shared" si="260"/>
        <v>4</v>
      </c>
      <c r="H389" s="28" t="str">
        <f t="shared" si="261"/>
        <v>medium</v>
      </c>
      <c r="I389" s="28" t="s">
        <v>65</v>
      </c>
      <c r="J389" s="25">
        <f t="shared" si="262"/>
        <v>3</v>
      </c>
      <c r="K389" s="28" t="s">
        <v>65</v>
      </c>
      <c r="L389" s="25">
        <f t="shared" si="263"/>
        <v>3</v>
      </c>
      <c r="M389" s="28" t="s">
        <v>88</v>
      </c>
      <c r="N389" s="25">
        <f t="shared" si="264"/>
        <v>1</v>
      </c>
      <c r="O389" s="25" t="str">
        <f t="shared" si="273"/>
        <v>high</v>
      </c>
      <c r="P389" s="25" t="s">
        <v>67</v>
      </c>
      <c r="Q389" s="25" t="s">
        <v>68</v>
      </c>
      <c r="R389" s="25">
        <v>4</v>
      </c>
      <c r="S389" s="29" t="s">
        <v>1562</v>
      </c>
      <c r="T389" s="195">
        <f>VLOOKUP($S389,'Snippet measures'!$A$4:$V$33,11,FALSE)</f>
        <v>885</v>
      </c>
      <c r="U389" s="195">
        <f>VLOOKUP($S389,'Snippet measures'!$A$4:$V$33,18,FALSE)</f>
        <v>-6.5263851173010101</v>
      </c>
      <c r="V389" s="195">
        <f>VLOOKUP($S389,'Snippet measures'!$A$4:$V$33,19,FALSE)</f>
        <v>777.6</v>
      </c>
      <c r="W389" s="195">
        <f>VLOOKUP($S389,'Snippet measures'!$A$4:$V$33,21,FALSE)</f>
        <v>6.369426751592357E-3</v>
      </c>
      <c r="X389" s="195">
        <f>VLOOKUP($S389,'Snippet measures'!$A$4:$V$33,22,FALSE)</f>
        <v>0.11464968152866242</v>
      </c>
      <c r="Y389" s="25">
        <v>4</v>
      </c>
      <c r="Z389" s="30" t="s">
        <v>1581</v>
      </c>
      <c r="AA389" s="31" t="s">
        <v>1582</v>
      </c>
      <c r="AB389" s="39" t="s">
        <v>335</v>
      </c>
      <c r="AC389" s="33" t="s">
        <v>1583</v>
      </c>
      <c r="AD389" s="16"/>
      <c r="AE389" s="17">
        <v>2</v>
      </c>
      <c r="AF389" s="17">
        <v>2</v>
      </c>
      <c r="AG389" s="17">
        <f t="shared" si="257"/>
        <v>2</v>
      </c>
      <c r="AH389" s="35" t="s">
        <v>336</v>
      </c>
      <c r="AI389" s="33" t="s">
        <v>337</v>
      </c>
      <c r="AJ389" s="16"/>
      <c r="AK389" s="17">
        <v>3</v>
      </c>
      <c r="AL389" s="17">
        <v>3</v>
      </c>
      <c r="AM389" s="20">
        <f t="shared" si="274"/>
        <v>3</v>
      </c>
      <c r="AN389" s="35"/>
      <c r="AO389" s="33"/>
      <c r="AP389" s="16"/>
      <c r="AQ389" s="17" t="str">
        <f t="shared" si="252"/>
        <v/>
      </c>
      <c r="AR389" s="17" t="str">
        <f t="shared" si="252"/>
        <v/>
      </c>
      <c r="AS389" s="20" t="str">
        <f t="shared" si="251"/>
        <v/>
      </c>
      <c r="AT389" s="35"/>
      <c r="AU389" s="33"/>
      <c r="AV389" s="16"/>
      <c r="AW389" s="17" t="str">
        <f t="shared" si="253"/>
        <v/>
      </c>
      <c r="AX389" s="17" t="str">
        <f t="shared" si="253"/>
        <v/>
      </c>
      <c r="AY389" s="20" t="str">
        <f t="shared" si="250"/>
        <v/>
      </c>
      <c r="AZ389" s="35"/>
      <c r="BA389" s="33"/>
      <c r="BB389" s="17" t="str">
        <f t="shared" si="254"/>
        <v/>
      </c>
      <c r="BC389" s="17" t="str">
        <f t="shared" si="254"/>
        <v/>
      </c>
      <c r="BD389" s="20" t="str">
        <f t="shared" si="255"/>
        <v/>
      </c>
      <c r="BE389" s="35"/>
      <c r="BF389" s="36"/>
      <c r="BG389" s="17" t="str">
        <f t="shared" si="256"/>
        <v/>
      </c>
      <c r="BH389" s="17" t="str">
        <f t="shared" si="256"/>
        <v/>
      </c>
      <c r="BI389" s="20" t="str">
        <f t="shared" si="248"/>
        <v/>
      </c>
      <c r="BJ389" s="54">
        <v>4</v>
      </c>
      <c r="BK389" s="37">
        <f t="shared" si="265"/>
        <v>8</v>
      </c>
      <c r="BL389" s="54">
        <f t="shared" si="266"/>
        <v>0</v>
      </c>
      <c r="BM389" s="28"/>
      <c r="BN389" s="28"/>
      <c r="BO389" s="28"/>
      <c r="BP389" s="28" t="s">
        <v>1375</v>
      </c>
      <c r="BQ389" s="28">
        <v>3</v>
      </c>
      <c r="BR389" s="25">
        <f t="shared" si="267"/>
        <v>3</v>
      </c>
      <c r="BS389" s="28" t="s">
        <v>87</v>
      </c>
      <c r="BT389" s="25">
        <f t="shared" si="268"/>
        <v>1</v>
      </c>
      <c r="BU389" s="28" t="s">
        <v>87</v>
      </c>
      <c r="BV389" s="25">
        <f t="shared" si="269"/>
        <v>1</v>
      </c>
      <c r="BW389" s="28" t="s">
        <v>87</v>
      </c>
      <c r="BX389" s="25">
        <f t="shared" si="270"/>
        <v>1</v>
      </c>
      <c r="BY389" s="25" t="str">
        <f t="shared" si="275"/>
        <v>med</v>
      </c>
      <c r="BZ389" s="28" t="s">
        <v>78</v>
      </c>
      <c r="CA389" s="25">
        <v>1</v>
      </c>
      <c r="CB389" s="28" t="s">
        <v>1376</v>
      </c>
      <c r="CC389" s="28">
        <v>1711.22</v>
      </c>
      <c r="CD389" s="28">
        <v>66.34</v>
      </c>
      <c r="CE389" s="38">
        <v>65.64</v>
      </c>
      <c r="CF389" s="54">
        <v>2</v>
      </c>
      <c r="CG389" s="25">
        <f t="shared" si="271"/>
        <v>5</v>
      </c>
      <c r="CH389" s="26">
        <f t="shared" si="272"/>
        <v>0.83333333333333337</v>
      </c>
      <c r="CI389" s="26">
        <f t="shared" si="276"/>
        <v>13.340367802230931</v>
      </c>
      <c r="CJ389" s="26">
        <f t="shared" si="277"/>
        <v>13.482632541133455</v>
      </c>
    </row>
    <row r="390" spans="1:88" ht="13.05" customHeight="1" x14ac:dyDescent="0.3">
      <c r="A390" s="27">
        <v>157</v>
      </c>
      <c r="B390" s="28" t="s">
        <v>79</v>
      </c>
      <c r="C390" s="25">
        <f t="shared" si="258"/>
        <v>2</v>
      </c>
      <c r="D390" s="28" t="s">
        <v>79</v>
      </c>
      <c r="E390" s="25">
        <f t="shared" si="259"/>
        <v>2</v>
      </c>
      <c r="F390" s="28" t="s">
        <v>79</v>
      </c>
      <c r="G390" s="25">
        <f t="shared" si="260"/>
        <v>2</v>
      </c>
      <c r="H390" s="28" t="str">
        <f t="shared" si="261"/>
        <v>low</v>
      </c>
      <c r="I390" s="28" t="s">
        <v>88</v>
      </c>
      <c r="J390" s="25">
        <f t="shared" si="262"/>
        <v>1</v>
      </c>
      <c r="K390" s="28" t="s">
        <v>88</v>
      </c>
      <c r="L390" s="25">
        <f t="shared" si="263"/>
        <v>1</v>
      </c>
      <c r="M390" s="28" t="s">
        <v>88</v>
      </c>
      <c r="N390" s="25">
        <f t="shared" si="264"/>
        <v>1</v>
      </c>
      <c r="O390" s="25" t="str">
        <f t="shared" si="273"/>
        <v>low</v>
      </c>
      <c r="P390" s="25" t="s">
        <v>67</v>
      </c>
      <c r="Q390" s="25" t="s">
        <v>68</v>
      </c>
      <c r="R390" s="25">
        <v>4</v>
      </c>
      <c r="S390" s="29" t="s">
        <v>1562</v>
      </c>
      <c r="T390" s="195">
        <f>VLOOKUP($S390,'Snippet measures'!$A$4:$V$33,11,FALSE)</f>
        <v>885</v>
      </c>
      <c r="U390" s="195">
        <f>VLOOKUP($S390,'Snippet measures'!$A$4:$V$33,18,FALSE)</f>
        <v>-6.5263851173010101</v>
      </c>
      <c r="V390" s="195">
        <f>VLOOKUP($S390,'Snippet measures'!$A$4:$V$33,19,FALSE)</f>
        <v>777.6</v>
      </c>
      <c r="W390" s="195">
        <f>VLOOKUP($S390,'Snippet measures'!$A$4:$V$33,21,FALSE)</f>
        <v>6.369426751592357E-3</v>
      </c>
      <c r="X390" s="195">
        <f>VLOOKUP($S390,'Snippet measures'!$A$4:$V$33,22,FALSE)</f>
        <v>0.11464968152866242</v>
      </c>
      <c r="Y390" s="25">
        <v>2</v>
      </c>
      <c r="Z390" s="30" t="s">
        <v>1584</v>
      </c>
      <c r="AA390" s="31" t="s">
        <v>1585</v>
      </c>
      <c r="AB390" s="39" t="s">
        <v>335</v>
      </c>
      <c r="AC390" s="33" t="s">
        <v>1586</v>
      </c>
      <c r="AD390" s="16"/>
      <c r="AE390" s="17">
        <v>1</v>
      </c>
      <c r="AF390" s="17">
        <v>1</v>
      </c>
      <c r="AG390" s="17">
        <f t="shared" si="257"/>
        <v>1</v>
      </c>
      <c r="AH390" s="35" t="s">
        <v>336</v>
      </c>
      <c r="AI390" s="33" t="s">
        <v>1587</v>
      </c>
      <c r="AJ390" s="16"/>
      <c r="AK390" s="17">
        <v>2</v>
      </c>
      <c r="AL390" s="17">
        <v>2</v>
      </c>
      <c r="AM390" s="20">
        <f t="shared" si="274"/>
        <v>2</v>
      </c>
      <c r="AN390" s="35"/>
      <c r="AO390" s="33"/>
      <c r="AP390" s="16"/>
      <c r="AQ390" s="17" t="str">
        <f t="shared" si="252"/>
        <v/>
      </c>
      <c r="AR390" s="17" t="str">
        <f t="shared" si="252"/>
        <v/>
      </c>
      <c r="AS390" s="20" t="str">
        <f t="shared" si="251"/>
        <v/>
      </c>
      <c r="AT390" s="35"/>
      <c r="AU390" s="33"/>
      <c r="AV390" s="16"/>
      <c r="AW390" s="17" t="str">
        <f t="shared" si="253"/>
        <v/>
      </c>
      <c r="AX390" s="17" t="str">
        <f t="shared" si="253"/>
        <v/>
      </c>
      <c r="AY390" s="20" t="str">
        <f t="shared" si="250"/>
        <v/>
      </c>
      <c r="AZ390" s="35"/>
      <c r="BA390" s="33"/>
      <c r="BB390" s="17" t="str">
        <f t="shared" si="254"/>
        <v/>
      </c>
      <c r="BC390" s="17" t="str">
        <f t="shared" si="254"/>
        <v/>
      </c>
      <c r="BD390" s="20" t="str">
        <f t="shared" si="255"/>
        <v/>
      </c>
      <c r="BE390" s="35"/>
      <c r="BF390" s="36"/>
      <c r="BG390" s="17" t="str">
        <f t="shared" si="256"/>
        <v/>
      </c>
      <c r="BH390" s="17" t="str">
        <f t="shared" si="256"/>
        <v/>
      </c>
      <c r="BI390" s="20" t="str">
        <f t="shared" si="248"/>
        <v/>
      </c>
      <c r="BJ390" s="54">
        <v>2</v>
      </c>
      <c r="BK390" s="37">
        <f t="shared" si="265"/>
        <v>4</v>
      </c>
      <c r="BL390" s="54">
        <f t="shared" si="266"/>
        <v>0</v>
      </c>
      <c r="BM390" s="28"/>
      <c r="BN390" s="28"/>
      <c r="BO390" s="28" t="s">
        <v>1381</v>
      </c>
      <c r="BP390" s="28" t="s">
        <v>1382</v>
      </c>
      <c r="BQ390" s="28">
        <v>2</v>
      </c>
      <c r="BR390" s="25">
        <f t="shared" si="267"/>
        <v>2</v>
      </c>
      <c r="BS390" s="28" t="s">
        <v>87</v>
      </c>
      <c r="BT390" s="25">
        <f t="shared" si="268"/>
        <v>1</v>
      </c>
      <c r="BU390" s="28" t="s">
        <v>87</v>
      </c>
      <c r="BV390" s="25">
        <f t="shared" si="269"/>
        <v>1</v>
      </c>
      <c r="BW390" s="28" t="s">
        <v>87</v>
      </c>
      <c r="BX390" s="25">
        <f t="shared" si="270"/>
        <v>1</v>
      </c>
      <c r="BY390" s="25" t="str">
        <f t="shared" si="275"/>
        <v>low</v>
      </c>
      <c r="BZ390" s="28" t="s">
        <v>78</v>
      </c>
      <c r="CA390" s="25">
        <v>1</v>
      </c>
      <c r="CB390" s="28" t="s">
        <v>1383</v>
      </c>
      <c r="CC390" s="28">
        <v>3511.78</v>
      </c>
      <c r="CD390" s="28">
        <v>28.24</v>
      </c>
      <c r="CE390" s="38">
        <v>350.04</v>
      </c>
      <c r="CF390" s="54">
        <v>2</v>
      </c>
      <c r="CG390" s="25">
        <f t="shared" si="271"/>
        <v>3</v>
      </c>
      <c r="CH390" s="26">
        <f t="shared" si="272"/>
        <v>0.5</v>
      </c>
      <c r="CI390" s="26">
        <f t="shared" si="276"/>
        <v>31.338526912181305</v>
      </c>
      <c r="CJ390" s="26">
        <f t="shared" si="277"/>
        <v>2.5282824820020569</v>
      </c>
    </row>
    <row r="391" spans="1:88" ht="13.05" customHeight="1" x14ac:dyDescent="0.3">
      <c r="A391" s="27">
        <v>171</v>
      </c>
      <c r="B391" s="28" t="s">
        <v>65</v>
      </c>
      <c r="C391" s="25">
        <f t="shared" si="258"/>
        <v>3</v>
      </c>
      <c r="D391" s="28" t="s">
        <v>65</v>
      </c>
      <c r="E391" s="25">
        <f t="shared" si="259"/>
        <v>3</v>
      </c>
      <c r="F391" s="28" t="s">
        <v>80</v>
      </c>
      <c r="G391" s="25">
        <f t="shared" si="260"/>
        <v>4</v>
      </c>
      <c r="H391" s="28" t="str">
        <f t="shared" si="261"/>
        <v>high</v>
      </c>
      <c r="I391" s="28" t="s">
        <v>79</v>
      </c>
      <c r="J391" s="25">
        <f t="shared" si="262"/>
        <v>2</v>
      </c>
      <c r="K391" s="28" t="s">
        <v>79</v>
      </c>
      <c r="L391" s="25">
        <f t="shared" si="263"/>
        <v>2</v>
      </c>
      <c r="M391" s="28" t="s">
        <v>88</v>
      </c>
      <c r="N391" s="25">
        <f t="shared" si="264"/>
        <v>1</v>
      </c>
      <c r="O391" s="25" t="str">
        <f t="shared" si="273"/>
        <v>high</v>
      </c>
      <c r="P391" s="25" t="s">
        <v>67</v>
      </c>
      <c r="Q391" s="25" t="s">
        <v>68</v>
      </c>
      <c r="R391" s="25">
        <v>4</v>
      </c>
      <c r="S391" s="29" t="s">
        <v>1562</v>
      </c>
      <c r="T391" s="195">
        <f>VLOOKUP($S391,'Snippet measures'!$A$4:$V$33,11,FALSE)</f>
        <v>885</v>
      </c>
      <c r="U391" s="195">
        <f>VLOOKUP($S391,'Snippet measures'!$A$4:$V$33,18,FALSE)</f>
        <v>-6.5263851173010101</v>
      </c>
      <c r="V391" s="195">
        <f>VLOOKUP($S391,'Snippet measures'!$A$4:$V$33,19,FALSE)</f>
        <v>777.6</v>
      </c>
      <c r="W391" s="195">
        <f>VLOOKUP($S391,'Snippet measures'!$A$4:$V$33,21,FALSE)</f>
        <v>6.369426751592357E-3</v>
      </c>
      <c r="X391" s="195">
        <f>VLOOKUP($S391,'Snippet measures'!$A$4:$V$33,22,FALSE)</f>
        <v>0.11464968152866242</v>
      </c>
      <c r="Y391" s="25">
        <v>3</v>
      </c>
      <c r="Z391" s="30" t="s">
        <v>1588</v>
      </c>
      <c r="AA391" s="31" t="s">
        <v>1589</v>
      </c>
      <c r="AB391" s="39" t="s">
        <v>335</v>
      </c>
      <c r="AC391" s="33" t="s">
        <v>1590</v>
      </c>
      <c r="AD391" s="16"/>
      <c r="AE391" s="17">
        <v>2</v>
      </c>
      <c r="AF391" s="17">
        <v>2</v>
      </c>
      <c r="AG391" s="17">
        <f t="shared" si="257"/>
        <v>2</v>
      </c>
      <c r="AH391" s="35" t="s">
        <v>336</v>
      </c>
      <c r="AI391" s="33" t="s">
        <v>1591</v>
      </c>
      <c r="AJ391" s="16"/>
      <c r="AK391" s="17">
        <v>1</v>
      </c>
      <c r="AL391" s="17">
        <v>1</v>
      </c>
      <c r="AM391" s="20">
        <f t="shared" si="274"/>
        <v>1</v>
      </c>
      <c r="AN391" s="35"/>
      <c r="AO391" s="33"/>
      <c r="AP391" s="16"/>
      <c r="AQ391" s="17" t="str">
        <f t="shared" si="252"/>
        <v/>
      </c>
      <c r="AR391" s="17" t="str">
        <f t="shared" si="252"/>
        <v/>
      </c>
      <c r="AS391" s="20" t="str">
        <f t="shared" si="251"/>
        <v/>
      </c>
      <c r="AT391" s="35"/>
      <c r="AU391" s="33"/>
      <c r="AV391" s="16"/>
      <c r="AW391" s="17" t="str">
        <f t="shared" si="253"/>
        <v/>
      </c>
      <c r="AX391" s="17" t="str">
        <f t="shared" si="253"/>
        <v/>
      </c>
      <c r="AY391" s="20" t="str">
        <f t="shared" si="250"/>
        <v/>
      </c>
      <c r="AZ391" s="35"/>
      <c r="BA391" s="33"/>
      <c r="BB391" s="17" t="str">
        <f t="shared" si="254"/>
        <v/>
      </c>
      <c r="BC391" s="17" t="str">
        <f t="shared" si="254"/>
        <v/>
      </c>
      <c r="BD391" s="20" t="str">
        <f t="shared" si="255"/>
        <v/>
      </c>
      <c r="BE391" s="35"/>
      <c r="BF391" s="36"/>
      <c r="BG391" s="17" t="str">
        <f t="shared" si="256"/>
        <v/>
      </c>
      <c r="BH391" s="17" t="str">
        <f t="shared" si="256"/>
        <v/>
      </c>
      <c r="BI391" s="20" t="str">
        <f t="shared" si="248"/>
        <v/>
      </c>
      <c r="BJ391" s="54">
        <v>3</v>
      </c>
      <c r="BK391" s="37">
        <f t="shared" si="265"/>
        <v>6</v>
      </c>
      <c r="BL391" s="54">
        <f t="shared" si="266"/>
        <v>0</v>
      </c>
      <c r="BM391" s="28" t="s">
        <v>1592</v>
      </c>
      <c r="BN391" s="28"/>
      <c r="BO391" s="28" t="s">
        <v>1390</v>
      </c>
      <c r="BP391" s="28" t="s">
        <v>1391</v>
      </c>
      <c r="BQ391" s="28">
        <v>2</v>
      </c>
      <c r="BR391" s="25">
        <f t="shared" si="267"/>
        <v>2</v>
      </c>
      <c r="BS391" s="28">
        <v>2</v>
      </c>
      <c r="BT391" s="25">
        <f t="shared" si="268"/>
        <v>2</v>
      </c>
      <c r="BU391" s="28">
        <v>2</v>
      </c>
      <c r="BV391" s="25">
        <f t="shared" si="269"/>
        <v>2</v>
      </c>
      <c r="BW391" s="28" t="s">
        <v>87</v>
      </c>
      <c r="BX391" s="25">
        <f t="shared" si="270"/>
        <v>1</v>
      </c>
      <c r="BY391" s="25" t="str">
        <f t="shared" si="275"/>
        <v>low</v>
      </c>
      <c r="BZ391" s="28" t="s">
        <v>145</v>
      </c>
      <c r="CA391" s="25">
        <v>2</v>
      </c>
      <c r="CB391" s="28" t="s">
        <v>1392</v>
      </c>
      <c r="CC391" s="28">
        <v>4811.33</v>
      </c>
      <c r="CD391" s="28">
        <v>271.25</v>
      </c>
      <c r="CE391" s="38">
        <v>143.82</v>
      </c>
      <c r="CF391" s="54">
        <v>2</v>
      </c>
      <c r="CG391" s="25">
        <f t="shared" si="271"/>
        <v>3</v>
      </c>
      <c r="CH391" s="26">
        <f t="shared" si="272"/>
        <v>0.5</v>
      </c>
      <c r="CI391" s="26">
        <f t="shared" si="276"/>
        <v>3.2626728110599079</v>
      </c>
      <c r="CJ391" s="26">
        <f t="shared" si="277"/>
        <v>6.1535252398831872</v>
      </c>
    </row>
    <row r="392" spans="1:88" ht="13.05" customHeight="1" x14ac:dyDescent="0.3">
      <c r="A392" s="27">
        <v>174</v>
      </c>
      <c r="B392" s="28" t="s">
        <v>88</v>
      </c>
      <c r="C392" s="25">
        <f t="shared" si="258"/>
        <v>1</v>
      </c>
      <c r="D392" s="28" t="s">
        <v>88</v>
      </c>
      <c r="E392" s="25">
        <f t="shared" si="259"/>
        <v>1</v>
      </c>
      <c r="F392" s="28" t="s">
        <v>88</v>
      </c>
      <c r="G392" s="25">
        <f t="shared" si="260"/>
        <v>1</v>
      </c>
      <c r="H392" s="28" t="str">
        <f t="shared" si="261"/>
        <v>low</v>
      </c>
      <c r="I392" s="28" t="s">
        <v>88</v>
      </c>
      <c r="J392" s="25">
        <f t="shared" si="262"/>
        <v>1</v>
      </c>
      <c r="K392" s="28" t="s">
        <v>88</v>
      </c>
      <c r="L392" s="25">
        <f t="shared" si="263"/>
        <v>1</v>
      </c>
      <c r="M392" s="28" t="s">
        <v>88</v>
      </c>
      <c r="N392" s="25">
        <f t="shared" si="264"/>
        <v>1</v>
      </c>
      <c r="O392" s="25" t="str">
        <f t="shared" si="273"/>
        <v>low</v>
      </c>
      <c r="P392" s="25" t="s">
        <v>95</v>
      </c>
      <c r="Q392" s="25" t="s">
        <v>68</v>
      </c>
      <c r="R392" s="25">
        <v>4</v>
      </c>
      <c r="S392" s="29" t="s">
        <v>1562</v>
      </c>
      <c r="T392" s="195">
        <f>VLOOKUP($S392,'Snippet measures'!$A$4:$V$33,11,FALSE)</f>
        <v>885</v>
      </c>
      <c r="U392" s="195">
        <f>VLOOKUP($S392,'Snippet measures'!$A$4:$V$33,18,FALSE)</f>
        <v>-6.5263851173010101</v>
      </c>
      <c r="V392" s="195">
        <f>VLOOKUP($S392,'Snippet measures'!$A$4:$V$33,19,FALSE)</f>
        <v>777.6</v>
      </c>
      <c r="W392" s="195">
        <f>VLOOKUP($S392,'Snippet measures'!$A$4:$V$33,21,FALSE)</f>
        <v>6.369426751592357E-3</v>
      </c>
      <c r="X392" s="195">
        <f>VLOOKUP($S392,'Snippet measures'!$A$4:$V$33,22,FALSE)</f>
        <v>0.11464968152866242</v>
      </c>
      <c r="Y392" s="25">
        <v>1</v>
      </c>
      <c r="Z392" s="30" t="s">
        <v>256</v>
      </c>
      <c r="AA392" s="31" t="s">
        <v>1593</v>
      </c>
      <c r="AB392" s="39" t="s">
        <v>335</v>
      </c>
      <c r="AC392" s="33" t="s">
        <v>230</v>
      </c>
      <c r="AD392" s="16"/>
      <c r="AE392" s="17">
        <v>0</v>
      </c>
      <c r="AF392" s="17">
        <v>0</v>
      </c>
      <c r="AG392" s="17">
        <f t="shared" si="257"/>
        <v>0</v>
      </c>
      <c r="AH392" s="35" t="s">
        <v>336</v>
      </c>
      <c r="AI392" s="33" t="s">
        <v>230</v>
      </c>
      <c r="AJ392" s="16"/>
      <c r="AK392" s="17">
        <v>0</v>
      </c>
      <c r="AL392" s="17">
        <v>0</v>
      </c>
      <c r="AM392" s="20">
        <f t="shared" si="274"/>
        <v>0</v>
      </c>
      <c r="AN392" s="35"/>
      <c r="AO392" s="33"/>
      <c r="AP392" s="16"/>
      <c r="AQ392" s="17" t="str">
        <f t="shared" si="252"/>
        <v/>
      </c>
      <c r="AR392" s="17" t="str">
        <f t="shared" si="252"/>
        <v/>
      </c>
      <c r="AS392" s="20" t="str">
        <f t="shared" si="251"/>
        <v/>
      </c>
      <c r="AT392" s="35"/>
      <c r="AU392" s="33"/>
      <c r="AV392" s="16"/>
      <c r="AW392" s="17" t="str">
        <f t="shared" si="253"/>
        <v/>
      </c>
      <c r="AX392" s="17" t="str">
        <f t="shared" si="253"/>
        <v/>
      </c>
      <c r="AY392" s="20" t="str">
        <f t="shared" si="250"/>
        <v/>
      </c>
      <c r="AZ392" s="35"/>
      <c r="BA392" s="33"/>
      <c r="BB392" s="17" t="str">
        <f t="shared" si="254"/>
        <v/>
      </c>
      <c r="BC392" s="17" t="str">
        <f t="shared" si="254"/>
        <v/>
      </c>
      <c r="BD392" s="20" t="str">
        <f t="shared" si="255"/>
        <v/>
      </c>
      <c r="BE392" s="35"/>
      <c r="BF392" s="36"/>
      <c r="BG392" s="17" t="str">
        <f t="shared" si="256"/>
        <v/>
      </c>
      <c r="BH392" s="17" t="str">
        <f t="shared" si="256"/>
        <v/>
      </c>
      <c r="BI392" s="20" t="str">
        <f t="shared" si="248"/>
        <v/>
      </c>
      <c r="BJ392" s="54">
        <v>1</v>
      </c>
      <c r="BK392" s="37">
        <f t="shared" si="265"/>
        <v>2</v>
      </c>
      <c r="BL392" s="54">
        <f t="shared" si="266"/>
        <v>0</v>
      </c>
      <c r="BM392" s="28"/>
      <c r="BN392" s="28"/>
      <c r="BO392" s="28"/>
      <c r="BP392" s="28" t="s">
        <v>1395</v>
      </c>
      <c r="BQ392" s="28" t="s">
        <v>87</v>
      </c>
      <c r="BR392" s="25">
        <f t="shared" si="267"/>
        <v>1</v>
      </c>
      <c r="BS392" s="28" t="s">
        <v>87</v>
      </c>
      <c r="BT392" s="25">
        <f t="shared" si="268"/>
        <v>1</v>
      </c>
      <c r="BU392" s="28" t="s">
        <v>87</v>
      </c>
      <c r="BV392" s="25">
        <f t="shared" si="269"/>
        <v>1</v>
      </c>
      <c r="BW392" s="28" t="s">
        <v>87</v>
      </c>
      <c r="BX392" s="25">
        <f t="shared" si="270"/>
        <v>1</v>
      </c>
      <c r="BY392" s="25" t="str">
        <f t="shared" si="275"/>
        <v>low</v>
      </c>
      <c r="BZ392" s="28" t="s">
        <v>78</v>
      </c>
      <c r="CA392" s="25">
        <v>1</v>
      </c>
      <c r="CB392" s="28" t="s">
        <v>1396</v>
      </c>
      <c r="CC392" s="28">
        <v>3194.22</v>
      </c>
      <c r="CD392" s="28">
        <v>105.28</v>
      </c>
      <c r="CE392" s="38">
        <v>34.409999999999997</v>
      </c>
      <c r="CF392" s="54">
        <v>2</v>
      </c>
      <c r="CG392" s="25">
        <f t="shared" si="271"/>
        <v>0</v>
      </c>
      <c r="CH392" s="26">
        <f t="shared" si="272"/>
        <v>0</v>
      </c>
      <c r="CI392" s="26">
        <f t="shared" si="276"/>
        <v>8.4061550151975677</v>
      </c>
      <c r="CJ392" s="26">
        <f t="shared" si="277"/>
        <v>25.71926765475153</v>
      </c>
    </row>
    <row r="393" spans="1:88" ht="13.05" customHeight="1" x14ac:dyDescent="0.3">
      <c r="A393" s="27">
        <v>186</v>
      </c>
      <c r="B393" s="28" t="s">
        <v>80</v>
      </c>
      <c r="C393" s="25">
        <f t="shared" si="258"/>
        <v>4</v>
      </c>
      <c r="D393" s="28" t="s">
        <v>66</v>
      </c>
      <c r="E393" s="25">
        <f t="shared" si="259"/>
        <v>5</v>
      </c>
      <c r="F393" s="28" t="s">
        <v>66</v>
      </c>
      <c r="G393" s="25">
        <f t="shared" si="260"/>
        <v>5</v>
      </c>
      <c r="H393" s="28" t="str">
        <f t="shared" si="261"/>
        <v>high</v>
      </c>
      <c r="I393" s="28" t="s">
        <v>80</v>
      </c>
      <c r="J393" s="25">
        <f t="shared" si="262"/>
        <v>4</v>
      </c>
      <c r="K393" s="28" t="s">
        <v>80</v>
      </c>
      <c r="L393" s="25">
        <f t="shared" si="263"/>
        <v>4</v>
      </c>
      <c r="M393" s="28" t="s">
        <v>66</v>
      </c>
      <c r="N393" s="25">
        <f t="shared" si="264"/>
        <v>5</v>
      </c>
      <c r="O393" s="25" t="str">
        <f t="shared" si="273"/>
        <v>high</v>
      </c>
      <c r="P393" s="25" t="s">
        <v>67</v>
      </c>
      <c r="Q393" s="25" t="s">
        <v>68</v>
      </c>
      <c r="R393" s="25">
        <v>4</v>
      </c>
      <c r="S393" s="29" t="s">
        <v>1562</v>
      </c>
      <c r="T393" s="195">
        <f>VLOOKUP($S393,'Snippet measures'!$A$4:$V$33,11,FALSE)</f>
        <v>885</v>
      </c>
      <c r="U393" s="195">
        <f>VLOOKUP($S393,'Snippet measures'!$A$4:$V$33,18,FALSE)</f>
        <v>-6.5263851173010101</v>
      </c>
      <c r="V393" s="195">
        <f>VLOOKUP($S393,'Snippet measures'!$A$4:$V$33,19,FALSE)</f>
        <v>777.6</v>
      </c>
      <c r="W393" s="195">
        <f>VLOOKUP($S393,'Snippet measures'!$A$4:$V$33,21,FALSE)</f>
        <v>6.369426751592357E-3</v>
      </c>
      <c r="X393" s="195">
        <f>VLOOKUP($S393,'Snippet measures'!$A$4:$V$33,22,FALSE)</f>
        <v>0.11464968152866242</v>
      </c>
      <c r="Y393" s="25">
        <v>4</v>
      </c>
      <c r="Z393" s="30" t="s">
        <v>1594</v>
      </c>
      <c r="AA393" s="31" t="s">
        <v>1595</v>
      </c>
      <c r="AB393" s="39" t="s">
        <v>335</v>
      </c>
      <c r="AC393" s="33" t="s">
        <v>1596</v>
      </c>
      <c r="AD393" s="16"/>
      <c r="AE393" s="17">
        <v>1</v>
      </c>
      <c r="AF393" s="17">
        <v>1</v>
      </c>
      <c r="AG393" s="17">
        <f t="shared" si="257"/>
        <v>1</v>
      </c>
      <c r="AH393" s="35" t="s">
        <v>336</v>
      </c>
      <c r="AI393" s="33" t="s">
        <v>336</v>
      </c>
      <c r="AJ393" s="16"/>
      <c r="AK393" s="17">
        <f>IF($AH393=TRIM($AI393),3,"")</f>
        <v>3</v>
      </c>
      <c r="AL393" s="17">
        <f>IF($AH393=TRIM($AI393),3,"")</f>
        <v>3</v>
      </c>
      <c r="AM393" s="20">
        <f t="shared" si="274"/>
        <v>3</v>
      </c>
      <c r="AN393" s="35"/>
      <c r="AO393" s="33"/>
      <c r="AP393" s="16"/>
      <c r="AQ393" s="17" t="str">
        <f t="shared" si="252"/>
        <v/>
      </c>
      <c r="AR393" s="17" t="str">
        <f t="shared" si="252"/>
        <v/>
      </c>
      <c r="AS393" s="20" t="str">
        <f t="shared" si="251"/>
        <v/>
      </c>
      <c r="AT393" s="35"/>
      <c r="AU393" s="33"/>
      <c r="AV393" s="16"/>
      <c r="AW393" s="17" t="str">
        <f t="shared" si="253"/>
        <v/>
      </c>
      <c r="AX393" s="17" t="str">
        <f t="shared" si="253"/>
        <v/>
      </c>
      <c r="AY393" s="20" t="str">
        <f t="shared" ref="AY393:AY424" si="278">IF(AW393=AX393,AW393,"")</f>
        <v/>
      </c>
      <c r="AZ393" s="35"/>
      <c r="BA393" s="33"/>
      <c r="BB393" s="17" t="str">
        <f t="shared" si="254"/>
        <v/>
      </c>
      <c r="BC393" s="17" t="str">
        <f t="shared" si="254"/>
        <v/>
      </c>
      <c r="BD393" s="20" t="str">
        <f t="shared" si="255"/>
        <v/>
      </c>
      <c r="BE393" s="35"/>
      <c r="BF393" s="36"/>
      <c r="BG393" s="17" t="str">
        <f t="shared" si="256"/>
        <v/>
      </c>
      <c r="BH393" s="17" t="str">
        <f t="shared" si="256"/>
        <v/>
      </c>
      <c r="BI393" s="20" t="str">
        <f t="shared" si="248"/>
        <v/>
      </c>
      <c r="BJ393" s="54">
        <v>4</v>
      </c>
      <c r="BK393" s="37">
        <f t="shared" si="265"/>
        <v>8</v>
      </c>
      <c r="BL393" s="54">
        <f t="shared" si="266"/>
        <v>0</v>
      </c>
      <c r="BM393" s="28"/>
      <c r="BN393" s="28"/>
      <c r="BO393" s="28" t="s">
        <v>1404</v>
      </c>
      <c r="BP393" s="28" t="s">
        <v>1405</v>
      </c>
      <c r="BQ393" s="28">
        <v>4</v>
      </c>
      <c r="BR393" s="25">
        <f t="shared" si="267"/>
        <v>4</v>
      </c>
      <c r="BS393" s="28">
        <v>3</v>
      </c>
      <c r="BT393" s="25">
        <f t="shared" si="268"/>
        <v>3</v>
      </c>
      <c r="BU393" s="28">
        <v>4</v>
      </c>
      <c r="BV393" s="25">
        <f t="shared" si="269"/>
        <v>4</v>
      </c>
      <c r="BW393" s="28">
        <v>3</v>
      </c>
      <c r="BX393" s="25">
        <f t="shared" si="270"/>
        <v>3</v>
      </c>
      <c r="BY393" s="25" t="str">
        <f t="shared" si="275"/>
        <v>high</v>
      </c>
      <c r="BZ393" s="28" t="s">
        <v>145</v>
      </c>
      <c r="CA393" s="25">
        <v>2</v>
      </c>
      <c r="CB393" s="28" t="s">
        <v>1406</v>
      </c>
      <c r="CC393" s="28">
        <v>1807.34</v>
      </c>
      <c r="CD393" s="28">
        <v>34.520000000000003</v>
      </c>
      <c r="CE393" s="38">
        <v>39.82</v>
      </c>
      <c r="CF393" s="54">
        <v>2</v>
      </c>
      <c r="CG393" s="25">
        <f t="shared" si="271"/>
        <v>4</v>
      </c>
      <c r="CH393" s="26">
        <f t="shared" si="272"/>
        <v>0.66666666666666663</v>
      </c>
      <c r="CI393" s="26">
        <f t="shared" si="276"/>
        <v>25.637311703360368</v>
      </c>
      <c r="CJ393" s="26">
        <f t="shared" si="277"/>
        <v>22.225012556504268</v>
      </c>
    </row>
    <row r="394" spans="1:88" ht="13.05" customHeight="1" x14ac:dyDescent="0.3">
      <c r="A394" s="27">
        <v>204</v>
      </c>
      <c r="B394" s="28" t="s">
        <v>79</v>
      </c>
      <c r="C394" s="25">
        <f t="shared" si="258"/>
        <v>2</v>
      </c>
      <c r="D394" s="28" t="s">
        <v>66</v>
      </c>
      <c r="E394" s="25">
        <f t="shared" si="259"/>
        <v>5</v>
      </c>
      <c r="F394" s="28" t="s">
        <v>80</v>
      </c>
      <c r="G394" s="25">
        <f t="shared" si="260"/>
        <v>4</v>
      </c>
      <c r="H394" s="28" t="str">
        <f t="shared" si="261"/>
        <v>high</v>
      </c>
      <c r="I394" s="28" t="s">
        <v>65</v>
      </c>
      <c r="J394" s="25">
        <f t="shared" si="262"/>
        <v>3</v>
      </c>
      <c r="K394" s="28" t="s">
        <v>80</v>
      </c>
      <c r="L394" s="25">
        <f t="shared" si="263"/>
        <v>4</v>
      </c>
      <c r="M394" s="28" t="s">
        <v>80</v>
      </c>
      <c r="N394" s="25">
        <f t="shared" si="264"/>
        <v>4</v>
      </c>
      <c r="O394" s="25" t="str">
        <f t="shared" si="273"/>
        <v>high</v>
      </c>
      <c r="P394" s="25" t="s">
        <v>67</v>
      </c>
      <c r="Q394" s="25" t="s">
        <v>68</v>
      </c>
      <c r="R394" s="25">
        <v>4</v>
      </c>
      <c r="S394" s="29" t="s">
        <v>1562</v>
      </c>
      <c r="T394" s="195">
        <f>VLOOKUP($S394,'Snippet measures'!$A$4:$V$33,11,FALSE)</f>
        <v>885</v>
      </c>
      <c r="U394" s="195">
        <f>VLOOKUP($S394,'Snippet measures'!$A$4:$V$33,18,FALSE)</f>
        <v>-6.5263851173010101</v>
      </c>
      <c r="V394" s="195">
        <f>VLOOKUP($S394,'Snippet measures'!$A$4:$V$33,19,FALSE)</f>
        <v>777.6</v>
      </c>
      <c r="W394" s="195">
        <f>VLOOKUP($S394,'Snippet measures'!$A$4:$V$33,21,FALSE)</f>
        <v>6.369426751592357E-3</v>
      </c>
      <c r="X394" s="195">
        <f>VLOOKUP($S394,'Snippet measures'!$A$4:$V$33,22,FALSE)</f>
        <v>0.11464968152866242</v>
      </c>
      <c r="Y394" s="25">
        <v>4</v>
      </c>
      <c r="Z394" s="30" t="s">
        <v>1597</v>
      </c>
      <c r="AA394" s="31" t="s">
        <v>1598</v>
      </c>
      <c r="AB394" s="39" t="s">
        <v>335</v>
      </c>
      <c r="AC394" s="33" t="s">
        <v>1599</v>
      </c>
      <c r="AD394" s="16"/>
      <c r="AE394" s="17">
        <v>0</v>
      </c>
      <c r="AF394" s="17">
        <v>0</v>
      </c>
      <c r="AG394" s="17">
        <f t="shared" si="257"/>
        <v>0</v>
      </c>
      <c r="AH394" s="35" t="s">
        <v>336</v>
      </c>
      <c r="AI394" s="33" t="s">
        <v>1600</v>
      </c>
      <c r="AJ394" s="16"/>
      <c r="AK394" s="17">
        <v>0</v>
      </c>
      <c r="AL394" s="17">
        <v>0</v>
      </c>
      <c r="AM394" s="20">
        <f t="shared" si="274"/>
        <v>0</v>
      </c>
      <c r="AN394" s="35"/>
      <c r="AO394" s="33"/>
      <c r="AP394" s="16"/>
      <c r="AQ394" s="17" t="str">
        <f t="shared" ref="AQ394:AR413" si="279">IF(ISBLANK($AN394),"",IF($AN394=TRIM($AO394),3,""))</f>
        <v/>
      </c>
      <c r="AR394" s="17" t="str">
        <f t="shared" si="279"/>
        <v/>
      </c>
      <c r="AS394" s="20" t="str">
        <f t="shared" si="251"/>
        <v/>
      </c>
      <c r="AT394" s="35"/>
      <c r="AU394" s="33"/>
      <c r="AV394" s="16"/>
      <c r="AW394" s="17" t="str">
        <f t="shared" ref="AW394:AX413" si="280">IF(ISBLANK($AT394),"",IF($AT394=TRIM($AU394),3,""))</f>
        <v/>
      </c>
      <c r="AX394" s="17" t="str">
        <f t="shared" si="280"/>
        <v/>
      </c>
      <c r="AY394" s="20" t="str">
        <f t="shared" si="278"/>
        <v/>
      </c>
      <c r="AZ394" s="35"/>
      <c r="BA394" s="33"/>
      <c r="BB394" s="17" t="str">
        <f t="shared" ref="BB394:BC413" si="281">IF(ISBLANK($AZ394),"",IF($AZ394=TRIM($BA394),3,""))</f>
        <v/>
      </c>
      <c r="BC394" s="17" t="str">
        <f t="shared" si="281"/>
        <v/>
      </c>
      <c r="BD394" s="20" t="str">
        <f t="shared" si="255"/>
        <v/>
      </c>
      <c r="BE394" s="35"/>
      <c r="BF394" s="36"/>
      <c r="BG394" s="17" t="str">
        <f t="shared" ref="BG394:BH413" si="282">IF(ISBLANK($BE394),"",IF($BE394=TRIM($BF394),3,""))</f>
        <v/>
      </c>
      <c r="BH394" s="17" t="str">
        <f t="shared" si="282"/>
        <v/>
      </c>
      <c r="BI394" s="20" t="str">
        <f t="shared" si="248"/>
        <v/>
      </c>
      <c r="BJ394" s="54">
        <v>2</v>
      </c>
      <c r="BK394" s="37">
        <f t="shared" si="265"/>
        <v>6</v>
      </c>
      <c r="BL394" s="54">
        <f t="shared" si="266"/>
        <v>-2</v>
      </c>
      <c r="BM394" s="28" t="s">
        <v>1601</v>
      </c>
      <c r="BN394" s="28" t="s">
        <v>1602</v>
      </c>
      <c r="BO394" s="28" t="s">
        <v>1411</v>
      </c>
      <c r="BP394" s="28" t="s">
        <v>1412</v>
      </c>
      <c r="BQ394" s="28" t="s">
        <v>77</v>
      </c>
      <c r="BR394" s="25">
        <f t="shared" si="267"/>
        <v>5</v>
      </c>
      <c r="BS394" s="28">
        <v>3</v>
      </c>
      <c r="BT394" s="25">
        <f t="shared" si="268"/>
        <v>3</v>
      </c>
      <c r="BU394" s="28">
        <v>4</v>
      </c>
      <c r="BV394" s="25">
        <f t="shared" si="269"/>
        <v>4</v>
      </c>
      <c r="BW394" s="28" t="s">
        <v>87</v>
      </c>
      <c r="BX394" s="25">
        <f t="shared" si="270"/>
        <v>1</v>
      </c>
      <c r="BY394" s="25" t="str">
        <f t="shared" si="275"/>
        <v>high</v>
      </c>
      <c r="BZ394" s="28" t="s">
        <v>482</v>
      </c>
      <c r="CA394" s="25">
        <v>5</v>
      </c>
      <c r="CB394" s="28"/>
      <c r="CC394" s="28">
        <v>778.55</v>
      </c>
      <c r="CD394" s="28">
        <v>20.28</v>
      </c>
      <c r="CE394" s="38">
        <v>37.4</v>
      </c>
      <c r="CF394" s="54">
        <v>2</v>
      </c>
      <c r="CG394" s="25">
        <f t="shared" si="271"/>
        <v>0</v>
      </c>
      <c r="CH394" s="26">
        <f t="shared" si="272"/>
        <v>0</v>
      </c>
      <c r="CI394" s="26">
        <f t="shared" si="276"/>
        <v>43.639053254437869</v>
      </c>
      <c r="CJ394" s="26">
        <f t="shared" si="277"/>
        <v>23.663101604278076</v>
      </c>
    </row>
    <row r="395" spans="1:88" ht="13.05" customHeight="1" x14ac:dyDescent="0.3">
      <c r="A395" s="27">
        <v>214</v>
      </c>
      <c r="B395" s="28" t="s">
        <v>88</v>
      </c>
      <c r="C395" s="25">
        <f t="shared" si="258"/>
        <v>1</v>
      </c>
      <c r="D395" s="28" t="s">
        <v>80</v>
      </c>
      <c r="E395" s="25">
        <f t="shared" si="259"/>
        <v>4</v>
      </c>
      <c r="F395" s="28" t="s">
        <v>80</v>
      </c>
      <c r="G395" s="25">
        <f t="shared" si="260"/>
        <v>4</v>
      </c>
      <c r="H395" s="28" t="str">
        <f t="shared" si="261"/>
        <v>medium</v>
      </c>
      <c r="I395" s="28" t="s">
        <v>88</v>
      </c>
      <c r="J395" s="25">
        <f t="shared" si="262"/>
        <v>1</v>
      </c>
      <c r="K395" s="28" t="s">
        <v>65</v>
      </c>
      <c r="L395" s="25">
        <f t="shared" si="263"/>
        <v>3</v>
      </c>
      <c r="M395" s="28" t="s">
        <v>88</v>
      </c>
      <c r="N395" s="25">
        <f t="shared" si="264"/>
        <v>1</v>
      </c>
      <c r="O395" s="25" t="str">
        <f t="shared" si="273"/>
        <v>high</v>
      </c>
      <c r="P395" s="25" t="s">
        <v>95</v>
      </c>
      <c r="Q395" s="25" t="s">
        <v>68</v>
      </c>
      <c r="R395" s="25">
        <v>4</v>
      </c>
      <c r="S395" s="29" t="s">
        <v>1562</v>
      </c>
      <c r="T395" s="195">
        <f>VLOOKUP($S395,'Snippet measures'!$A$4:$V$33,11,FALSE)</f>
        <v>885</v>
      </c>
      <c r="U395" s="195">
        <f>VLOOKUP($S395,'Snippet measures'!$A$4:$V$33,18,FALSE)</f>
        <v>-6.5263851173010101</v>
      </c>
      <c r="V395" s="195">
        <f>VLOOKUP($S395,'Snippet measures'!$A$4:$V$33,19,FALSE)</f>
        <v>777.6</v>
      </c>
      <c r="W395" s="195">
        <f>VLOOKUP($S395,'Snippet measures'!$A$4:$V$33,21,FALSE)</f>
        <v>6.369426751592357E-3</v>
      </c>
      <c r="X395" s="195">
        <f>VLOOKUP($S395,'Snippet measures'!$A$4:$V$33,22,FALSE)</f>
        <v>0.11464968152866242</v>
      </c>
      <c r="Y395" s="25">
        <v>3</v>
      </c>
      <c r="Z395" s="30" t="s">
        <v>1603</v>
      </c>
      <c r="AA395" s="31" t="s">
        <v>1604</v>
      </c>
      <c r="AB395" s="39" t="s">
        <v>335</v>
      </c>
      <c r="AC395" s="33" t="s">
        <v>1605</v>
      </c>
      <c r="AD395" s="16"/>
      <c r="AE395" s="17">
        <v>3</v>
      </c>
      <c r="AF395" s="17">
        <v>3</v>
      </c>
      <c r="AG395" s="17">
        <f t="shared" si="257"/>
        <v>3</v>
      </c>
      <c r="AH395" s="35" t="s">
        <v>336</v>
      </c>
      <c r="AI395" s="33" t="s">
        <v>1606</v>
      </c>
      <c r="AJ395" s="16"/>
      <c r="AK395" s="17">
        <v>3</v>
      </c>
      <c r="AL395" s="17">
        <v>3</v>
      </c>
      <c r="AM395" s="20">
        <f t="shared" si="274"/>
        <v>3</v>
      </c>
      <c r="AN395" s="35"/>
      <c r="AO395" s="33"/>
      <c r="AP395" s="16"/>
      <c r="AQ395" s="17" t="str">
        <f t="shared" si="279"/>
        <v/>
      </c>
      <c r="AR395" s="17" t="str">
        <f t="shared" si="279"/>
        <v/>
      </c>
      <c r="AS395" s="20" t="str">
        <f t="shared" si="251"/>
        <v/>
      </c>
      <c r="AT395" s="35"/>
      <c r="AU395" s="33"/>
      <c r="AV395" s="16"/>
      <c r="AW395" s="17" t="str">
        <f t="shared" si="280"/>
        <v/>
      </c>
      <c r="AX395" s="17" t="str">
        <f t="shared" si="280"/>
        <v/>
      </c>
      <c r="AY395" s="20" t="str">
        <f t="shared" si="278"/>
        <v/>
      </c>
      <c r="AZ395" s="35"/>
      <c r="BA395" s="33"/>
      <c r="BB395" s="17" t="str">
        <f t="shared" si="281"/>
        <v/>
      </c>
      <c r="BC395" s="17" t="str">
        <f t="shared" si="281"/>
        <v/>
      </c>
      <c r="BD395" s="20" t="str">
        <f t="shared" si="255"/>
        <v/>
      </c>
      <c r="BE395" s="35"/>
      <c r="BF395" s="36"/>
      <c r="BG395" s="17" t="str">
        <f t="shared" si="282"/>
        <v/>
      </c>
      <c r="BH395" s="17" t="str">
        <f t="shared" si="282"/>
        <v/>
      </c>
      <c r="BI395" s="20" t="str">
        <f t="shared" si="248"/>
        <v/>
      </c>
      <c r="BJ395" s="54">
        <v>3</v>
      </c>
      <c r="BK395" s="37">
        <f t="shared" si="265"/>
        <v>6</v>
      </c>
      <c r="BL395" s="54">
        <f t="shared" si="266"/>
        <v>0</v>
      </c>
      <c r="BM395" s="28"/>
      <c r="BN395" s="28"/>
      <c r="BO395" s="28"/>
      <c r="BP395" s="28" t="s">
        <v>1418</v>
      </c>
      <c r="BQ395" s="28" t="s">
        <v>87</v>
      </c>
      <c r="BR395" s="25">
        <f t="shared" si="267"/>
        <v>1</v>
      </c>
      <c r="BS395" s="28" t="s">
        <v>87</v>
      </c>
      <c r="BT395" s="25">
        <f t="shared" si="268"/>
        <v>1</v>
      </c>
      <c r="BU395" s="28" t="s">
        <v>87</v>
      </c>
      <c r="BV395" s="25">
        <f t="shared" si="269"/>
        <v>1</v>
      </c>
      <c r="BW395" s="28" t="s">
        <v>87</v>
      </c>
      <c r="BX395" s="25">
        <f t="shared" si="270"/>
        <v>1</v>
      </c>
      <c r="BY395" s="25" t="str">
        <f t="shared" si="275"/>
        <v>low</v>
      </c>
      <c r="BZ395" s="28" t="s">
        <v>145</v>
      </c>
      <c r="CA395" s="25">
        <v>2</v>
      </c>
      <c r="CB395" s="28"/>
      <c r="CC395" s="28">
        <v>5534.87</v>
      </c>
      <c r="CD395" s="28">
        <v>791.38</v>
      </c>
      <c r="CE395" s="38">
        <v>147.69999999999999</v>
      </c>
      <c r="CF395" s="54">
        <v>2</v>
      </c>
      <c r="CG395" s="25">
        <f t="shared" si="271"/>
        <v>6</v>
      </c>
      <c r="CH395" s="26">
        <f t="shared" si="272"/>
        <v>1</v>
      </c>
      <c r="CI395" s="26">
        <f t="shared" si="276"/>
        <v>1.1182996790416742</v>
      </c>
      <c r="CJ395" s="26">
        <f t="shared" si="277"/>
        <v>5.9918754231550446</v>
      </c>
    </row>
    <row r="396" spans="1:88" ht="13.05" customHeight="1" x14ac:dyDescent="0.3">
      <c r="A396" s="27">
        <v>241</v>
      </c>
      <c r="B396" s="28" t="s">
        <v>88</v>
      </c>
      <c r="C396" s="25">
        <f t="shared" si="258"/>
        <v>1</v>
      </c>
      <c r="D396" s="28" t="s">
        <v>79</v>
      </c>
      <c r="E396" s="25">
        <f t="shared" si="259"/>
        <v>2</v>
      </c>
      <c r="F396" s="28" t="s">
        <v>88</v>
      </c>
      <c r="G396" s="25">
        <f t="shared" si="260"/>
        <v>1</v>
      </c>
      <c r="H396" s="28" t="str">
        <f t="shared" si="261"/>
        <v>low</v>
      </c>
      <c r="I396" s="28" t="s">
        <v>88</v>
      </c>
      <c r="J396" s="25">
        <f t="shared" si="262"/>
        <v>1</v>
      </c>
      <c r="K396" s="28" t="s">
        <v>79</v>
      </c>
      <c r="L396" s="25">
        <f t="shared" si="263"/>
        <v>2</v>
      </c>
      <c r="M396" s="28" t="s">
        <v>88</v>
      </c>
      <c r="N396" s="25">
        <f t="shared" si="264"/>
        <v>1</v>
      </c>
      <c r="O396" s="25" t="str">
        <f t="shared" si="273"/>
        <v>low</v>
      </c>
      <c r="P396" s="25" t="s">
        <v>67</v>
      </c>
      <c r="Q396" s="25" t="s">
        <v>68</v>
      </c>
      <c r="R396" s="25">
        <v>4</v>
      </c>
      <c r="S396" s="29" t="s">
        <v>1562</v>
      </c>
      <c r="T396" s="195">
        <f>VLOOKUP($S396,'Snippet measures'!$A$4:$V$33,11,FALSE)</f>
        <v>885</v>
      </c>
      <c r="U396" s="195">
        <f>VLOOKUP($S396,'Snippet measures'!$A$4:$V$33,18,FALSE)</f>
        <v>-6.5263851173010101</v>
      </c>
      <c r="V396" s="195">
        <f>VLOOKUP($S396,'Snippet measures'!$A$4:$V$33,19,FALSE)</f>
        <v>777.6</v>
      </c>
      <c r="W396" s="195">
        <f>VLOOKUP($S396,'Snippet measures'!$A$4:$V$33,21,FALSE)</f>
        <v>6.369426751592357E-3</v>
      </c>
      <c r="X396" s="195">
        <f>VLOOKUP($S396,'Snippet measures'!$A$4:$V$33,22,FALSE)</f>
        <v>0.11464968152866242</v>
      </c>
      <c r="Y396" s="25">
        <v>3</v>
      </c>
      <c r="Z396" s="30" t="s">
        <v>1612</v>
      </c>
      <c r="AA396" s="31" t="s">
        <v>1613</v>
      </c>
      <c r="AB396" s="39" t="s">
        <v>335</v>
      </c>
      <c r="AC396" s="33" t="s">
        <v>1614</v>
      </c>
      <c r="AD396" s="16"/>
      <c r="AE396" s="17">
        <v>1</v>
      </c>
      <c r="AF396" s="17">
        <v>1</v>
      </c>
      <c r="AG396" s="17">
        <f t="shared" si="257"/>
        <v>1</v>
      </c>
      <c r="AH396" s="35" t="s">
        <v>336</v>
      </c>
      <c r="AI396" s="33" t="s">
        <v>1606</v>
      </c>
      <c r="AJ396" s="16"/>
      <c r="AK396" s="17">
        <v>3</v>
      </c>
      <c r="AL396" s="17">
        <v>3</v>
      </c>
      <c r="AM396" s="20">
        <f t="shared" si="274"/>
        <v>3</v>
      </c>
      <c r="AN396" s="35"/>
      <c r="AO396" s="33"/>
      <c r="AP396" s="16"/>
      <c r="AQ396" s="17" t="str">
        <f t="shared" si="279"/>
        <v/>
      </c>
      <c r="AR396" s="17" t="str">
        <f t="shared" si="279"/>
        <v/>
      </c>
      <c r="AS396" s="20" t="str">
        <f t="shared" si="251"/>
        <v/>
      </c>
      <c r="AT396" s="35"/>
      <c r="AU396" s="33"/>
      <c r="AV396" s="16"/>
      <c r="AW396" s="17" t="str">
        <f t="shared" si="280"/>
        <v/>
      </c>
      <c r="AX396" s="17" t="str">
        <f t="shared" si="280"/>
        <v/>
      </c>
      <c r="AY396" s="20" t="str">
        <f t="shared" si="278"/>
        <v/>
      </c>
      <c r="AZ396" s="35"/>
      <c r="BA396" s="33"/>
      <c r="BB396" s="17" t="str">
        <f t="shared" si="281"/>
        <v/>
      </c>
      <c r="BC396" s="17" t="str">
        <f t="shared" si="281"/>
        <v/>
      </c>
      <c r="BD396" s="20" t="str">
        <f t="shared" si="255"/>
        <v/>
      </c>
      <c r="BE396" s="35"/>
      <c r="BF396" s="36"/>
      <c r="BG396" s="17" t="str">
        <f t="shared" si="282"/>
        <v/>
      </c>
      <c r="BH396" s="17" t="str">
        <f t="shared" si="282"/>
        <v/>
      </c>
      <c r="BI396" s="20" t="str">
        <f t="shared" si="248"/>
        <v/>
      </c>
      <c r="BJ396" s="54">
        <v>3</v>
      </c>
      <c r="BK396" s="37">
        <f t="shared" si="265"/>
        <v>6</v>
      </c>
      <c r="BL396" s="54">
        <f t="shared" si="266"/>
        <v>0</v>
      </c>
      <c r="BM396" s="28"/>
      <c r="BN396" s="28"/>
      <c r="BO396" s="28"/>
      <c r="BP396" s="28" t="s">
        <v>1428</v>
      </c>
      <c r="BQ396" s="28">
        <v>3</v>
      </c>
      <c r="BR396" s="25">
        <f t="shared" si="267"/>
        <v>3</v>
      </c>
      <c r="BS396" s="28">
        <v>3</v>
      </c>
      <c r="BT396" s="25">
        <f t="shared" si="268"/>
        <v>3</v>
      </c>
      <c r="BU396" s="28">
        <v>2</v>
      </c>
      <c r="BV396" s="25">
        <f t="shared" si="269"/>
        <v>2</v>
      </c>
      <c r="BW396" s="28" t="s">
        <v>87</v>
      </c>
      <c r="BX396" s="25">
        <f t="shared" si="270"/>
        <v>1</v>
      </c>
      <c r="BY396" s="25" t="str">
        <f t="shared" si="275"/>
        <v>med</v>
      </c>
      <c r="BZ396" s="28" t="s">
        <v>100</v>
      </c>
      <c r="CA396" s="25">
        <v>3</v>
      </c>
      <c r="CB396" s="28"/>
      <c r="CC396" s="28">
        <v>1691.66</v>
      </c>
      <c r="CD396" s="28">
        <v>44.69</v>
      </c>
      <c r="CE396" s="38">
        <v>71.239999999999995</v>
      </c>
      <c r="CF396" s="54">
        <v>2</v>
      </c>
      <c r="CG396" s="25">
        <f t="shared" si="271"/>
        <v>4</v>
      </c>
      <c r="CH396" s="26">
        <f t="shared" si="272"/>
        <v>0.66666666666666663</v>
      </c>
      <c r="CI396" s="26">
        <f t="shared" si="276"/>
        <v>19.803087939136272</v>
      </c>
      <c r="CJ396" s="26">
        <f t="shared" si="277"/>
        <v>12.422796181920271</v>
      </c>
    </row>
    <row r="397" spans="1:88" ht="13.05" customHeight="1" x14ac:dyDescent="0.3">
      <c r="A397" s="27">
        <v>14</v>
      </c>
      <c r="B397" s="28" t="s">
        <v>65</v>
      </c>
      <c r="C397" s="25">
        <f t="shared" si="258"/>
        <v>3</v>
      </c>
      <c r="D397" s="28" t="s">
        <v>65</v>
      </c>
      <c r="E397" s="25">
        <f t="shared" si="259"/>
        <v>3</v>
      </c>
      <c r="F397" s="28" t="s">
        <v>65</v>
      </c>
      <c r="G397" s="25">
        <f t="shared" si="260"/>
        <v>3</v>
      </c>
      <c r="H397" s="28" t="str">
        <f t="shared" si="261"/>
        <v>medium</v>
      </c>
      <c r="I397" s="28" t="s">
        <v>88</v>
      </c>
      <c r="J397" s="25">
        <f t="shared" si="262"/>
        <v>1</v>
      </c>
      <c r="K397" s="28" t="s">
        <v>88</v>
      </c>
      <c r="L397" s="25">
        <f t="shared" si="263"/>
        <v>1</v>
      </c>
      <c r="M397" s="28" t="s">
        <v>88</v>
      </c>
      <c r="N397" s="25">
        <f t="shared" si="264"/>
        <v>1</v>
      </c>
      <c r="O397" s="25" t="str">
        <f t="shared" si="273"/>
        <v>med</v>
      </c>
      <c r="P397" s="25" t="s">
        <v>67</v>
      </c>
      <c r="Q397" s="25" t="s">
        <v>68</v>
      </c>
      <c r="R397" s="25">
        <v>5</v>
      </c>
      <c r="S397" s="29" t="s">
        <v>1935</v>
      </c>
      <c r="T397" s="195">
        <f>VLOOKUP($S397,'Snippet measures'!$A$4:$V$33,11,FALSE)</f>
        <v>813</v>
      </c>
      <c r="U397" s="195">
        <f>VLOOKUP($S397,'Snippet measures'!$A$4:$V$33,18,FALSE)</f>
        <v>-8.5168094798684706</v>
      </c>
      <c r="V397" s="195">
        <f>VLOOKUP($S397,'Snippet measures'!$A$4:$V$33,19,FALSE)</f>
        <v>777.6</v>
      </c>
      <c r="W397" s="195">
        <f>VLOOKUP($S397,'Snippet measures'!$A$4:$V$33,21,FALSE)</f>
        <v>6.369426751592357E-3</v>
      </c>
      <c r="X397" s="195">
        <f>VLOOKUP($S397,'Snippet measures'!$A$4:$V$33,22,FALSE)</f>
        <v>0</v>
      </c>
      <c r="Y397" s="25">
        <v>2</v>
      </c>
      <c r="Z397" s="30" t="s">
        <v>1936</v>
      </c>
      <c r="AA397" s="31" t="s">
        <v>1937</v>
      </c>
      <c r="AB397" s="39" t="s">
        <v>335</v>
      </c>
      <c r="AC397" s="33" t="s">
        <v>377</v>
      </c>
      <c r="AD397" s="16"/>
      <c r="AE397" s="17">
        <v>1</v>
      </c>
      <c r="AF397" s="17">
        <v>1</v>
      </c>
      <c r="AG397" s="17">
        <f t="shared" si="257"/>
        <v>1</v>
      </c>
      <c r="AH397" s="35" t="s">
        <v>336</v>
      </c>
      <c r="AI397" s="33" t="s">
        <v>343</v>
      </c>
      <c r="AJ397" s="16"/>
      <c r="AK397" s="17">
        <v>3</v>
      </c>
      <c r="AL397" s="17">
        <v>3</v>
      </c>
      <c r="AM397" s="20">
        <f t="shared" si="274"/>
        <v>3</v>
      </c>
      <c r="AN397" s="35"/>
      <c r="AO397" s="33"/>
      <c r="AP397" s="16"/>
      <c r="AQ397" s="17" t="str">
        <f t="shared" si="279"/>
        <v/>
      </c>
      <c r="AR397" s="17" t="str">
        <f t="shared" si="279"/>
        <v/>
      </c>
      <c r="AS397" s="20" t="str">
        <f t="shared" si="251"/>
        <v/>
      </c>
      <c r="AT397" s="35"/>
      <c r="AU397" s="33"/>
      <c r="AV397" s="16"/>
      <c r="AW397" s="17" t="str">
        <f t="shared" si="280"/>
        <v/>
      </c>
      <c r="AX397" s="17" t="str">
        <f t="shared" si="280"/>
        <v/>
      </c>
      <c r="AY397" s="20" t="str">
        <f t="shared" si="278"/>
        <v/>
      </c>
      <c r="AZ397" s="35"/>
      <c r="BA397" s="33"/>
      <c r="BB397" s="17" t="str">
        <f t="shared" si="281"/>
        <v/>
      </c>
      <c r="BC397" s="17" t="str">
        <f t="shared" si="281"/>
        <v/>
      </c>
      <c r="BD397" s="20" t="str">
        <f t="shared" si="255"/>
        <v/>
      </c>
      <c r="BE397" s="35"/>
      <c r="BF397" s="36"/>
      <c r="BG397" s="17" t="str">
        <f t="shared" si="282"/>
        <v/>
      </c>
      <c r="BH397" s="17" t="str">
        <f t="shared" si="282"/>
        <v/>
      </c>
      <c r="BI397" s="20" t="str">
        <f t="shared" si="248"/>
        <v/>
      </c>
      <c r="BJ397" s="54">
        <v>2</v>
      </c>
      <c r="BK397" s="37">
        <f t="shared" si="265"/>
        <v>4</v>
      </c>
      <c r="BL397" s="54">
        <f t="shared" si="266"/>
        <v>0</v>
      </c>
      <c r="BM397" s="28"/>
      <c r="BN397" s="28" t="s">
        <v>1938</v>
      </c>
      <c r="BO397" s="28" t="s">
        <v>1675</v>
      </c>
      <c r="BP397" s="28" t="s">
        <v>1676</v>
      </c>
      <c r="BQ397" s="28">
        <v>2</v>
      </c>
      <c r="BR397" s="25">
        <f t="shared" si="267"/>
        <v>2</v>
      </c>
      <c r="BS397" s="28" t="s">
        <v>87</v>
      </c>
      <c r="BT397" s="25">
        <f t="shared" si="268"/>
        <v>1</v>
      </c>
      <c r="BU397" s="28" t="s">
        <v>87</v>
      </c>
      <c r="BV397" s="25">
        <f t="shared" si="269"/>
        <v>1</v>
      </c>
      <c r="BW397" s="28" t="s">
        <v>87</v>
      </c>
      <c r="BX397" s="25">
        <f t="shared" si="270"/>
        <v>1</v>
      </c>
      <c r="BY397" s="25" t="str">
        <f t="shared" si="275"/>
        <v>low</v>
      </c>
      <c r="BZ397" s="28" t="s">
        <v>119</v>
      </c>
      <c r="CA397" s="25">
        <v>4</v>
      </c>
      <c r="CB397" s="28"/>
      <c r="CC397" s="28">
        <v>3467.72</v>
      </c>
      <c r="CD397" s="28">
        <v>239.26</v>
      </c>
      <c r="CE397" s="38">
        <v>74.489999999999995</v>
      </c>
      <c r="CF397" s="54">
        <v>2</v>
      </c>
      <c r="CG397" s="25">
        <f t="shared" si="271"/>
        <v>4</v>
      </c>
      <c r="CH397" s="26">
        <f t="shared" si="272"/>
        <v>0.66666666666666663</v>
      </c>
      <c r="CI397" s="26">
        <f t="shared" si="276"/>
        <v>3.3979770960461426</v>
      </c>
      <c r="CJ397" s="26">
        <f t="shared" si="277"/>
        <v>10.914216673378977</v>
      </c>
    </row>
    <row r="398" spans="1:88" ht="13.05" customHeight="1" x14ac:dyDescent="0.3">
      <c r="A398" s="27">
        <v>23</v>
      </c>
      <c r="B398" s="28" t="s">
        <v>88</v>
      </c>
      <c r="C398" s="25">
        <f t="shared" si="258"/>
        <v>1</v>
      </c>
      <c r="D398" s="28" t="s">
        <v>88</v>
      </c>
      <c r="E398" s="25">
        <f t="shared" si="259"/>
        <v>1</v>
      </c>
      <c r="F398" s="28" t="s">
        <v>88</v>
      </c>
      <c r="G398" s="25">
        <f t="shared" si="260"/>
        <v>1</v>
      </c>
      <c r="H398" s="28" t="str">
        <f t="shared" si="261"/>
        <v>low</v>
      </c>
      <c r="I398" s="28" t="s">
        <v>88</v>
      </c>
      <c r="J398" s="25">
        <f t="shared" si="262"/>
        <v>1</v>
      </c>
      <c r="K398" s="28" t="s">
        <v>88</v>
      </c>
      <c r="L398" s="25">
        <f t="shared" si="263"/>
        <v>1</v>
      </c>
      <c r="M398" s="28" t="s">
        <v>88</v>
      </c>
      <c r="N398" s="25">
        <f t="shared" si="264"/>
        <v>1</v>
      </c>
      <c r="O398" s="25" t="str">
        <f t="shared" si="273"/>
        <v>low</v>
      </c>
      <c r="P398" s="25" t="s">
        <v>95</v>
      </c>
      <c r="Q398" s="25" t="s">
        <v>68</v>
      </c>
      <c r="R398" s="25">
        <v>5</v>
      </c>
      <c r="S398" s="29" t="s">
        <v>1935</v>
      </c>
      <c r="T398" s="195">
        <f>VLOOKUP($S398,'Snippet measures'!$A$4:$V$33,11,FALSE)</f>
        <v>813</v>
      </c>
      <c r="U398" s="195">
        <f>VLOOKUP($S398,'Snippet measures'!$A$4:$V$33,18,FALSE)</f>
        <v>-8.5168094798684706</v>
      </c>
      <c r="V398" s="195">
        <f>VLOOKUP($S398,'Snippet measures'!$A$4:$V$33,19,FALSE)</f>
        <v>777.6</v>
      </c>
      <c r="W398" s="195">
        <f>VLOOKUP($S398,'Snippet measures'!$A$4:$V$33,21,FALSE)</f>
        <v>6.369426751592357E-3</v>
      </c>
      <c r="X398" s="195">
        <f>VLOOKUP($S398,'Snippet measures'!$A$4:$V$33,22,FALSE)</f>
        <v>0</v>
      </c>
      <c r="Y398" s="25">
        <v>1</v>
      </c>
      <c r="Z398" s="30" t="s">
        <v>1939</v>
      </c>
      <c r="AA398" s="31" t="s">
        <v>1940</v>
      </c>
      <c r="AB398" s="39" t="s">
        <v>335</v>
      </c>
      <c r="AC398" s="33" t="s">
        <v>1941</v>
      </c>
      <c r="AD398" s="16"/>
      <c r="AE398" s="17">
        <v>1</v>
      </c>
      <c r="AF398" s="17">
        <v>1</v>
      </c>
      <c r="AG398" s="17">
        <f t="shared" si="257"/>
        <v>1</v>
      </c>
      <c r="AH398" s="35" t="s">
        <v>336</v>
      </c>
      <c r="AI398" s="33" t="s">
        <v>360</v>
      </c>
      <c r="AJ398" s="16"/>
      <c r="AK398" s="17">
        <v>0</v>
      </c>
      <c r="AL398" s="17">
        <v>0</v>
      </c>
      <c r="AM398" s="20">
        <f t="shared" si="274"/>
        <v>0</v>
      </c>
      <c r="AN398" s="35"/>
      <c r="AO398" s="33"/>
      <c r="AP398" s="16"/>
      <c r="AQ398" s="17" t="str">
        <f t="shared" si="279"/>
        <v/>
      </c>
      <c r="AR398" s="17" t="str">
        <f t="shared" si="279"/>
        <v/>
      </c>
      <c r="AS398" s="20" t="str">
        <f t="shared" si="251"/>
        <v/>
      </c>
      <c r="AT398" s="35"/>
      <c r="AU398" s="33"/>
      <c r="AV398" s="16"/>
      <c r="AW398" s="17" t="str">
        <f t="shared" si="280"/>
        <v/>
      </c>
      <c r="AX398" s="17" t="str">
        <f t="shared" si="280"/>
        <v/>
      </c>
      <c r="AY398" s="20" t="str">
        <f t="shared" si="278"/>
        <v/>
      </c>
      <c r="AZ398" s="35"/>
      <c r="BA398" s="33"/>
      <c r="BB398" s="17" t="str">
        <f t="shared" si="281"/>
        <v/>
      </c>
      <c r="BC398" s="17" t="str">
        <f t="shared" si="281"/>
        <v/>
      </c>
      <c r="BD398" s="20" t="str">
        <f t="shared" si="255"/>
        <v/>
      </c>
      <c r="BE398" s="35"/>
      <c r="BF398" s="36"/>
      <c r="BG398" s="17" t="str">
        <f t="shared" si="282"/>
        <v/>
      </c>
      <c r="BH398" s="17" t="str">
        <f t="shared" si="282"/>
        <v/>
      </c>
      <c r="BI398" s="20" t="str">
        <f t="shared" si="248"/>
        <v/>
      </c>
      <c r="BJ398" s="54">
        <v>1</v>
      </c>
      <c r="BK398" s="37">
        <f t="shared" si="265"/>
        <v>2</v>
      </c>
      <c r="BL398" s="54">
        <f t="shared" si="266"/>
        <v>0</v>
      </c>
      <c r="BM398" s="28"/>
      <c r="BN398" s="28"/>
      <c r="BO398" s="28" t="s">
        <v>1679</v>
      </c>
      <c r="BP398" s="28" t="s">
        <v>1680</v>
      </c>
      <c r="BQ398" s="28">
        <v>2</v>
      </c>
      <c r="BR398" s="25">
        <f t="shared" si="267"/>
        <v>2</v>
      </c>
      <c r="BS398" s="28">
        <v>2</v>
      </c>
      <c r="BT398" s="25">
        <f t="shared" si="268"/>
        <v>2</v>
      </c>
      <c r="BU398" s="28">
        <v>2</v>
      </c>
      <c r="BV398" s="25">
        <f t="shared" si="269"/>
        <v>2</v>
      </c>
      <c r="BW398" s="28">
        <v>2</v>
      </c>
      <c r="BX398" s="25">
        <f t="shared" si="270"/>
        <v>2</v>
      </c>
      <c r="BY398" s="25" t="str">
        <f t="shared" si="275"/>
        <v>low</v>
      </c>
      <c r="BZ398" s="28" t="s">
        <v>145</v>
      </c>
      <c r="CA398" s="25">
        <v>2</v>
      </c>
      <c r="CB398" s="28"/>
      <c r="CC398" s="28">
        <v>1474.8</v>
      </c>
      <c r="CD398" s="28">
        <v>77.72</v>
      </c>
      <c r="CE398" s="38">
        <v>40</v>
      </c>
      <c r="CF398" s="54">
        <v>2</v>
      </c>
      <c r="CG398" s="25">
        <f t="shared" si="271"/>
        <v>1</v>
      </c>
      <c r="CH398" s="26">
        <f t="shared" si="272"/>
        <v>0.16666666666666666</v>
      </c>
      <c r="CI398" s="26">
        <f t="shared" si="276"/>
        <v>10.46062789500772</v>
      </c>
      <c r="CJ398" s="26">
        <f t="shared" si="277"/>
        <v>20.324999999999999</v>
      </c>
    </row>
    <row r="399" spans="1:88" ht="13.05" customHeight="1" x14ac:dyDescent="0.3">
      <c r="A399" s="27">
        <v>27</v>
      </c>
      <c r="B399" s="28" t="s">
        <v>80</v>
      </c>
      <c r="C399" s="25">
        <f t="shared" si="258"/>
        <v>4</v>
      </c>
      <c r="D399" s="28" t="s">
        <v>65</v>
      </c>
      <c r="E399" s="25">
        <f t="shared" si="259"/>
        <v>3</v>
      </c>
      <c r="F399" s="28" t="s">
        <v>80</v>
      </c>
      <c r="G399" s="25">
        <f t="shared" si="260"/>
        <v>4</v>
      </c>
      <c r="H399" s="28" t="str">
        <f t="shared" si="261"/>
        <v>high</v>
      </c>
      <c r="I399" s="28" t="s">
        <v>79</v>
      </c>
      <c r="J399" s="25">
        <f t="shared" si="262"/>
        <v>2</v>
      </c>
      <c r="K399" s="28" t="s">
        <v>65</v>
      </c>
      <c r="L399" s="25">
        <f t="shared" si="263"/>
        <v>3</v>
      </c>
      <c r="M399" s="28" t="s">
        <v>88</v>
      </c>
      <c r="N399" s="25">
        <f t="shared" si="264"/>
        <v>1</v>
      </c>
      <c r="O399" s="25" t="str">
        <f t="shared" si="273"/>
        <v>high</v>
      </c>
      <c r="P399" s="25" t="s">
        <v>67</v>
      </c>
      <c r="Q399" s="25" t="s">
        <v>68</v>
      </c>
      <c r="R399" s="25">
        <v>5</v>
      </c>
      <c r="S399" s="29" t="s">
        <v>1935</v>
      </c>
      <c r="T399" s="195">
        <f>VLOOKUP($S399,'Snippet measures'!$A$4:$V$33,11,FALSE)</f>
        <v>813</v>
      </c>
      <c r="U399" s="195">
        <f>VLOOKUP($S399,'Snippet measures'!$A$4:$V$33,18,FALSE)</f>
        <v>-8.5168094798684706</v>
      </c>
      <c r="V399" s="195">
        <f>VLOOKUP($S399,'Snippet measures'!$A$4:$V$33,19,FALSE)</f>
        <v>777.6</v>
      </c>
      <c r="W399" s="195">
        <f>VLOOKUP($S399,'Snippet measures'!$A$4:$V$33,21,FALSE)</f>
        <v>6.369426751592357E-3</v>
      </c>
      <c r="X399" s="195">
        <f>VLOOKUP($S399,'Snippet measures'!$A$4:$V$33,22,FALSE)</f>
        <v>0</v>
      </c>
      <c r="Y399" s="25">
        <v>3</v>
      </c>
      <c r="Z399" s="30" t="s">
        <v>1942</v>
      </c>
      <c r="AA399" s="31" t="s">
        <v>1943</v>
      </c>
      <c r="AB399" s="39" t="s">
        <v>335</v>
      </c>
      <c r="AC399" s="33" t="s">
        <v>1944</v>
      </c>
      <c r="AD399" s="16" t="s">
        <v>1945</v>
      </c>
      <c r="AE399" s="17">
        <v>2</v>
      </c>
      <c r="AF399" s="17">
        <v>2</v>
      </c>
      <c r="AG399" s="17">
        <f t="shared" si="257"/>
        <v>2</v>
      </c>
      <c r="AH399" s="35" t="s">
        <v>336</v>
      </c>
      <c r="AI399" s="33" t="s">
        <v>1946</v>
      </c>
      <c r="AJ399" s="16"/>
      <c r="AK399" s="17">
        <v>1</v>
      </c>
      <c r="AL399" s="17">
        <v>1</v>
      </c>
      <c r="AM399" s="20">
        <f t="shared" si="274"/>
        <v>1</v>
      </c>
      <c r="AN399" s="35"/>
      <c r="AO399" s="33"/>
      <c r="AP399" s="16"/>
      <c r="AQ399" s="17" t="str">
        <f t="shared" si="279"/>
        <v/>
      </c>
      <c r="AR399" s="17" t="str">
        <f t="shared" si="279"/>
        <v/>
      </c>
      <c r="AS399" s="20" t="str">
        <f t="shared" si="251"/>
        <v/>
      </c>
      <c r="AT399" s="35"/>
      <c r="AU399" s="33"/>
      <c r="AV399" s="16"/>
      <c r="AW399" s="17" t="str">
        <f t="shared" si="280"/>
        <v/>
      </c>
      <c r="AX399" s="17" t="str">
        <f t="shared" si="280"/>
        <v/>
      </c>
      <c r="AY399" s="20" t="str">
        <f t="shared" si="278"/>
        <v/>
      </c>
      <c r="AZ399" s="35"/>
      <c r="BA399" s="33"/>
      <c r="BB399" s="17" t="str">
        <f t="shared" si="281"/>
        <v/>
      </c>
      <c r="BC399" s="17" t="str">
        <f t="shared" si="281"/>
        <v/>
      </c>
      <c r="BD399" s="20" t="str">
        <f t="shared" si="255"/>
        <v/>
      </c>
      <c r="BE399" s="35"/>
      <c r="BF399" s="36"/>
      <c r="BG399" s="17" t="str">
        <f t="shared" si="282"/>
        <v/>
      </c>
      <c r="BH399" s="17" t="str">
        <f t="shared" si="282"/>
        <v/>
      </c>
      <c r="BI399" s="20" t="str">
        <f t="shared" si="248"/>
        <v/>
      </c>
      <c r="BJ399" s="54">
        <v>3</v>
      </c>
      <c r="BK399" s="37">
        <f t="shared" si="265"/>
        <v>6</v>
      </c>
      <c r="BL399" s="54">
        <f t="shared" si="266"/>
        <v>0</v>
      </c>
      <c r="BM399" s="28"/>
      <c r="BN399" s="28"/>
      <c r="BO399" s="28"/>
      <c r="BP399" s="28" t="s">
        <v>1686</v>
      </c>
      <c r="BQ399" s="28">
        <v>2</v>
      </c>
      <c r="BR399" s="25">
        <f t="shared" si="267"/>
        <v>2</v>
      </c>
      <c r="BS399" s="28">
        <v>2</v>
      </c>
      <c r="BT399" s="25">
        <f t="shared" si="268"/>
        <v>2</v>
      </c>
      <c r="BU399" s="28">
        <v>2</v>
      </c>
      <c r="BV399" s="25">
        <f t="shared" si="269"/>
        <v>2</v>
      </c>
      <c r="BW399" s="28">
        <v>2</v>
      </c>
      <c r="BX399" s="25">
        <f t="shared" si="270"/>
        <v>2</v>
      </c>
      <c r="BY399" s="25" t="str">
        <f t="shared" si="275"/>
        <v>low</v>
      </c>
      <c r="BZ399" s="28" t="s">
        <v>78</v>
      </c>
      <c r="CA399" s="25">
        <v>1</v>
      </c>
      <c r="CB399" s="28"/>
      <c r="CC399" s="28">
        <v>2367.89</v>
      </c>
      <c r="CD399" s="28">
        <v>50</v>
      </c>
      <c r="CE399" s="38">
        <v>93.69</v>
      </c>
      <c r="CF399" s="54">
        <v>2</v>
      </c>
      <c r="CG399" s="25">
        <f t="shared" si="271"/>
        <v>3</v>
      </c>
      <c r="CH399" s="26">
        <f t="shared" si="272"/>
        <v>0.5</v>
      </c>
      <c r="CI399" s="26">
        <f t="shared" si="276"/>
        <v>16.260000000000002</v>
      </c>
      <c r="CJ399" s="26">
        <f t="shared" si="277"/>
        <v>8.6775536343259692</v>
      </c>
    </row>
    <row r="400" spans="1:88" ht="13.05" customHeight="1" x14ac:dyDescent="0.3">
      <c r="A400" s="27">
        <v>31</v>
      </c>
      <c r="B400" s="28" t="s">
        <v>80</v>
      </c>
      <c r="C400" s="25">
        <f t="shared" si="258"/>
        <v>4</v>
      </c>
      <c r="D400" s="28" t="s">
        <v>80</v>
      </c>
      <c r="E400" s="25">
        <f t="shared" si="259"/>
        <v>4</v>
      </c>
      <c r="F400" s="28" t="s">
        <v>66</v>
      </c>
      <c r="G400" s="25">
        <f t="shared" si="260"/>
        <v>5</v>
      </c>
      <c r="H400" s="28" t="str">
        <f t="shared" si="261"/>
        <v>high</v>
      </c>
      <c r="I400" s="28" t="s">
        <v>65</v>
      </c>
      <c r="J400" s="25">
        <f t="shared" si="262"/>
        <v>3</v>
      </c>
      <c r="K400" s="28" t="s">
        <v>80</v>
      </c>
      <c r="L400" s="25">
        <f t="shared" si="263"/>
        <v>4</v>
      </c>
      <c r="M400" s="28" t="s">
        <v>79</v>
      </c>
      <c r="N400" s="25">
        <f t="shared" si="264"/>
        <v>2</v>
      </c>
      <c r="O400" s="25" t="str">
        <f t="shared" si="273"/>
        <v>high</v>
      </c>
      <c r="P400" s="25" t="s">
        <v>95</v>
      </c>
      <c r="Q400" s="25" t="s">
        <v>68</v>
      </c>
      <c r="R400" s="25">
        <v>5</v>
      </c>
      <c r="S400" s="29" t="s">
        <v>1935</v>
      </c>
      <c r="T400" s="195">
        <f>VLOOKUP($S400,'Snippet measures'!$A$4:$V$33,11,FALSE)</f>
        <v>813</v>
      </c>
      <c r="U400" s="195">
        <f>VLOOKUP($S400,'Snippet measures'!$A$4:$V$33,18,FALSE)</f>
        <v>-8.5168094798684706</v>
      </c>
      <c r="V400" s="195">
        <f>VLOOKUP($S400,'Snippet measures'!$A$4:$V$33,19,FALSE)</f>
        <v>777.6</v>
      </c>
      <c r="W400" s="195">
        <f>VLOOKUP($S400,'Snippet measures'!$A$4:$V$33,21,FALSE)</f>
        <v>6.369426751592357E-3</v>
      </c>
      <c r="X400" s="195">
        <f>VLOOKUP($S400,'Snippet measures'!$A$4:$V$33,22,FALSE)</f>
        <v>0</v>
      </c>
      <c r="Y400" s="25">
        <v>4</v>
      </c>
      <c r="Z400" s="30" t="s">
        <v>1947</v>
      </c>
      <c r="AA400" s="31" t="s">
        <v>1948</v>
      </c>
      <c r="AB400" s="39" t="s">
        <v>335</v>
      </c>
      <c r="AC400" s="33" t="s">
        <v>1949</v>
      </c>
      <c r="AD400" s="16" t="s">
        <v>1950</v>
      </c>
      <c r="AE400" s="17">
        <v>1</v>
      </c>
      <c r="AF400" s="17">
        <v>1</v>
      </c>
      <c r="AG400" s="17">
        <f t="shared" si="257"/>
        <v>1</v>
      </c>
      <c r="AH400" s="35" t="s">
        <v>336</v>
      </c>
      <c r="AI400" s="33" t="s">
        <v>602</v>
      </c>
      <c r="AJ400" s="16"/>
      <c r="AK400" s="17">
        <v>0</v>
      </c>
      <c r="AL400" s="17">
        <v>0</v>
      </c>
      <c r="AM400" s="20">
        <f t="shared" si="274"/>
        <v>0</v>
      </c>
      <c r="AN400" s="35"/>
      <c r="AO400" s="33"/>
      <c r="AP400" s="16"/>
      <c r="AQ400" s="17" t="str">
        <f t="shared" si="279"/>
        <v/>
      </c>
      <c r="AR400" s="17" t="str">
        <f t="shared" si="279"/>
        <v/>
      </c>
      <c r="AS400" s="20" t="str">
        <f t="shared" si="251"/>
        <v/>
      </c>
      <c r="AT400" s="35"/>
      <c r="AU400" s="33"/>
      <c r="AV400" s="16"/>
      <c r="AW400" s="17" t="str">
        <f t="shared" si="280"/>
        <v/>
      </c>
      <c r="AX400" s="17" t="str">
        <f t="shared" si="280"/>
        <v/>
      </c>
      <c r="AY400" s="20" t="str">
        <f t="shared" si="278"/>
        <v/>
      </c>
      <c r="AZ400" s="35"/>
      <c r="BA400" s="33"/>
      <c r="BB400" s="17" t="str">
        <f t="shared" si="281"/>
        <v/>
      </c>
      <c r="BC400" s="17" t="str">
        <f t="shared" si="281"/>
        <v/>
      </c>
      <c r="BD400" s="20" t="str">
        <f t="shared" si="255"/>
        <v/>
      </c>
      <c r="BE400" s="35"/>
      <c r="BF400" s="36"/>
      <c r="BG400" s="17" t="str">
        <f t="shared" si="282"/>
        <v/>
      </c>
      <c r="BH400" s="17" t="str">
        <f t="shared" si="282"/>
        <v/>
      </c>
      <c r="BI400" s="20" t="str">
        <f t="shared" si="248"/>
        <v/>
      </c>
      <c r="BJ400" s="54">
        <v>2</v>
      </c>
      <c r="BK400" s="37">
        <f t="shared" si="265"/>
        <v>6</v>
      </c>
      <c r="BL400" s="54">
        <f t="shared" si="266"/>
        <v>-2</v>
      </c>
      <c r="BM400" s="28" t="s">
        <v>1951</v>
      </c>
      <c r="BN400" s="28" t="s">
        <v>1952</v>
      </c>
      <c r="BO400" s="28"/>
      <c r="BP400" s="28" t="s">
        <v>1691</v>
      </c>
      <c r="BQ400" s="28">
        <v>4</v>
      </c>
      <c r="BR400" s="25">
        <f t="shared" si="267"/>
        <v>4</v>
      </c>
      <c r="BS400" s="28" t="s">
        <v>87</v>
      </c>
      <c r="BT400" s="25">
        <f t="shared" si="268"/>
        <v>1</v>
      </c>
      <c r="BU400" s="28">
        <v>3</v>
      </c>
      <c r="BV400" s="25">
        <f t="shared" si="269"/>
        <v>3</v>
      </c>
      <c r="BW400" s="28">
        <v>3</v>
      </c>
      <c r="BX400" s="25">
        <f t="shared" si="270"/>
        <v>3</v>
      </c>
      <c r="BY400" s="25" t="str">
        <f t="shared" si="275"/>
        <v>high</v>
      </c>
      <c r="BZ400" s="28" t="s">
        <v>78</v>
      </c>
      <c r="CA400" s="25">
        <v>1</v>
      </c>
      <c r="CB400" s="28"/>
      <c r="CC400" s="28">
        <v>2523.8000000000002</v>
      </c>
      <c r="CD400" s="28">
        <v>107.76</v>
      </c>
      <c r="CE400" s="38">
        <v>35.01</v>
      </c>
      <c r="CF400" s="54">
        <v>2</v>
      </c>
      <c r="CG400" s="25">
        <f t="shared" si="271"/>
        <v>1</v>
      </c>
      <c r="CH400" s="26">
        <f t="shared" si="272"/>
        <v>0.16666666666666666</v>
      </c>
      <c r="CI400" s="26">
        <f t="shared" si="276"/>
        <v>7.5445434298440972</v>
      </c>
      <c r="CJ400" s="26">
        <f t="shared" si="277"/>
        <v>23.221936589545844</v>
      </c>
    </row>
    <row r="401" spans="1:88" ht="13.05" customHeight="1" x14ac:dyDescent="0.3">
      <c r="A401" s="27">
        <v>43</v>
      </c>
      <c r="B401" s="28" t="s">
        <v>79</v>
      </c>
      <c r="C401" s="25">
        <f t="shared" si="258"/>
        <v>2</v>
      </c>
      <c r="D401" s="28" t="s">
        <v>79</v>
      </c>
      <c r="E401" s="25">
        <f t="shared" si="259"/>
        <v>2</v>
      </c>
      <c r="F401" s="28" t="s">
        <v>80</v>
      </c>
      <c r="G401" s="25">
        <f t="shared" si="260"/>
        <v>4</v>
      </c>
      <c r="H401" s="28" t="str">
        <f t="shared" si="261"/>
        <v>medium</v>
      </c>
      <c r="I401" s="28" t="s">
        <v>88</v>
      </c>
      <c r="J401" s="25">
        <f t="shared" si="262"/>
        <v>1</v>
      </c>
      <c r="K401" s="28" t="s">
        <v>79</v>
      </c>
      <c r="L401" s="25">
        <f t="shared" si="263"/>
        <v>2</v>
      </c>
      <c r="M401" s="28" t="s">
        <v>88</v>
      </c>
      <c r="N401" s="25">
        <f t="shared" si="264"/>
        <v>1</v>
      </c>
      <c r="O401" s="25" t="str">
        <f t="shared" si="273"/>
        <v>high</v>
      </c>
      <c r="P401" s="25" t="s">
        <v>67</v>
      </c>
      <c r="Q401" s="25" t="s">
        <v>68</v>
      </c>
      <c r="R401" s="25">
        <v>5</v>
      </c>
      <c r="S401" s="29" t="s">
        <v>1935</v>
      </c>
      <c r="T401" s="195">
        <f>VLOOKUP($S401,'Snippet measures'!$A$4:$V$33,11,FALSE)</f>
        <v>813</v>
      </c>
      <c r="U401" s="195">
        <f>VLOOKUP($S401,'Snippet measures'!$A$4:$V$33,18,FALSE)</f>
        <v>-8.5168094798684706</v>
      </c>
      <c r="V401" s="195">
        <f>VLOOKUP($S401,'Snippet measures'!$A$4:$V$33,19,FALSE)</f>
        <v>777.6</v>
      </c>
      <c r="W401" s="195">
        <f>VLOOKUP($S401,'Snippet measures'!$A$4:$V$33,21,FALSE)</f>
        <v>6.369426751592357E-3</v>
      </c>
      <c r="X401" s="195">
        <f>VLOOKUP($S401,'Snippet measures'!$A$4:$V$33,22,FALSE)</f>
        <v>0</v>
      </c>
      <c r="Y401" s="25">
        <v>4</v>
      </c>
      <c r="Z401" s="30" t="s">
        <v>1953</v>
      </c>
      <c r="AA401" s="31" t="s">
        <v>1954</v>
      </c>
      <c r="AB401" s="39" t="s">
        <v>335</v>
      </c>
      <c r="AC401" s="33" t="s">
        <v>1955</v>
      </c>
      <c r="AD401" s="16" t="s">
        <v>1956</v>
      </c>
      <c r="AE401" s="17">
        <v>2</v>
      </c>
      <c r="AF401" s="17">
        <v>1</v>
      </c>
      <c r="AG401" s="40">
        <v>1</v>
      </c>
      <c r="AH401" s="35" t="s">
        <v>336</v>
      </c>
      <c r="AI401" s="33" t="s">
        <v>1957</v>
      </c>
      <c r="AJ401" s="16"/>
      <c r="AK401" s="17">
        <v>1</v>
      </c>
      <c r="AL401" s="17">
        <v>2</v>
      </c>
      <c r="AM401" s="41">
        <v>1</v>
      </c>
      <c r="AN401" s="35"/>
      <c r="AO401" s="33"/>
      <c r="AP401" s="16"/>
      <c r="AQ401" s="17" t="str">
        <f t="shared" si="279"/>
        <v/>
      </c>
      <c r="AR401" s="17" t="str">
        <f t="shared" si="279"/>
        <v/>
      </c>
      <c r="AS401" s="20" t="str">
        <f t="shared" si="251"/>
        <v/>
      </c>
      <c r="AT401" s="35"/>
      <c r="AU401" s="33"/>
      <c r="AV401" s="16"/>
      <c r="AW401" s="17" t="str">
        <f t="shared" si="280"/>
        <v/>
      </c>
      <c r="AX401" s="17" t="str">
        <f t="shared" si="280"/>
        <v/>
      </c>
      <c r="AY401" s="20" t="str">
        <f t="shared" si="278"/>
        <v/>
      </c>
      <c r="AZ401" s="35"/>
      <c r="BA401" s="33"/>
      <c r="BB401" s="17" t="str">
        <f t="shared" si="281"/>
        <v/>
      </c>
      <c r="BC401" s="17" t="str">
        <f t="shared" si="281"/>
        <v/>
      </c>
      <c r="BD401" s="20" t="str">
        <f t="shared" si="255"/>
        <v/>
      </c>
      <c r="BE401" s="35"/>
      <c r="BF401" s="36"/>
      <c r="BG401" s="17" t="str">
        <f t="shared" si="282"/>
        <v/>
      </c>
      <c r="BH401" s="17" t="str">
        <f t="shared" si="282"/>
        <v/>
      </c>
      <c r="BI401" s="20" t="str">
        <f t="shared" si="248"/>
        <v/>
      </c>
      <c r="BJ401" s="54">
        <v>3</v>
      </c>
      <c r="BK401" s="37">
        <f t="shared" si="265"/>
        <v>7</v>
      </c>
      <c r="BL401" s="54">
        <f t="shared" si="266"/>
        <v>-1</v>
      </c>
      <c r="BM401" s="28" t="s">
        <v>1958</v>
      </c>
      <c r="BN401" s="28"/>
      <c r="BO401" s="28" t="s">
        <v>1697</v>
      </c>
      <c r="BP401" s="28" t="s">
        <v>1698</v>
      </c>
      <c r="BQ401" s="28">
        <v>2</v>
      </c>
      <c r="BR401" s="25">
        <f t="shared" si="267"/>
        <v>2</v>
      </c>
      <c r="BS401" s="28" t="s">
        <v>87</v>
      </c>
      <c r="BT401" s="25">
        <f t="shared" si="268"/>
        <v>1</v>
      </c>
      <c r="BU401" s="28" t="s">
        <v>87</v>
      </c>
      <c r="BV401" s="25">
        <f t="shared" si="269"/>
        <v>1</v>
      </c>
      <c r="BW401" s="28" t="s">
        <v>87</v>
      </c>
      <c r="BX401" s="25">
        <f t="shared" si="270"/>
        <v>1</v>
      </c>
      <c r="BY401" s="25" t="str">
        <f t="shared" si="275"/>
        <v>low</v>
      </c>
      <c r="BZ401" s="28" t="s">
        <v>78</v>
      </c>
      <c r="CA401" s="25">
        <v>1</v>
      </c>
      <c r="CB401" s="28"/>
      <c r="CC401" s="28">
        <v>8199.43</v>
      </c>
      <c r="CD401" s="28">
        <v>334.75</v>
      </c>
      <c r="CE401" s="38">
        <v>152.19</v>
      </c>
      <c r="CF401" s="54">
        <v>2</v>
      </c>
      <c r="CG401" s="25">
        <f t="shared" si="271"/>
        <v>2</v>
      </c>
      <c r="CH401" s="26">
        <f t="shared" si="272"/>
        <v>0.33333333333333331</v>
      </c>
      <c r="CI401" s="26">
        <f t="shared" si="276"/>
        <v>2.4286781179985062</v>
      </c>
      <c r="CJ401" s="26">
        <f t="shared" si="277"/>
        <v>5.3420067021486304</v>
      </c>
    </row>
    <row r="402" spans="1:88" ht="13.05" customHeight="1" x14ac:dyDescent="0.3">
      <c r="A402" s="27">
        <v>48</v>
      </c>
      <c r="B402" s="28" t="s">
        <v>88</v>
      </c>
      <c r="C402" s="25">
        <f t="shared" si="258"/>
        <v>1</v>
      </c>
      <c r="D402" s="28" t="s">
        <v>65</v>
      </c>
      <c r="E402" s="25">
        <f t="shared" si="259"/>
        <v>3</v>
      </c>
      <c r="F402" s="28" t="s">
        <v>65</v>
      </c>
      <c r="G402" s="25">
        <f t="shared" si="260"/>
        <v>3</v>
      </c>
      <c r="H402" s="28" t="str">
        <f t="shared" si="261"/>
        <v>medium</v>
      </c>
      <c r="I402" s="28" t="s">
        <v>88</v>
      </c>
      <c r="J402" s="25">
        <f t="shared" si="262"/>
        <v>1</v>
      </c>
      <c r="K402" s="28" t="s">
        <v>88</v>
      </c>
      <c r="L402" s="25">
        <f t="shared" si="263"/>
        <v>1</v>
      </c>
      <c r="M402" s="28" t="s">
        <v>88</v>
      </c>
      <c r="N402" s="25">
        <f t="shared" si="264"/>
        <v>1</v>
      </c>
      <c r="O402" s="25" t="str">
        <f t="shared" si="273"/>
        <v>med</v>
      </c>
      <c r="P402" s="25" t="s">
        <v>67</v>
      </c>
      <c r="Q402" s="25" t="s">
        <v>68</v>
      </c>
      <c r="R402" s="25">
        <v>5</v>
      </c>
      <c r="S402" s="29" t="s">
        <v>1935</v>
      </c>
      <c r="T402" s="195">
        <f>VLOOKUP($S402,'Snippet measures'!$A$4:$V$33,11,FALSE)</f>
        <v>813</v>
      </c>
      <c r="U402" s="195">
        <f>VLOOKUP($S402,'Snippet measures'!$A$4:$V$33,18,FALSE)</f>
        <v>-8.5168094798684706</v>
      </c>
      <c r="V402" s="195">
        <f>VLOOKUP($S402,'Snippet measures'!$A$4:$V$33,19,FALSE)</f>
        <v>777.6</v>
      </c>
      <c r="W402" s="195">
        <f>VLOOKUP($S402,'Snippet measures'!$A$4:$V$33,21,FALSE)</f>
        <v>6.369426751592357E-3</v>
      </c>
      <c r="X402" s="195">
        <f>VLOOKUP($S402,'Snippet measures'!$A$4:$V$33,22,FALSE)</f>
        <v>0</v>
      </c>
      <c r="Y402" s="25">
        <v>2</v>
      </c>
      <c r="Z402" s="30" t="s">
        <v>1959</v>
      </c>
      <c r="AA402" s="31" t="s">
        <v>1960</v>
      </c>
      <c r="AB402" s="39" t="s">
        <v>335</v>
      </c>
      <c r="AC402" s="33" t="s">
        <v>1961</v>
      </c>
      <c r="AD402" s="16"/>
      <c r="AE402" s="17">
        <v>2</v>
      </c>
      <c r="AF402" s="17">
        <v>1</v>
      </c>
      <c r="AG402" s="40">
        <v>2</v>
      </c>
      <c r="AH402" s="35" t="s">
        <v>336</v>
      </c>
      <c r="AI402" s="33" t="s">
        <v>781</v>
      </c>
      <c r="AJ402" s="16"/>
      <c r="AK402" s="17">
        <v>3</v>
      </c>
      <c r="AL402" s="17">
        <v>3</v>
      </c>
      <c r="AM402" s="20">
        <f>IF(AK402=AL402,AK402,"")</f>
        <v>3</v>
      </c>
      <c r="AN402" s="35"/>
      <c r="AO402" s="33"/>
      <c r="AP402" s="16"/>
      <c r="AQ402" s="17" t="str">
        <f t="shared" si="279"/>
        <v/>
      </c>
      <c r="AR402" s="17" t="str">
        <f t="shared" si="279"/>
        <v/>
      </c>
      <c r="AS402" s="20" t="str">
        <f t="shared" si="251"/>
        <v/>
      </c>
      <c r="AT402" s="35"/>
      <c r="AU402" s="33"/>
      <c r="AV402" s="16"/>
      <c r="AW402" s="17" t="str">
        <f t="shared" si="280"/>
        <v/>
      </c>
      <c r="AX402" s="17" t="str">
        <f t="shared" si="280"/>
        <v/>
      </c>
      <c r="AY402" s="20" t="str">
        <f t="shared" si="278"/>
        <v/>
      </c>
      <c r="AZ402" s="35"/>
      <c r="BA402" s="33"/>
      <c r="BB402" s="17" t="str">
        <f t="shared" si="281"/>
        <v/>
      </c>
      <c r="BC402" s="17" t="str">
        <f t="shared" si="281"/>
        <v/>
      </c>
      <c r="BD402" s="20" t="str">
        <f t="shared" si="255"/>
        <v/>
      </c>
      <c r="BE402" s="35"/>
      <c r="BF402" s="36"/>
      <c r="BG402" s="17" t="str">
        <f t="shared" si="282"/>
        <v/>
      </c>
      <c r="BH402" s="17" t="str">
        <f t="shared" si="282"/>
        <v/>
      </c>
      <c r="BI402" s="20" t="str">
        <f t="shared" si="248"/>
        <v/>
      </c>
      <c r="BJ402" s="54">
        <v>2</v>
      </c>
      <c r="BK402" s="37">
        <f t="shared" si="265"/>
        <v>4</v>
      </c>
      <c r="BL402" s="54">
        <f t="shared" si="266"/>
        <v>0</v>
      </c>
      <c r="BM402" s="28"/>
      <c r="BN402" s="28"/>
      <c r="BO402" s="28" t="s">
        <v>1704</v>
      </c>
      <c r="BP402" s="28" t="s">
        <v>1705</v>
      </c>
      <c r="BQ402" s="28">
        <v>2</v>
      </c>
      <c r="BR402" s="25">
        <f t="shared" si="267"/>
        <v>2</v>
      </c>
      <c r="BS402" s="28" t="s">
        <v>87</v>
      </c>
      <c r="BT402" s="25">
        <f t="shared" si="268"/>
        <v>1</v>
      </c>
      <c r="BU402" s="28" t="s">
        <v>87</v>
      </c>
      <c r="BV402" s="25">
        <f t="shared" si="269"/>
        <v>1</v>
      </c>
      <c r="BW402" s="28" t="s">
        <v>87</v>
      </c>
      <c r="BX402" s="25">
        <f t="shared" si="270"/>
        <v>1</v>
      </c>
      <c r="BY402" s="25" t="str">
        <f t="shared" si="275"/>
        <v>low</v>
      </c>
      <c r="BZ402" s="28" t="s">
        <v>119</v>
      </c>
      <c r="CA402" s="25">
        <v>4</v>
      </c>
      <c r="CB402" s="28"/>
      <c r="CC402" s="28">
        <v>4156.07</v>
      </c>
      <c r="CD402" s="28">
        <v>281.45</v>
      </c>
      <c r="CE402" s="38">
        <v>121.67</v>
      </c>
      <c r="CF402" s="54">
        <v>2</v>
      </c>
      <c r="CG402" s="25">
        <f t="shared" si="271"/>
        <v>5</v>
      </c>
      <c r="CH402" s="26">
        <f t="shared" si="272"/>
        <v>0.83333333333333337</v>
      </c>
      <c r="CI402" s="26">
        <f t="shared" si="276"/>
        <v>2.8886125421922189</v>
      </c>
      <c r="CJ402" s="26">
        <f t="shared" si="277"/>
        <v>6.68200871209008</v>
      </c>
    </row>
    <row r="403" spans="1:88" ht="13.05" customHeight="1" x14ac:dyDescent="0.3">
      <c r="A403" s="27">
        <v>59</v>
      </c>
      <c r="B403" s="28" t="s">
        <v>79</v>
      </c>
      <c r="C403" s="25">
        <f t="shared" si="258"/>
        <v>2</v>
      </c>
      <c r="D403" s="28" t="s">
        <v>65</v>
      </c>
      <c r="E403" s="25">
        <f t="shared" si="259"/>
        <v>3</v>
      </c>
      <c r="F403" s="28" t="s">
        <v>80</v>
      </c>
      <c r="G403" s="25">
        <f t="shared" si="260"/>
        <v>4</v>
      </c>
      <c r="H403" s="28" t="str">
        <f t="shared" si="261"/>
        <v>medium</v>
      </c>
      <c r="I403" s="28" t="s">
        <v>88</v>
      </c>
      <c r="J403" s="25">
        <f t="shared" si="262"/>
        <v>1</v>
      </c>
      <c r="K403" s="28" t="s">
        <v>80</v>
      </c>
      <c r="L403" s="25">
        <f t="shared" si="263"/>
        <v>4</v>
      </c>
      <c r="M403" s="28" t="s">
        <v>79</v>
      </c>
      <c r="N403" s="25">
        <f t="shared" si="264"/>
        <v>2</v>
      </c>
      <c r="O403" s="25" t="str">
        <f t="shared" si="273"/>
        <v>high</v>
      </c>
      <c r="P403" s="25" t="s">
        <v>67</v>
      </c>
      <c r="Q403" s="25" t="s">
        <v>68</v>
      </c>
      <c r="R403" s="25">
        <v>5</v>
      </c>
      <c r="S403" s="29" t="s">
        <v>1935</v>
      </c>
      <c r="T403" s="195">
        <f>VLOOKUP($S403,'Snippet measures'!$A$4:$V$33,11,FALSE)</f>
        <v>813</v>
      </c>
      <c r="U403" s="195">
        <f>VLOOKUP($S403,'Snippet measures'!$A$4:$V$33,18,FALSE)</f>
        <v>-8.5168094798684706</v>
      </c>
      <c r="V403" s="195">
        <f>VLOOKUP($S403,'Snippet measures'!$A$4:$V$33,19,FALSE)</f>
        <v>777.6</v>
      </c>
      <c r="W403" s="195">
        <f>VLOOKUP($S403,'Snippet measures'!$A$4:$V$33,21,FALSE)</f>
        <v>6.369426751592357E-3</v>
      </c>
      <c r="X403" s="195">
        <f>VLOOKUP($S403,'Snippet measures'!$A$4:$V$33,22,FALSE)</f>
        <v>0</v>
      </c>
      <c r="Y403" s="25">
        <v>3</v>
      </c>
      <c r="Z403" s="30" t="s">
        <v>1962</v>
      </c>
      <c r="AA403" s="31" t="s">
        <v>1963</v>
      </c>
      <c r="AB403" s="39" t="s">
        <v>335</v>
      </c>
      <c r="AC403" s="33" t="s">
        <v>335</v>
      </c>
      <c r="AD403" s="16"/>
      <c r="AE403" s="17">
        <f>IF($AB403=TRIM($AC403),3,"")</f>
        <v>3</v>
      </c>
      <c r="AF403" s="17">
        <f>IF($AB403=TRIM($AC403),3,"")</f>
        <v>3</v>
      </c>
      <c r="AG403" s="17">
        <f t="shared" ref="AG403:AG408" si="283">IF(AE403=AF403,AE403,"")</f>
        <v>3</v>
      </c>
      <c r="AH403" s="35" t="s">
        <v>336</v>
      </c>
      <c r="AI403" s="33" t="s">
        <v>337</v>
      </c>
      <c r="AJ403" s="16"/>
      <c r="AK403" s="17">
        <v>3</v>
      </c>
      <c r="AL403" s="17">
        <v>3</v>
      </c>
      <c r="AM403" s="20">
        <f>IF(AK403=AL403,AK403,"")</f>
        <v>3</v>
      </c>
      <c r="AN403" s="35"/>
      <c r="AO403" s="33"/>
      <c r="AP403" s="16"/>
      <c r="AQ403" s="17" t="str">
        <f t="shared" si="279"/>
        <v/>
      </c>
      <c r="AR403" s="17" t="str">
        <f t="shared" si="279"/>
        <v/>
      </c>
      <c r="AS403" s="20" t="str">
        <f t="shared" si="251"/>
        <v/>
      </c>
      <c r="AT403" s="35"/>
      <c r="AU403" s="33"/>
      <c r="AV403" s="16"/>
      <c r="AW403" s="17" t="str">
        <f t="shared" si="280"/>
        <v/>
      </c>
      <c r="AX403" s="17" t="str">
        <f t="shared" si="280"/>
        <v/>
      </c>
      <c r="AY403" s="20" t="str">
        <f t="shared" si="278"/>
        <v/>
      </c>
      <c r="AZ403" s="35"/>
      <c r="BA403" s="33"/>
      <c r="BB403" s="17" t="str">
        <f t="shared" si="281"/>
        <v/>
      </c>
      <c r="BC403" s="17" t="str">
        <f t="shared" si="281"/>
        <v/>
      </c>
      <c r="BD403" s="20" t="str">
        <f t="shared" si="255"/>
        <v/>
      </c>
      <c r="BE403" s="35"/>
      <c r="BF403" s="36"/>
      <c r="BG403" s="17" t="str">
        <f t="shared" si="282"/>
        <v/>
      </c>
      <c r="BH403" s="17" t="str">
        <f t="shared" si="282"/>
        <v/>
      </c>
      <c r="BI403" s="20" t="str">
        <f t="shared" si="248"/>
        <v/>
      </c>
      <c r="BJ403" s="54">
        <v>4</v>
      </c>
      <c r="BK403" s="37">
        <f t="shared" si="265"/>
        <v>7</v>
      </c>
      <c r="BL403" s="54">
        <f t="shared" si="266"/>
        <v>1</v>
      </c>
      <c r="BM403" s="28"/>
      <c r="BN403" s="28"/>
      <c r="BO403" s="28"/>
      <c r="BP403" s="28" t="s">
        <v>1709</v>
      </c>
      <c r="BQ403" s="28">
        <v>3</v>
      </c>
      <c r="BR403" s="25">
        <f t="shared" si="267"/>
        <v>3</v>
      </c>
      <c r="BS403" s="28" t="s">
        <v>87</v>
      </c>
      <c r="BT403" s="25">
        <f t="shared" si="268"/>
        <v>1</v>
      </c>
      <c r="BU403" s="28">
        <v>2</v>
      </c>
      <c r="BV403" s="25">
        <f t="shared" si="269"/>
        <v>2</v>
      </c>
      <c r="BW403" s="28" t="s">
        <v>87</v>
      </c>
      <c r="BX403" s="25">
        <f t="shared" si="270"/>
        <v>1</v>
      </c>
      <c r="BY403" s="25" t="str">
        <f t="shared" si="275"/>
        <v>med</v>
      </c>
      <c r="BZ403" s="28" t="s">
        <v>78</v>
      </c>
      <c r="CA403" s="25">
        <v>1</v>
      </c>
      <c r="CB403" s="28"/>
      <c r="CC403" s="28">
        <v>4742.53</v>
      </c>
      <c r="CD403" s="28">
        <v>210.01</v>
      </c>
      <c r="CE403" s="38">
        <v>114.68</v>
      </c>
      <c r="CF403" s="54">
        <v>2</v>
      </c>
      <c r="CG403" s="25">
        <f t="shared" si="271"/>
        <v>6</v>
      </c>
      <c r="CH403" s="26">
        <f t="shared" si="272"/>
        <v>1</v>
      </c>
      <c r="CI403" s="26">
        <f t="shared" si="276"/>
        <v>3.8712442264654068</v>
      </c>
      <c r="CJ403" s="26">
        <f t="shared" si="277"/>
        <v>7.0892919427973489</v>
      </c>
    </row>
    <row r="404" spans="1:88" ht="13.05" customHeight="1" x14ac:dyDescent="0.3">
      <c r="A404" s="27">
        <v>69</v>
      </c>
      <c r="B404" s="28" t="s">
        <v>80</v>
      </c>
      <c r="C404" s="25">
        <f t="shared" si="258"/>
        <v>4</v>
      </c>
      <c r="D404" s="28" t="s">
        <v>80</v>
      </c>
      <c r="E404" s="25">
        <f t="shared" si="259"/>
        <v>4</v>
      </c>
      <c r="F404" s="28" t="s">
        <v>80</v>
      </c>
      <c r="G404" s="25">
        <f t="shared" si="260"/>
        <v>4</v>
      </c>
      <c r="H404" s="28" t="str">
        <f t="shared" si="261"/>
        <v>high</v>
      </c>
      <c r="I404" s="28" t="s">
        <v>88</v>
      </c>
      <c r="J404" s="25">
        <f t="shared" si="262"/>
        <v>1</v>
      </c>
      <c r="K404" s="28" t="s">
        <v>79</v>
      </c>
      <c r="L404" s="25">
        <f t="shared" si="263"/>
        <v>2</v>
      </c>
      <c r="M404" s="28" t="s">
        <v>88</v>
      </c>
      <c r="N404" s="25">
        <f t="shared" si="264"/>
        <v>1</v>
      </c>
      <c r="O404" s="25" t="str">
        <f t="shared" si="273"/>
        <v>high</v>
      </c>
      <c r="P404" s="25" t="s">
        <v>67</v>
      </c>
      <c r="Q404" s="25" t="s">
        <v>68</v>
      </c>
      <c r="R404" s="25">
        <v>5</v>
      </c>
      <c r="S404" s="29" t="s">
        <v>1935</v>
      </c>
      <c r="T404" s="195">
        <f>VLOOKUP($S404,'Snippet measures'!$A$4:$V$33,11,FALSE)</f>
        <v>813</v>
      </c>
      <c r="U404" s="195">
        <f>VLOOKUP($S404,'Snippet measures'!$A$4:$V$33,18,FALSE)</f>
        <v>-8.5168094798684706</v>
      </c>
      <c r="V404" s="195">
        <f>VLOOKUP($S404,'Snippet measures'!$A$4:$V$33,19,FALSE)</f>
        <v>777.6</v>
      </c>
      <c r="W404" s="195">
        <f>VLOOKUP($S404,'Snippet measures'!$A$4:$V$33,21,FALSE)</f>
        <v>6.369426751592357E-3</v>
      </c>
      <c r="X404" s="195">
        <f>VLOOKUP($S404,'Snippet measures'!$A$4:$V$33,22,FALSE)</f>
        <v>0</v>
      </c>
      <c r="Y404" s="25">
        <v>2</v>
      </c>
      <c r="Z404" s="30" t="s">
        <v>1964</v>
      </c>
      <c r="AA404" s="31" t="s">
        <v>1965</v>
      </c>
      <c r="AB404" s="39" t="s">
        <v>335</v>
      </c>
      <c r="AC404" s="33" t="s">
        <v>335</v>
      </c>
      <c r="AD404" s="16"/>
      <c r="AE404" s="17">
        <f>IF($AB404=TRIM($AC404),3,"")</f>
        <v>3</v>
      </c>
      <c r="AF404" s="17">
        <f>IF($AB404=TRIM($AC404),3,"")</f>
        <v>3</v>
      </c>
      <c r="AG404" s="17">
        <f t="shared" si="283"/>
        <v>3</v>
      </c>
      <c r="AH404" s="35" t="s">
        <v>336</v>
      </c>
      <c r="AI404" s="33" t="s">
        <v>781</v>
      </c>
      <c r="AJ404" s="16"/>
      <c r="AK404" s="17">
        <v>3</v>
      </c>
      <c r="AL404" s="17">
        <v>3</v>
      </c>
      <c r="AM404" s="20">
        <f>IF(AK404=AL404,AK404,"")</f>
        <v>3</v>
      </c>
      <c r="AN404" s="35"/>
      <c r="AO404" s="33"/>
      <c r="AP404" s="16"/>
      <c r="AQ404" s="17" t="str">
        <f t="shared" si="279"/>
        <v/>
      </c>
      <c r="AR404" s="17" t="str">
        <f t="shared" si="279"/>
        <v/>
      </c>
      <c r="AS404" s="20" t="str">
        <f t="shared" si="251"/>
        <v/>
      </c>
      <c r="AT404" s="35"/>
      <c r="AU404" s="33"/>
      <c r="AV404" s="16"/>
      <c r="AW404" s="17" t="str">
        <f t="shared" si="280"/>
        <v/>
      </c>
      <c r="AX404" s="17" t="str">
        <f t="shared" si="280"/>
        <v/>
      </c>
      <c r="AY404" s="20" t="str">
        <f t="shared" si="278"/>
        <v/>
      </c>
      <c r="AZ404" s="35"/>
      <c r="BA404" s="33"/>
      <c r="BB404" s="17" t="str">
        <f t="shared" si="281"/>
        <v/>
      </c>
      <c r="BC404" s="17" t="str">
        <f t="shared" si="281"/>
        <v/>
      </c>
      <c r="BD404" s="20" t="str">
        <f t="shared" si="255"/>
        <v/>
      </c>
      <c r="BE404" s="35"/>
      <c r="BF404" s="36"/>
      <c r="BG404" s="17" t="str">
        <f t="shared" si="282"/>
        <v/>
      </c>
      <c r="BH404" s="17" t="str">
        <f t="shared" si="282"/>
        <v/>
      </c>
      <c r="BI404" s="20" t="str">
        <f t="shared" si="248"/>
        <v/>
      </c>
      <c r="BJ404" s="54">
        <v>2</v>
      </c>
      <c r="BK404" s="37">
        <f t="shared" si="265"/>
        <v>4</v>
      </c>
      <c r="BL404" s="54">
        <f t="shared" si="266"/>
        <v>0</v>
      </c>
      <c r="BM404" s="28"/>
      <c r="BN404" s="28"/>
      <c r="BO404" s="28" t="s">
        <v>93</v>
      </c>
      <c r="BP404" s="28" t="s">
        <v>1713</v>
      </c>
      <c r="BQ404" s="28">
        <v>2</v>
      </c>
      <c r="BR404" s="25">
        <f t="shared" si="267"/>
        <v>2</v>
      </c>
      <c r="BS404" s="28">
        <v>2</v>
      </c>
      <c r="BT404" s="25">
        <f t="shared" si="268"/>
        <v>2</v>
      </c>
      <c r="BU404" s="28">
        <v>2</v>
      </c>
      <c r="BV404" s="25">
        <f t="shared" si="269"/>
        <v>2</v>
      </c>
      <c r="BW404" s="28">
        <v>2</v>
      </c>
      <c r="BX404" s="25">
        <f t="shared" si="270"/>
        <v>2</v>
      </c>
      <c r="BY404" s="25" t="str">
        <f t="shared" si="275"/>
        <v>low</v>
      </c>
      <c r="BZ404" s="28" t="s">
        <v>145</v>
      </c>
      <c r="CA404" s="25">
        <v>2</v>
      </c>
      <c r="CB404" s="28"/>
      <c r="CC404" s="28">
        <v>8313.2999999999993</v>
      </c>
      <c r="CD404" s="28">
        <v>973.11</v>
      </c>
      <c r="CE404" s="38">
        <v>81.680000000000007</v>
      </c>
      <c r="CF404" s="54">
        <v>2</v>
      </c>
      <c r="CG404" s="25">
        <f t="shared" si="271"/>
        <v>6</v>
      </c>
      <c r="CH404" s="26">
        <f t="shared" si="272"/>
        <v>1</v>
      </c>
      <c r="CI404" s="26">
        <f t="shared" si="276"/>
        <v>0.83546567191787158</v>
      </c>
      <c r="CJ404" s="26">
        <f t="shared" si="277"/>
        <v>9.9534769833496561</v>
      </c>
    </row>
    <row r="405" spans="1:88" ht="13.05" customHeight="1" x14ac:dyDescent="0.3">
      <c r="A405" s="27">
        <v>79</v>
      </c>
      <c r="B405" s="28" t="s">
        <v>88</v>
      </c>
      <c r="C405" s="25">
        <f t="shared" si="258"/>
        <v>1</v>
      </c>
      <c r="D405" s="28" t="s">
        <v>79</v>
      </c>
      <c r="E405" s="25">
        <f t="shared" si="259"/>
        <v>2</v>
      </c>
      <c r="F405" s="28" t="s">
        <v>80</v>
      </c>
      <c r="G405" s="25">
        <f t="shared" si="260"/>
        <v>4</v>
      </c>
      <c r="H405" s="28" t="str">
        <f t="shared" si="261"/>
        <v>medium</v>
      </c>
      <c r="I405" s="28" t="s">
        <v>65</v>
      </c>
      <c r="J405" s="25">
        <f t="shared" si="262"/>
        <v>3</v>
      </c>
      <c r="K405" s="28" t="s">
        <v>80</v>
      </c>
      <c r="L405" s="25">
        <f t="shared" si="263"/>
        <v>4</v>
      </c>
      <c r="M405" s="28" t="s">
        <v>88</v>
      </c>
      <c r="N405" s="25">
        <f t="shared" si="264"/>
        <v>1</v>
      </c>
      <c r="O405" s="25" t="str">
        <f t="shared" si="273"/>
        <v>high</v>
      </c>
      <c r="P405" s="25" t="s">
        <v>67</v>
      </c>
      <c r="Q405" s="25" t="s">
        <v>68</v>
      </c>
      <c r="R405" s="25">
        <v>5</v>
      </c>
      <c r="S405" s="29" t="s">
        <v>1935</v>
      </c>
      <c r="T405" s="195">
        <f>VLOOKUP($S405,'Snippet measures'!$A$4:$V$33,11,FALSE)</f>
        <v>813</v>
      </c>
      <c r="U405" s="195">
        <f>VLOOKUP($S405,'Snippet measures'!$A$4:$V$33,18,FALSE)</f>
        <v>-8.5168094798684706</v>
      </c>
      <c r="V405" s="195">
        <f>VLOOKUP($S405,'Snippet measures'!$A$4:$V$33,19,FALSE)</f>
        <v>777.6</v>
      </c>
      <c r="W405" s="195">
        <f>VLOOKUP($S405,'Snippet measures'!$A$4:$V$33,21,FALSE)</f>
        <v>6.369426751592357E-3</v>
      </c>
      <c r="X405" s="195">
        <f>VLOOKUP($S405,'Snippet measures'!$A$4:$V$33,22,FALSE)</f>
        <v>0</v>
      </c>
      <c r="Y405" s="25">
        <v>1</v>
      </c>
      <c r="Z405" s="30" t="s">
        <v>91</v>
      </c>
      <c r="AA405" s="31" t="s">
        <v>91</v>
      </c>
      <c r="AB405" s="39" t="s">
        <v>335</v>
      </c>
      <c r="AC405" s="33" t="s">
        <v>91</v>
      </c>
      <c r="AD405" s="16"/>
      <c r="AE405" s="17">
        <v>0</v>
      </c>
      <c r="AF405" s="17">
        <v>0</v>
      </c>
      <c r="AG405" s="17">
        <f t="shared" si="283"/>
        <v>0</v>
      </c>
      <c r="AH405" s="35" t="s">
        <v>336</v>
      </c>
      <c r="AI405" s="33" t="s">
        <v>91</v>
      </c>
      <c r="AJ405" s="16"/>
      <c r="AK405" s="17">
        <v>0</v>
      </c>
      <c r="AL405" s="17">
        <v>0</v>
      </c>
      <c r="AM405" s="20">
        <f>IF(AK405=AL405,AK405,"")</f>
        <v>0</v>
      </c>
      <c r="AN405" s="35"/>
      <c r="AO405" s="33"/>
      <c r="AP405" s="16"/>
      <c r="AQ405" s="17" t="str">
        <f t="shared" si="279"/>
        <v/>
      </c>
      <c r="AR405" s="17" t="str">
        <f t="shared" si="279"/>
        <v/>
      </c>
      <c r="AS405" s="20" t="str">
        <f t="shared" si="251"/>
        <v/>
      </c>
      <c r="AT405" s="35"/>
      <c r="AU405" s="33"/>
      <c r="AV405" s="16"/>
      <c r="AW405" s="17" t="str">
        <f t="shared" si="280"/>
        <v/>
      </c>
      <c r="AX405" s="17" t="str">
        <f t="shared" si="280"/>
        <v/>
      </c>
      <c r="AY405" s="20" t="str">
        <f t="shared" si="278"/>
        <v/>
      </c>
      <c r="AZ405" s="35"/>
      <c r="BA405" s="33"/>
      <c r="BB405" s="17" t="str">
        <f t="shared" si="281"/>
        <v/>
      </c>
      <c r="BC405" s="17" t="str">
        <f t="shared" si="281"/>
        <v/>
      </c>
      <c r="BD405" s="20" t="str">
        <f t="shared" si="255"/>
        <v/>
      </c>
      <c r="BE405" s="35"/>
      <c r="BF405" s="36"/>
      <c r="BG405" s="17" t="str">
        <f t="shared" si="282"/>
        <v/>
      </c>
      <c r="BH405" s="17" t="str">
        <f t="shared" si="282"/>
        <v/>
      </c>
      <c r="BI405" s="20" t="str">
        <f t="shared" si="248"/>
        <v/>
      </c>
      <c r="BJ405" s="54">
        <v>1</v>
      </c>
      <c r="BK405" s="37">
        <f t="shared" si="265"/>
        <v>2</v>
      </c>
      <c r="BL405" s="54">
        <f t="shared" si="266"/>
        <v>0</v>
      </c>
      <c r="BM405" s="28" t="s">
        <v>91</v>
      </c>
      <c r="BN405" s="28" t="s">
        <v>91</v>
      </c>
      <c r="BO405" s="28" t="s">
        <v>91</v>
      </c>
      <c r="BP405" s="28" t="s">
        <v>91</v>
      </c>
      <c r="BQ405" s="28" t="s">
        <v>87</v>
      </c>
      <c r="BR405" s="25">
        <f t="shared" si="267"/>
        <v>1</v>
      </c>
      <c r="BS405" s="28" t="s">
        <v>87</v>
      </c>
      <c r="BT405" s="25">
        <f t="shared" si="268"/>
        <v>1</v>
      </c>
      <c r="BU405" s="28" t="s">
        <v>87</v>
      </c>
      <c r="BV405" s="25">
        <f t="shared" si="269"/>
        <v>1</v>
      </c>
      <c r="BW405" s="28" t="s">
        <v>87</v>
      </c>
      <c r="BX405" s="25">
        <f t="shared" si="270"/>
        <v>1</v>
      </c>
      <c r="BY405" s="25" t="str">
        <f t="shared" si="275"/>
        <v>low</v>
      </c>
      <c r="BZ405" s="28" t="s">
        <v>100</v>
      </c>
      <c r="CA405" s="25">
        <v>3</v>
      </c>
      <c r="CB405" s="28" t="s">
        <v>91</v>
      </c>
      <c r="CC405" s="28">
        <v>931.83</v>
      </c>
      <c r="CD405" s="28">
        <v>5.59</v>
      </c>
      <c r="CE405" s="38">
        <v>14.13</v>
      </c>
      <c r="CF405" s="54">
        <v>2</v>
      </c>
      <c r="CG405" s="25">
        <f t="shared" si="271"/>
        <v>0</v>
      </c>
      <c r="CH405" s="26">
        <f t="shared" si="272"/>
        <v>0</v>
      </c>
      <c r="CI405" s="26">
        <f t="shared" si="276"/>
        <v>145.43828264758497</v>
      </c>
      <c r="CJ405" s="26">
        <f t="shared" si="277"/>
        <v>57.537154989384284</v>
      </c>
    </row>
    <row r="406" spans="1:88" ht="13.05" customHeight="1" x14ac:dyDescent="0.3">
      <c r="A406" s="27">
        <v>85</v>
      </c>
      <c r="B406" s="28" t="s">
        <v>80</v>
      </c>
      <c r="C406" s="25">
        <f t="shared" si="258"/>
        <v>4</v>
      </c>
      <c r="D406" s="28" t="s">
        <v>80</v>
      </c>
      <c r="E406" s="25">
        <f t="shared" si="259"/>
        <v>4</v>
      </c>
      <c r="F406" s="28" t="s">
        <v>66</v>
      </c>
      <c r="G406" s="25">
        <f t="shared" si="260"/>
        <v>5</v>
      </c>
      <c r="H406" s="28" t="str">
        <f t="shared" si="261"/>
        <v>high</v>
      </c>
      <c r="I406" s="28" t="s">
        <v>80</v>
      </c>
      <c r="J406" s="25">
        <f t="shared" si="262"/>
        <v>4</v>
      </c>
      <c r="K406" s="28" t="s">
        <v>65</v>
      </c>
      <c r="L406" s="25">
        <f t="shared" si="263"/>
        <v>3</v>
      </c>
      <c r="M406" s="28" t="s">
        <v>65</v>
      </c>
      <c r="N406" s="25">
        <f t="shared" si="264"/>
        <v>3</v>
      </c>
      <c r="O406" s="25" t="str">
        <f t="shared" si="273"/>
        <v>high</v>
      </c>
      <c r="P406" s="25" t="s">
        <v>67</v>
      </c>
      <c r="Q406" s="25" t="s">
        <v>68</v>
      </c>
      <c r="R406" s="25">
        <v>5</v>
      </c>
      <c r="S406" s="29" t="s">
        <v>1935</v>
      </c>
      <c r="T406" s="195">
        <f>VLOOKUP($S406,'Snippet measures'!$A$4:$V$33,11,FALSE)</f>
        <v>813</v>
      </c>
      <c r="U406" s="195">
        <f>VLOOKUP($S406,'Snippet measures'!$A$4:$V$33,18,FALSE)</f>
        <v>-8.5168094798684706</v>
      </c>
      <c r="V406" s="195">
        <f>VLOOKUP($S406,'Snippet measures'!$A$4:$V$33,19,FALSE)</f>
        <v>777.6</v>
      </c>
      <c r="W406" s="195">
        <f>VLOOKUP($S406,'Snippet measures'!$A$4:$V$33,21,FALSE)</f>
        <v>6.369426751592357E-3</v>
      </c>
      <c r="X406" s="195">
        <f>VLOOKUP($S406,'Snippet measures'!$A$4:$V$33,22,FALSE)</f>
        <v>0</v>
      </c>
      <c r="Y406" s="25">
        <v>4</v>
      </c>
      <c r="Z406" s="30" t="s">
        <v>1966</v>
      </c>
      <c r="AA406" s="31" t="s">
        <v>1967</v>
      </c>
      <c r="AB406" s="39" t="s">
        <v>335</v>
      </c>
      <c r="AC406" s="33" t="s">
        <v>351</v>
      </c>
      <c r="AD406" s="16"/>
      <c r="AE406" s="17">
        <v>3</v>
      </c>
      <c r="AF406" s="17">
        <v>3</v>
      </c>
      <c r="AG406" s="17">
        <f t="shared" si="283"/>
        <v>3</v>
      </c>
      <c r="AH406" s="35" t="s">
        <v>336</v>
      </c>
      <c r="AI406" s="33" t="s">
        <v>337</v>
      </c>
      <c r="AJ406" s="16"/>
      <c r="AK406" s="17">
        <v>3</v>
      </c>
      <c r="AL406" s="17">
        <v>3</v>
      </c>
      <c r="AM406" s="20">
        <f>IF(AK406=AL406,AK406,"")</f>
        <v>3</v>
      </c>
      <c r="AN406" s="35"/>
      <c r="AO406" s="33"/>
      <c r="AP406" s="16"/>
      <c r="AQ406" s="17" t="str">
        <f t="shared" si="279"/>
        <v/>
      </c>
      <c r="AR406" s="17" t="str">
        <f t="shared" si="279"/>
        <v/>
      </c>
      <c r="AS406" s="20" t="str">
        <f t="shared" si="251"/>
        <v/>
      </c>
      <c r="AT406" s="35"/>
      <c r="AU406" s="33"/>
      <c r="AV406" s="16"/>
      <c r="AW406" s="17" t="str">
        <f t="shared" si="280"/>
        <v/>
      </c>
      <c r="AX406" s="17" t="str">
        <f t="shared" si="280"/>
        <v/>
      </c>
      <c r="AY406" s="20" t="str">
        <f t="shared" si="278"/>
        <v/>
      </c>
      <c r="AZ406" s="35"/>
      <c r="BA406" s="33"/>
      <c r="BB406" s="17" t="str">
        <f t="shared" si="281"/>
        <v/>
      </c>
      <c r="BC406" s="17" t="str">
        <f t="shared" si="281"/>
        <v/>
      </c>
      <c r="BD406" s="20" t="str">
        <f t="shared" si="255"/>
        <v/>
      </c>
      <c r="BE406" s="35"/>
      <c r="BF406" s="36"/>
      <c r="BG406" s="17" t="str">
        <f t="shared" si="282"/>
        <v/>
      </c>
      <c r="BH406" s="17" t="str">
        <f t="shared" si="282"/>
        <v/>
      </c>
      <c r="BI406" s="20" t="str">
        <f t="shared" si="248"/>
        <v/>
      </c>
      <c r="BJ406" s="54">
        <v>4</v>
      </c>
      <c r="BK406" s="37">
        <f t="shared" si="265"/>
        <v>8</v>
      </c>
      <c r="BL406" s="54">
        <f t="shared" si="266"/>
        <v>0</v>
      </c>
      <c r="BM406" s="28"/>
      <c r="BN406" s="28"/>
      <c r="BO406" s="28" t="s">
        <v>1723</v>
      </c>
      <c r="BP406" s="28" t="s">
        <v>1724</v>
      </c>
      <c r="BQ406" s="28">
        <v>4</v>
      </c>
      <c r="BR406" s="25">
        <f t="shared" si="267"/>
        <v>4</v>
      </c>
      <c r="BS406" s="28">
        <v>2</v>
      </c>
      <c r="BT406" s="25">
        <f t="shared" si="268"/>
        <v>2</v>
      </c>
      <c r="BU406" s="28">
        <v>2</v>
      </c>
      <c r="BV406" s="25">
        <f t="shared" si="269"/>
        <v>2</v>
      </c>
      <c r="BW406" s="28" t="s">
        <v>87</v>
      </c>
      <c r="BX406" s="25">
        <f t="shared" si="270"/>
        <v>1</v>
      </c>
      <c r="BY406" s="25" t="str">
        <f t="shared" si="275"/>
        <v>high</v>
      </c>
      <c r="BZ406" s="28" t="s">
        <v>78</v>
      </c>
      <c r="CA406" s="25">
        <v>1</v>
      </c>
      <c r="CB406" s="28" t="s">
        <v>1725</v>
      </c>
      <c r="CC406" s="28">
        <v>7799.8</v>
      </c>
      <c r="CD406" s="28">
        <v>273.38</v>
      </c>
      <c r="CE406" s="38">
        <v>70.75</v>
      </c>
      <c r="CF406" s="54">
        <v>2</v>
      </c>
      <c r="CG406" s="25">
        <f t="shared" si="271"/>
        <v>6</v>
      </c>
      <c r="CH406" s="26">
        <f t="shared" si="272"/>
        <v>1</v>
      </c>
      <c r="CI406" s="26">
        <f t="shared" si="276"/>
        <v>2.973882507864511</v>
      </c>
      <c r="CJ406" s="26">
        <f t="shared" si="277"/>
        <v>11.491166077738516</v>
      </c>
    </row>
    <row r="407" spans="1:88" ht="13.05" customHeight="1" x14ac:dyDescent="0.3">
      <c r="A407" s="27">
        <v>97</v>
      </c>
      <c r="B407" s="28" t="s">
        <v>65</v>
      </c>
      <c r="C407" s="25">
        <f t="shared" si="258"/>
        <v>3</v>
      </c>
      <c r="D407" s="28" t="s">
        <v>79</v>
      </c>
      <c r="E407" s="25">
        <f t="shared" si="259"/>
        <v>2</v>
      </c>
      <c r="F407" s="28" t="s">
        <v>65</v>
      </c>
      <c r="G407" s="25">
        <f t="shared" si="260"/>
        <v>3</v>
      </c>
      <c r="H407" s="28" t="str">
        <f t="shared" si="261"/>
        <v>medium</v>
      </c>
      <c r="I407" s="28" t="s">
        <v>88</v>
      </c>
      <c r="J407" s="25">
        <f t="shared" si="262"/>
        <v>1</v>
      </c>
      <c r="K407" s="28" t="s">
        <v>65</v>
      </c>
      <c r="L407" s="25">
        <f t="shared" si="263"/>
        <v>3</v>
      </c>
      <c r="M407" s="28" t="s">
        <v>79</v>
      </c>
      <c r="N407" s="25">
        <f t="shared" si="264"/>
        <v>2</v>
      </c>
      <c r="O407" s="25" t="str">
        <f t="shared" si="273"/>
        <v>med</v>
      </c>
      <c r="P407" s="25" t="s">
        <v>95</v>
      </c>
      <c r="Q407" s="25" t="s">
        <v>68</v>
      </c>
      <c r="R407" s="25">
        <v>5</v>
      </c>
      <c r="S407" s="29" t="s">
        <v>1935</v>
      </c>
      <c r="T407" s="195">
        <f>VLOOKUP($S407,'Snippet measures'!$A$4:$V$33,11,FALSE)</f>
        <v>813</v>
      </c>
      <c r="U407" s="195">
        <f>VLOOKUP($S407,'Snippet measures'!$A$4:$V$33,18,FALSE)</f>
        <v>-8.5168094798684706</v>
      </c>
      <c r="V407" s="195">
        <f>VLOOKUP($S407,'Snippet measures'!$A$4:$V$33,19,FALSE)</f>
        <v>777.6</v>
      </c>
      <c r="W407" s="195">
        <f>VLOOKUP($S407,'Snippet measures'!$A$4:$V$33,21,FALSE)</f>
        <v>6.369426751592357E-3</v>
      </c>
      <c r="X407" s="195">
        <f>VLOOKUP($S407,'Snippet measures'!$A$4:$V$33,22,FALSE)</f>
        <v>0</v>
      </c>
      <c r="Y407" s="25">
        <v>4</v>
      </c>
      <c r="Z407" s="30" t="s">
        <v>1968</v>
      </c>
      <c r="AA407" s="31" t="s">
        <v>1969</v>
      </c>
      <c r="AB407" s="39" t="s">
        <v>335</v>
      </c>
      <c r="AC407" s="33" t="s">
        <v>1970</v>
      </c>
      <c r="AD407" s="16"/>
      <c r="AE407" s="17">
        <v>2</v>
      </c>
      <c r="AF407" s="17">
        <v>2</v>
      </c>
      <c r="AG407" s="17">
        <f t="shared" si="283"/>
        <v>2</v>
      </c>
      <c r="AH407" s="35" t="s">
        <v>336</v>
      </c>
      <c r="AI407" s="33" t="s">
        <v>1971</v>
      </c>
      <c r="AJ407" s="16"/>
      <c r="AK407" s="17">
        <v>2</v>
      </c>
      <c r="AL407" s="17">
        <v>3</v>
      </c>
      <c r="AM407" s="41">
        <v>2</v>
      </c>
      <c r="AN407" s="35"/>
      <c r="AO407" s="33"/>
      <c r="AP407" s="16"/>
      <c r="AQ407" s="17" t="str">
        <f t="shared" si="279"/>
        <v/>
      </c>
      <c r="AR407" s="17" t="str">
        <f t="shared" si="279"/>
        <v/>
      </c>
      <c r="AS407" s="20" t="str">
        <f t="shared" si="251"/>
        <v/>
      </c>
      <c r="AT407" s="35"/>
      <c r="AU407" s="33"/>
      <c r="AV407" s="16"/>
      <c r="AW407" s="17" t="str">
        <f t="shared" si="280"/>
        <v/>
      </c>
      <c r="AX407" s="17" t="str">
        <f t="shared" si="280"/>
        <v/>
      </c>
      <c r="AY407" s="20" t="str">
        <f t="shared" si="278"/>
        <v/>
      </c>
      <c r="AZ407" s="35"/>
      <c r="BA407" s="33"/>
      <c r="BB407" s="17" t="str">
        <f t="shared" si="281"/>
        <v/>
      </c>
      <c r="BC407" s="17" t="str">
        <f t="shared" si="281"/>
        <v/>
      </c>
      <c r="BD407" s="20" t="str">
        <f t="shared" si="255"/>
        <v/>
      </c>
      <c r="BE407" s="35"/>
      <c r="BF407" s="36"/>
      <c r="BG407" s="17" t="str">
        <f t="shared" si="282"/>
        <v/>
      </c>
      <c r="BH407" s="17" t="str">
        <f t="shared" si="282"/>
        <v/>
      </c>
      <c r="BI407" s="20" t="str">
        <f t="shared" si="248"/>
        <v/>
      </c>
      <c r="BJ407" s="54">
        <v>4</v>
      </c>
      <c r="BK407" s="37">
        <f t="shared" si="265"/>
        <v>8</v>
      </c>
      <c r="BL407" s="54">
        <f t="shared" si="266"/>
        <v>0</v>
      </c>
      <c r="BM407" s="28" t="s">
        <v>1972</v>
      </c>
      <c r="BN407" s="28" t="s">
        <v>1973</v>
      </c>
      <c r="BO407" s="28" t="s">
        <v>1730</v>
      </c>
      <c r="BP407" s="28" t="s">
        <v>1731</v>
      </c>
      <c r="BQ407" s="28">
        <v>2</v>
      </c>
      <c r="BR407" s="25">
        <f t="shared" si="267"/>
        <v>2</v>
      </c>
      <c r="BS407" s="28" t="s">
        <v>87</v>
      </c>
      <c r="BT407" s="25">
        <f t="shared" si="268"/>
        <v>1</v>
      </c>
      <c r="BU407" s="28" t="s">
        <v>87</v>
      </c>
      <c r="BV407" s="25">
        <f t="shared" si="269"/>
        <v>1</v>
      </c>
      <c r="BW407" s="28">
        <v>2</v>
      </c>
      <c r="BX407" s="25">
        <f t="shared" si="270"/>
        <v>2</v>
      </c>
      <c r="BY407" s="25" t="str">
        <f t="shared" si="275"/>
        <v>low</v>
      </c>
      <c r="BZ407" s="28" t="s">
        <v>78</v>
      </c>
      <c r="CA407" s="25">
        <v>1</v>
      </c>
      <c r="CB407" s="28" t="s">
        <v>1732</v>
      </c>
      <c r="CC407" s="28">
        <v>2688.68</v>
      </c>
      <c r="CD407" s="28">
        <v>165.39</v>
      </c>
      <c r="CE407" s="38">
        <v>120.67</v>
      </c>
      <c r="CF407" s="54">
        <v>2</v>
      </c>
      <c r="CG407" s="25">
        <f t="shared" si="271"/>
        <v>4</v>
      </c>
      <c r="CH407" s="26">
        <f t="shared" si="272"/>
        <v>0.66666666666666663</v>
      </c>
      <c r="CI407" s="26">
        <f t="shared" si="276"/>
        <v>4.9156539089424998</v>
      </c>
      <c r="CJ407" s="26">
        <f t="shared" si="277"/>
        <v>6.7373829452225076</v>
      </c>
    </row>
    <row r="408" spans="1:88" ht="13.05" customHeight="1" x14ac:dyDescent="0.3">
      <c r="A408" s="27">
        <v>114</v>
      </c>
      <c r="B408" s="28" t="s">
        <v>88</v>
      </c>
      <c r="C408" s="25">
        <f t="shared" si="258"/>
        <v>1</v>
      </c>
      <c r="D408" s="28" t="s">
        <v>79</v>
      </c>
      <c r="E408" s="25">
        <f t="shared" si="259"/>
        <v>2</v>
      </c>
      <c r="F408" s="28" t="s">
        <v>79</v>
      </c>
      <c r="G408" s="25">
        <f t="shared" si="260"/>
        <v>2</v>
      </c>
      <c r="H408" s="28" t="str">
        <f t="shared" si="261"/>
        <v>low</v>
      </c>
      <c r="I408" s="28" t="s">
        <v>88</v>
      </c>
      <c r="J408" s="25">
        <f t="shared" si="262"/>
        <v>1</v>
      </c>
      <c r="K408" s="28" t="s">
        <v>88</v>
      </c>
      <c r="L408" s="25">
        <f t="shared" si="263"/>
        <v>1</v>
      </c>
      <c r="M408" s="28" t="s">
        <v>88</v>
      </c>
      <c r="N408" s="25">
        <f t="shared" si="264"/>
        <v>1</v>
      </c>
      <c r="O408" s="25" t="str">
        <f t="shared" si="273"/>
        <v>low</v>
      </c>
      <c r="P408" s="25" t="s">
        <v>67</v>
      </c>
      <c r="Q408" s="25" t="s">
        <v>68</v>
      </c>
      <c r="R408" s="25">
        <v>5</v>
      </c>
      <c r="S408" s="29" t="s">
        <v>1935</v>
      </c>
      <c r="T408" s="195">
        <f>VLOOKUP($S408,'Snippet measures'!$A$4:$V$33,11,FALSE)</f>
        <v>813</v>
      </c>
      <c r="U408" s="195">
        <f>VLOOKUP($S408,'Snippet measures'!$A$4:$V$33,18,FALSE)</f>
        <v>-8.5168094798684706</v>
      </c>
      <c r="V408" s="195">
        <f>VLOOKUP($S408,'Snippet measures'!$A$4:$V$33,19,FALSE)</f>
        <v>777.6</v>
      </c>
      <c r="W408" s="195">
        <f>VLOOKUP($S408,'Snippet measures'!$A$4:$V$33,21,FALSE)</f>
        <v>6.369426751592357E-3</v>
      </c>
      <c r="X408" s="195">
        <f>VLOOKUP($S408,'Snippet measures'!$A$4:$V$33,22,FALSE)</f>
        <v>0</v>
      </c>
      <c r="Y408" s="25">
        <v>3</v>
      </c>
      <c r="Z408" s="30" t="s">
        <v>1974</v>
      </c>
      <c r="AA408" s="31" t="s">
        <v>1975</v>
      </c>
      <c r="AB408" s="39" t="s">
        <v>335</v>
      </c>
      <c r="AC408" s="33" t="s">
        <v>1976</v>
      </c>
      <c r="AD408" s="16" t="s">
        <v>1950</v>
      </c>
      <c r="AE408" s="17">
        <v>1</v>
      </c>
      <c r="AF408" s="17">
        <v>1</v>
      </c>
      <c r="AG408" s="17">
        <f t="shared" si="283"/>
        <v>1</v>
      </c>
      <c r="AH408" s="35" t="s">
        <v>336</v>
      </c>
      <c r="AI408" s="33" t="s">
        <v>337</v>
      </c>
      <c r="AJ408" s="16"/>
      <c r="AK408" s="17">
        <v>3</v>
      </c>
      <c r="AL408" s="17">
        <v>3</v>
      </c>
      <c r="AM408" s="20">
        <f t="shared" ref="AM408:AM422" si="284">IF(AK408=AL408,AK408,"")</f>
        <v>3</v>
      </c>
      <c r="AN408" s="35"/>
      <c r="AO408" s="33"/>
      <c r="AP408" s="16"/>
      <c r="AQ408" s="17" t="str">
        <f t="shared" si="279"/>
        <v/>
      </c>
      <c r="AR408" s="17" t="str">
        <f t="shared" si="279"/>
        <v/>
      </c>
      <c r="AS408" s="20" t="str">
        <f t="shared" si="251"/>
        <v/>
      </c>
      <c r="AT408" s="35"/>
      <c r="AU408" s="33"/>
      <c r="AV408" s="16"/>
      <c r="AW408" s="17" t="str">
        <f t="shared" si="280"/>
        <v/>
      </c>
      <c r="AX408" s="17" t="str">
        <f t="shared" si="280"/>
        <v/>
      </c>
      <c r="AY408" s="20" t="str">
        <f t="shared" si="278"/>
        <v/>
      </c>
      <c r="AZ408" s="35"/>
      <c r="BA408" s="33"/>
      <c r="BB408" s="17" t="str">
        <f t="shared" si="281"/>
        <v/>
      </c>
      <c r="BC408" s="17" t="str">
        <f t="shared" si="281"/>
        <v/>
      </c>
      <c r="BD408" s="20" t="str">
        <f t="shared" si="255"/>
        <v/>
      </c>
      <c r="BE408" s="35"/>
      <c r="BF408" s="36"/>
      <c r="BG408" s="17" t="str">
        <f t="shared" si="282"/>
        <v/>
      </c>
      <c r="BH408" s="17" t="str">
        <f t="shared" si="282"/>
        <v/>
      </c>
      <c r="BI408" s="20" t="str">
        <f t="shared" si="248"/>
        <v/>
      </c>
      <c r="BJ408" s="54">
        <v>3</v>
      </c>
      <c r="BK408" s="37">
        <f t="shared" si="265"/>
        <v>6</v>
      </c>
      <c r="BL408" s="54">
        <f t="shared" si="266"/>
        <v>0</v>
      </c>
      <c r="BM408" s="28"/>
      <c r="BN408" s="28"/>
      <c r="BO408" s="28" t="s">
        <v>1737</v>
      </c>
      <c r="BP408" s="28" t="s">
        <v>1738</v>
      </c>
      <c r="BQ408" s="28">
        <v>3</v>
      </c>
      <c r="BR408" s="25">
        <f t="shared" si="267"/>
        <v>3</v>
      </c>
      <c r="BS408" s="28" t="s">
        <v>87</v>
      </c>
      <c r="BT408" s="25">
        <f t="shared" si="268"/>
        <v>1</v>
      </c>
      <c r="BU408" s="28" t="s">
        <v>87</v>
      </c>
      <c r="BV408" s="25">
        <f t="shared" si="269"/>
        <v>1</v>
      </c>
      <c r="BW408" s="28" t="s">
        <v>87</v>
      </c>
      <c r="BX408" s="25">
        <f t="shared" si="270"/>
        <v>1</v>
      </c>
      <c r="BY408" s="25" t="str">
        <f t="shared" si="275"/>
        <v>med</v>
      </c>
      <c r="BZ408" s="28" t="s">
        <v>119</v>
      </c>
      <c r="CA408" s="25">
        <v>4</v>
      </c>
      <c r="CB408" s="28"/>
      <c r="CC408" s="28">
        <v>6345.52</v>
      </c>
      <c r="CD408" s="28">
        <v>549.66</v>
      </c>
      <c r="CE408" s="38">
        <v>144.05000000000001</v>
      </c>
      <c r="CF408" s="54">
        <v>2</v>
      </c>
      <c r="CG408" s="25">
        <f t="shared" si="271"/>
        <v>4</v>
      </c>
      <c r="CH408" s="26">
        <f t="shared" si="272"/>
        <v>0.66666666666666663</v>
      </c>
      <c r="CI408" s="26">
        <f t="shared" si="276"/>
        <v>1.4790961685405524</v>
      </c>
      <c r="CJ408" s="26">
        <f t="shared" si="277"/>
        <v>5.6438736549809088</v>
      </c>
    </row>
    <row r="409" spans="1:88" ht="13.05" customHeight="1" x14ac:dyDescent="0.3">
      <c r="A409" s="27">
        <v>130</v>
      </c>
      <c r="B409" s="28" t="s">
        <v>88</v>
      </c>
      <c r="C409" s="25">
        <f t="shared" si="258"/>
        <v>1</v>
      </c>
      <c r="D409" s="28" t="s">
        <v>65</v>
      </c>
      <c r="E409" s="25">
        <f t="shared" si="259"/>
        <v>3</v>
      </c>
      <c r="F409" s="28" t="s">
        <v>65</v>
      </c>
      <c r="G409" s="25">
        <f t="shared" si="260"/>
        <v>3</v>
      </c>
      <c r="H409" s="28" t="str">
        <f t="shared" si="261"/>
        <v>medium</v>
      </c>
      <c r="I409" s="28" t="s">
        <v>88</v>
      </c>
      <c r="J409" s="25">
        <f t="shared" si="262"/>
        <v>1</v>
      </c>
      <c r="K409" s="28" t="s">
        <v>79</v>
      </c>
      <c r="L409" s="25">
        <f t="shared" si="263"/>
        <v>2</v>
      </c>
      <c r="M409" s="28" t="s">
        <v>88</v>
      </c>
      <c r="N409" s="25">
        <f t="shared" si="264"/>
        <v>1</v>
      </c>
      <c r="O409" s="25" t="str">
        <f t="shared" si="273"/>
        <v>med</v>
      </c>
      <c r="P409" s="25" t="s">
        <v>67</v>
      </c>
      <c r="Q409" s="25" t="s">
        <v>68</v>
      </c>
      <c r="R409" s="25">
        <v>5</v>
      </c>
      <c r="S409" s="29" t="s">
        <v>1935</v>
      </c>
      <c r="T409" s="195">
        <f>VLOOKUP($S409,'Snippet measures'!$A$4:$V$33,11,FALSE)</f>
        <v>813</v>
      </c>
      <c r="U409" s="195">
        <f>VLOOKUP($S409,'Snippet measures'!$A$4:$V$33,18,FALSE)</f>
        <v>-8.5168094798684706</v>
      </c>
      <c r="V409" s="195">
        <f>VLOOKUP($S409,'Snippet measures'!$A$4:$V$33,19,FALSE)</f>
        <v>777.6</v>
      </c>
      <c r="W409" s="195">
        <f>VLOOKUP($S409,'Snippet measures'!$A$4:$V$33,21,FALSE)</f>
        <v>6.369426751592357E-3</v>
      </c>
      <c r="X409" s="195">
        <f>VLOOKUP($S409,'Snippet measures'!$A$4:$V$33,22,FALSE)</f>
        <v>0</v>
      </c>
      <c r="Y409" s="25">
        <v>3</v>
      </c>
      <c r="Z409" s="30" t="s">
        <v>1977</v>
      </c>
      <c r="AA409" s="31" t="s">
        <v>1978</v>
      </c>
      <c r="AB409" s="39" t="s">
        <v>335</v>
      </c>
      <c r="AC409" s="33" t="s">
        <v>1979</v>
      </c>
      <c r="AD409" s="16"/>
      <c r="AE409" s="17">
        <v>2</v>
      </c>
      <c r="AF409" s="17">
        <v>1</v>
      </c>
      <c r="AG409" s="40">
        <v>1</v>
      </c>
      <c r="AH409" s="35" t="s">
        <v>336</v>
      </c>
      <c r="AI409" s="33" t="s">
        <v>1980</v>
      </c>
      <c r="AJ409" s="16"/>
      <c r="AK409" s="17">
        <v>1</v>
      </c>
      <c r="AL409" s="17">
        <v>1</v>
      </c>
      <c r="AM409" s="20">
        <f t="shared" si="284"/>
        <v>1</v>
      </c>
      <c r="AN409" s="35"/>
      <c r="AO409" s="33"/>
      <c r="AP409" s="16"/>
      <c r="AQ409" s="17" t="str">
        <f t="shared" si="279"/>
        <v/>
      </c>
      <c r="AR409" s="17" t="str">
        <f t="shared" si="279"/>
        <v/>
      </c>
      <c r="AS409" s="20" t="str">
        <f t="shared" si="251"/>
        <v/>
      </c>
      <c r="AT409" s="35"/>
      <c r="AU409" s="33"/>
      <c r="AV409" s="16"/>
      <c r="AW409" s="17" t="str">
        <f t="shared" si="280"/>
        <v/>
      </c>
      <c r="AX409" s="17" t="str">
        <f t="shared" si="280"/>
        <v/>
      </c>
      <c r="AY409" s="20" t="str">
        <f t="shared" si="278"/>
        <v/>
      </c>
      <c r="AZ409" s="35"/>
      <c r="BA409" s="33"/>
      <c r="BB409" s="17" t="str">
        <f t="shared" si="281"/>
        <v/>
      </c>
      <c r="BC409" s="17" t="str">
        <f t="shared" si="281"/>
        <v/>
      </c>
      <c r="BD409" s="20" t="str">
        <f t="shared" si="255"/>
        <v/>
      </c>
      <c r="BE409" s="35"/>
      <c r="BF409" s="36"/>
      <c r="BG409" s="17" t="str">
        <f t="shared" si="282"/>
        <v/>
      </c>
      <c r="BH409" s="17" t="str">
        <f t="shared" si="282"/>
        <v/>
      </c>
      <c r="BI409" s="20" t="str">
        <f t="shared" si="248"/>
        <v/>
      </c>
      <c r="BJ409" s="54">
        <v>3</v>
      </c>
      <c r="BK409" s="37">
        <f t="shared" si="265"/>
        <v>6</v>
      </c>
      <c r="BL409" s="54">
        <f t="shared" si="266"/>
        <v>0</v>
      </c>
      <c r="BM409" s="28"/>
      <c r="BN409" s="28"/>
      <c r="BO409" s="28"/>
      <c r="BP409" s="28" t="s">
        <v>1744</v>
      </c>
      <c r="BQ409" s="28">
        <v>2</v>
      </c>
      <c r="BR409" s="25">
        <f t="shared" si="267"/>
        <v>2</v>
      </c>
      <c r="BS409" s="28" t="s">
        <v>87</v>
      </c>
      <c r="BT409" s="25">
        <f t="shared" si="268"/>
        <v>1</v>
      </c>
      <c r="BU409" s="28" t="s">
        <v>87</v>
      </c>
      <c r="BV409" s="25">
        <f t="shared" si="269"/>
        <v>1</v>
      </c>
      <c r="BW409" s="28" t="s">
        <v>87</v>
      </c>
      <c r="BX409" s="25">
        <f t="shared" si="270"/>
        <v>1</v>
      </c>
      <c r="BY409" s="25" t="str">
        <f t="shared" si="275"/>
        <v>low</v>
      </c>
      <c r="BZ409" s="28" t="s">
        <v>78</v>
      </c>
      <c r="CA409" s="25">
        <v>1</v>
      </c>
      <c r="CB409" s="28"/>
      <c r="CC409" s="28">
        <v>2489.89</v>
      </c>
      <c r="CD409" s="28">
        <v>186.7</v>
      </c>
      <c r="CE409" s="38">
        <v>74.62</v>
      </c>
      <c r="CF409" s="54">
        <v>2</v>
      </c>
      <c r="CG409" s="25">
        <f t="shared" si="271"/>
        <v>2</v>
      </c>
      <c r="CH409" s="26">
        <f t="shared" si="272"/>
        <v>0.33333333333333331</v>
      </c>
      <c r="CI409" s="26">
        <f t="shared" si="276"/>
        <v>4.35457953936797</v>
      </c>
      <c r="CJ409" s="26">
        <f t="shared" si="277"/>
        <v>10.895202358616991</v>
      </c>
    </row>
    <row r="410" spans="1:88" ht="13.05" customHeight="1" x14ac:dyDescent="0.3">
      <c r="A410" s="27">
        <v>144</v>
      </c>
      <c r="B410" s="28" t="s">
        <v>88</v>
      </c>
      <c r="C410" s="25">
        <f t="shared" si="258"/>
        <v>1</v>
      </c>
      <c r="D410" s="28" t="s">
        <v>79</v>
      </c>
      <c r="E410" s="25">
        <f t="shared" si="259"/>
        <v>2</v>
      </c>
      <c r="F410" s="28" t="s">
        <v>79</v>
      </c>
      <c r="G410" s="25">
        <f t="shared" si="260"/>
        <v>2</v>
      </c>
      <c r="H410" s="28" t="str">
        <f t="shared" si="261"/>
        <v>low</v>
      </c>
      <c r="I410" s="28" t="s">
        <v>79</v>
      </c>
      <c r="J410" s="25">
        <f t="shared" si="262"/>
        <v>2</v>
      </c>
      <c r="K410" s="28" t="s">
        <v>79</v>
      </c>
      <c r="L410" s="25">
        <f t="shared" si="263"/>
        <v>2</v>
      </c>
      <c r="M410" s="28" t="s">
        <v>79</v>
      </c>
      <c r="N410" s="25">
        <f t="shared" si="264"/>
        <v>2</v>
      </c>
      <c r="O410" s="25" t="str">
        <f t="shared" si="273"/>
        <v>low</v>
      </c>
      <c r="P410" s="25" t="s">
        <v>67</v>
      </c>
      <c r="Q410" s="25" t="s">
        <v>68</v>
      </c>
      <c r="R410" s="25">
        <v>5</v>
      </c>
      <c r="S410" s="29" t="s">
        <v>1935</v>
      </c>
      <c r="T410" s="195">
        <f>VLOOKUP($S410,'Snippet measures'!$A$4:$V$33,11,FALSE)</f>
        <v>813</v>
      </c>
      <c r="U410" s="195">
        <f>VLOOKUP($S410,'Snippet measures'!$A$4:$V$33,18,FALSE)</f>
        <v>-8.5168094798684706</v>
      </c>
      <c r="V410" s="195">
        <f>VLOOKUP($S410,'Snippet measures'!$A$4:$V$33,19,FALSE)</f>
        <v>777.6</v>
      </c>
      <c r="W410" s="195">
        <f>VLOOKUP($S410,'Snippet measures'!$A$4:$V$33,21,FALSE)</f>
        <v>6.369426751592357E-3</v>
      </c>
      <c r="X410" s="195">
        <f>VLOOKUP($S410,'Snippet measures'!$A$4:$V$33,22,FALSE)</f>
        <v>0</v>
      </c>
      <c r="Y410" s="25">
        <v>4</v>
      </c>
      <c r="Z410" s="30" t="s">
        <v>1981</v>
      </c>
      <c r="AA410" s="31" t="s">
        <v>1982</v>
      </c>
      <c r="AB410" s="39" t="s">
        <v>335</v>
      </c>
      <c r="AC410" s="33" t="s">
        <v>1983</v>
      </c>
      <c r="AD410" s="16"/>
      <c r="AE410" s="17">
        <v>3</v>
      </c>
      <c r="AF410" s="17">
        <v>3</v>
      </c>
      <c r="AG410" s="17">
        <f>IF(AE410=AF410,AE410,"")</f>
        <v>3</v>
      </c>
      <c r="AH410" s="35" t="s">
        <v>336</v>
      </c>
      <c r="AI410" s="33" t="s">
        <v>337</v>
      </c>
      <c r="AJ410" s="16"/>
      <c r="AK410" s="17">
        <v>3</v>
      </c>
      <c r="AL410" s="17">
        <v>3</v>
      </c>
      <c r="AM410" s="20">
        <f t="shared" si="284"/>
        <v>3</v>
      </c>
      <c r="AN410" s="35"/>
      <c r="AO410" s="33"/>
      <c r="AP410" s="16"/>
      <c r="AQ410" s="17" t="str">
        <f t="shared" si="279"/>
        <v/>
      </c>
      <c r="AR410" s="17" t="str">
        <f t="shared" si="279"/>
        <v/>
      </c>
      <c r="AS410" s="20" t="str">
        <f t="shared" si="251"/>
        <v/>
      </c>
      <c r="AT410" s="35"/>
      <c r="AU410" s="33"/>
      <c r="AV410" s="16"/>
      <c r="AW410" s="17" t="str">
        <f t="shared" si="280"/>
        <v/>
      </c>
      <c r="AX410" s="17" t="str">
        <f t="shared" si="280"/>
        <v/>
      </c>
      <c r="AY410" s="20" t="str">
        <f t="shared" si="278"/>
        <v/>
      </c>
      <c r="AZ410" s="35"/>
      <c r="BA410" s="33"/>
      <c r="BB410" s="17" t="str">
        <f t="shared" si="281"/>
        <v/>
      </c>
      <c r="BC410" s="17" t="str">
        <f t="shared" si="281"/>
        <v/>
      </c>
      <c r="BD410" s="20" t="str">
        <f t="shared" si="255"/>
        <v/>
      </c>
      <c r="BE410" s="35"/>
      <c r="BF410" s="36"/>
      <c r="BG410" s="17" t="str">
        <f t="shared" si="282"/>
        <v/>
      </c>
      <c r="BH410" s="17" t="str">
        <f t="shared" si="282"/>
        <v/>
      </c>
      <c r="BI410" s="20" t="str">
        <f t="shared" si="248"/>
        <v/>
      </c>
      <c r="BJ410" s="54">
        <v>2</v>
      </c>
      <c r="BK410" s="37">
        <f t="shared" si="265"/>
        <v>6</v>
      </c>
      <c r="BL410" s="54">
        <f t="shared" si="266"/>
        <v>-2</v>
      </c>
      <c r="BM410" s="28" t="s">
        <v>1984</v>
      </c>
      <c r="BN410" s="28"/>
      <c r="BO410" s="28" t="s">
        <v>1748</v>
      </c>
      <c r="BP410" s="28" t="s">
        <v>1749</v>
      </c>
      <c r="BQ410" s="28">
        <v>4</v>
      </c>
      <c r="BR410" s="25">
        <f t="shared" si="267"/>
        <v>4</v>
      </c>
      <c r="BS410" s="28">
        <v>2</v>
      </c>
      <c r="BT410" s="25">
        <f t="shared" si="268"/>
        <v>2</v>
      </c>
      <c r="BU410" s="28">
        <v>2</v>
      </c>
      <c r="BV410" s="25">
        <f t="shared" si="269"/>
        <v>2</v>
      </c>
      <c r="BW410" s="28" t="s">
        <v>87</v>
      </c>
      <c r="BX410" s="25">
        <f t="shared" si="270"/>
        <v>1</v>
      </c>
      <c r="BY410" s="25" t="str">
        <f t="shared" si="275"/>
        <v>high</v>
      </c>
      <c r="BZ410" s="28" t="s">
        <v>145</v>
      </c>
      <c r="CA410" s="25">
        <v>2</v>
      </c>
      <c r="CB410" s="28" t="s">
        <v>1750</v>
      </c>
      <c r="CC410" s="28">
        <v>4131.51</v>
      </c>
      <c r="CD410" s="28">
        <v>140.08000000000001</v>
      </c>
      <c r="CE410" s="38">
        <v>35.94</v>
      </c>
      <c r="CF410" s="54">
        <v>2</v>
      </c>
      <c r="CG410" s="25">
        <f t="shared" si="271"/>
        <v>6</v>
      </c>
      <c r="CH410" s="26">
        <f t="shared" si="272"/>
        <v>1</v>
      </c>
      <c r="CI410" s="26">
        <f t="shared" si="276"/>
        <v>5.8038263849229006</v>
      </c>
      <c r="CJ410" s="26">
        <f t="shared" si="277"/>
        <v>22.621035058430721</v>
      </c>
    </row>
    <row r="411" spans="1:88" ht="13.05" customHeight="1" x14ac:dyDescent="0.3">
      <c r="A411" s="27">
        <v>168</v>
      </c>
      <c r="B411" s="28" t="s">
        <v>88</v>
      </c>
      <c r="C411" s="25">
        <f t="shared" si="258"/>
        <v>1</v>
      </c>
      <c r="D411" s="28" t="s">
        <v>65</v>
      </c>
      <c r="E411" s="25">
        <f t="shared" si="259"/>
        <v>3</v>
      </c>
      <c r="F411" s="28" t="s">
        <v>80</v>
      </c>
      <c r="G411" s="25">
        <f t="shared" si="260"/>
        <v>4</v>
      </c>
      <c r="H411" s="28" t="str">
        <f t="shared" si="261"/>
        <v>medium</v>
      </c>
      <c r="I411" s="28" t="s">
        <v>88</v>
      </c>
      <c r="J411" s="25">
        <f t="shared" si="262"/>
        <v>1</v>
      </c>
      <c r="K411" s="28" t="s">
        <v>79</v>
      </c>
      <c r="L411" s="25">
        <f t="shared" si="263"/>
        <v>2</v>
      </c>
      <c r="M411" s="28" t="s">
        <v>88</v>
      </c>
      <c r="N411" s="25">
        <f t="shared" si="264"/>
        <v>1</v>
      </c>
      <c r="O411" s="25" t="str">
        <f t="shared" si="273"/>
        <v>high</v>
      </c>
      <c r="P411" s="25" t="s">
        <v>67</v>
      </c>
      <c r="Q411" s="25" t="s">
        <v>1751</v>
      </c>
      <c r="R411" s="25">
        <v>5</v>
      </c>
      <c r="S411" s="29" t="s">
        <v>1935</v>
      </c>
      <c r="T411" s="195">
        <f>VLOOKUP($S411,'Snippet measures'!$A$4:$V$33,11,FALSE)</f>
        <v>813</v>
      </c>
      <c r="U411" s="195">
        <f>VLOOKUP($S411,'Snippet measures'!$A$4:$V$33,18,FALSE)</f>
        <v>-8.5168094798684706</v>
      </c>
      <c r="V411" s="195">
        <f>VLOOKUP($S411,'Snippet measures'!$A$4:$V$33,19,FALSE)</f>
        <v>777.6</v>
      </c>
      <c r="W411" s="195">
        <f>VLOOKUP($S411,'Snippet measures'!$A$4:$V$33,21,FALSE)</f>
        <v>6.369426751592357E-3</v>
      </c>
      <c r="X411" s="195">
        <f>VLOOKUP($S411,'Snippet measures'!$A$4:$V$33,22,FALSE)</f>
        <v>0</v>
      </c>
      <c r="Y411" s="25">
        <v>3</v>
      </c>
      <c r="Z411" s="30" t="s">
        <v>1985</v>
      </c>
      <c r="AA411" s="31" t="s">
        <v>1986</v>
      </c>
      <c r="AB411" s="39" t="s">
        <v>335</v>
      </c>
      <c r="AC411" s="33" t="s">
        <v>1987</v>
      </c>
      <c r="AD411" s="16"/>
      <c r="AE411" s="17">
        <v>2</v>
      </c>
      <c r="AF411" s="17">
        <v>1</v>
      </c>
      <c r="AG411" s="40">
        <v>1</v>
      </c>
      <c r="AH411" s="35" t="s">
        <v>336</v>
      </c>
      <c r="AI411" s="33" t="s">
        <v>795</v>
      </c>
      <c r="AJ411" s="16"/>
      <c r="AK411" s="17">
        <v>1</v>
      </c>
      <c r="AL411" s="17">
        <v>1</v>
      </c>
      <c r="AM411" s="20">
        <f t="shared" si="284"/>
        <v>1</v>
      </c>
      <c r="AN411" s="35"/>
      <c r="AO411" s="33"/>
      <c r="AP411" s="16"/>
      <c r="AQ411" s="17" t="str">
        <f t="shared" si="279"/>
        <v/>
      </c>
      <c r="AR411" s="17" t="str">
        <f t="shared" si="279"/>
        <v/>
      </c>
      <c r="AS411" s="20" t="str">
        <f t="shared" si="251"/>
        <v/>
      </c>
      <c r="AT411" s="35"/>
      <c r="AU411" s="33"/>
      <c r="AV411" s="16"/>
      <c r="AW411" s="17" t="str">
        <f t="shared" si="280"/>
        <v/>
      </c>
      <c r="AX411" s="17" t="str">
        <f t="shared" si="280"/>
        <v/>
      </c>
      <c r="AY411" s="20" t="str">
        <f t="shared" si="278"/>
        <v/>
      </c>
      <c r="AZ411" s="35"/>
      <c r="BA411" s="33"/>
      <c r="BB411" s="17" t="str">
        <f t="shared" si="281"/>
        <v/>
      </c>
      <c r="BC411" s="17" t="str">
        <f t="shared" si="281"/>
        <v/>
      </c>
      <c r="BD411" s="20" t="str">
        <f t="shared" si="255"/>
        <v/>
      </c>
      <c r="BE411" s="35"/>
      <c r="BF411" s="36"/>
      <c r="BG411" s="17" t="str">
        <f t="shared" si="282"/>
        <v/>
      </c>
      <c r="BH411" s="17" t="str">
        <f t="shared" si="282"/>
        <v/>
      </c>
      <c r="BI411" s="20" t="str">
        <f t="shared" si="248"/>
        <v/>
      </c>
      <c r="BJ411" s="54">
        <v>3</v>
      </c>
      <c r="BK411" s="37">
        <f t="shared" si="265"/>
        <v>6</v>
      </c>
      <c r="BL411" s="54">
        <f t="shared" si="266"/>
        <v>0</v>
      </c>
      <c r="BM411" s="28" t="s">
        <v>1840</v>
      </c>
      <c r="BN411" s="28" t="s">
        <v>1840</v>
      </c>
      <c r="BO411" s="28" t="s">
        <v>1754</v>
      </c>
      <c r="BP411" s="28" t="s">
        <v>1755</v>
      </c>
      <c r="BQ411" s="28" t="s">
        <v>87</v>
      </c>
      <c r="BR411" s="25">
        <f t="shared" si="267"/>
        <v>1</v>
      </c>
      <c r="BS411" s="28">
        <v>2</v>
      </c>
      <c r="BT411" s="25">
        <f t="shared" si="268"/>
        <v>2</v>
      </c>
      <c r="BU411" s="28">
        <v>2</v>
      </c>
      <c r="BV411" s="25">
        <f t="shared" si="269"/>
        <v>2</v>
      </c>
      <c r="BW411" s="28">
        <v>3</v>
      </c>
      <c r="BX411" s="25">
        <f t="shared" si="270"/>
        <v>3</v>
      </c>
      <c r="BY411" s="25" t="str">
        <f t="shared" si="275"/>
        <v>med</v>
      </c>
      <c r="BZ411" s="28" t="s">
        <v>145</v>
      </c>
      <c r="CA411" s="25">
        <v>2</v>
      </c>
      <c r="CB411" s="28"/>
      <c r="CC411" s="28">
        <v>2015.92</v>
      </c>
      <c r="CD411" s="28">
        <v>88.82</v>
      </c>
      <c r="CE411" s="38">
        <v>52.88</v>
      </c>
      <c r="CF411" s="54">
        <v>2</v>
      </c>
      <c r="CG411" s="25">
        <f t="shared" si="271"/>
        <v>2</v>
      </c>
      <c r="CH411" s="26">
        <f t="shared" si="272"/>
        <v>0.33333333333333331</v>
      </c>
      <c r="CI411" s="26">
        <f t="shared" si="276"/>
        <v>9.1533438414771453</v>
      </c>
      <c r="CJ411" s="26">
        <f t="shared" si="277"/>
        <v>15.374432677760968</v>
      </c>
    </row>
    <row r="412" spans="1:88" ht="13.05" customHeight="1" x14ac:dyDescent="0.3">
      <c r="A412" s="27">
        <v>180</v>
      </c>
      <c r="B412" s="28" t="s">
        <v>88</v>
      </c>
      <c r="C412" s="25">
        <f t="shared" si="258"/>
        <v>1</v>
      </c>
      <c r="D412" s="28" t="s">
        <v>79</v>
      </c>
      <c r="E412" s="25">
        <f t="shared" si="259"/>
        <v>2</v>
      </c>
      <c r="F412" s="28" t="s">
        <v>88</v>
      </c>
      <c r="G412" s="25">
        <f t="shared" si="260"/>
        <v>1</v>
      </c>
      <c r="H412" s="28" t="str">
        <f t="shared" si="261"/>
        <v>low</v>
      </c>
      <c r="I412" s="28" t="s">
        <v>88</v>
      </c>
      <c r="J412" s="25">
        <f t="shared" si="262"/>
        <v>1</v>
      </c>
      <c r="K412" s="28" t="s">
        <v>79</v>
      </c>
      <c r="L412" s="25">
        <f t="shared" si="263"/>
        <v>2</v>
      </c>
      <c r="M412" s="28" t="s">
        <v>88</v>
      </c>
      <c r="N412" s="25">
        <f t="shared" si="264"/>
        <v>1</v>
      </c>
      <c r="O412" s="25" t="str">
        <f t="shared" si="273"/>
        <v>low</v>
      </c>
      <c r="P412" s="25" t="s">
        <v>95</v>
      </c>
      <c r="Q412" s="25" t="s">
        <v>68</v>
      </c>
      <c r="R412" s="25">
        <v>5</v>
      </c>
      <c r="S412" s="29" t="s">
        <v>1935</v>
      </c>
      <c r="T412" s="195">
        <f>VLOOKUP($S412,'Snippet measures'!$A$4:$V$33,11,FALSE)</f>
        <v>813</v>
      </c>
      <c r="U412" s="195">
        <f>VLOOKUP($S412,'Snippet measures'!$A$4:$V$33,18,FALSE)</f>
        <v>-8.5168094798684706</v>
      </c>
      <c r="V412" s="195">
        <f>VLOOKUP($S412,'Snippet measures'!$A$4:$V$33,19,FALSE)</f>
        <v>777.6</v>
      </c>
      <c r="W412" s="195">
        <f>VLOOKUP($S412,'Snippet measures'!$A$4:$V$33,21,FALSE)</f>
        <v>6.369426751592357E-3</v>
      </c>
      <c r="X412" s="195">
        <f>VLOOKUP($S412,'Snippet measures'!$A$4:$V$33,22,FALSE)</f>
        <v>0</v>
      </c>
      <c r="Y412" s="25">
        <v>1</v>
      </c>
      <c r="Z412" s="30" t="s">
        <v>1988</v>
      </c>
      <c r="AA412" s="31" t="s">
        <v>1989</v>
      </c>
      <c r="AB412" s="39" t="s">
        <v>335</v>
      </c>
      <c r="AC412" s="33" t="s">
        <v>230</v>
      </c>
      <c r="AD412" s="16"/>
      <c r="AE412" s="17">
        <v>0</v>
      </c>
      <c r="AF412" s="17">
        <v>0</v>
      </c>
      <c r="AG412" s="17">
        <f t="shared" ref="AG412:AG421" si="285">IF(AE412=AF412,AE412,"")</f>
        <v>0</v>
      </c>
      <c r="AH412" s="35" t="s">
        <v>336</v>
      </c>
      <c r="AI412" s="33" t="s">
        <v>230</v>
      </c>
      <c r="AJ412" s="16"/>
      <c r="AK412" s="17">
        <v>0</v>
      </c>
      <c r="AL412" s="17">
        <v>0</v>
      </c>
      <c r="AM412" s="20">
        <f t="shared" si="284"/>
        <v>0</v>
      </c>
      <c r="AN412" s="35"/>
      <c r="AO412" s="33"/>
      <c r="AP412" s="16"/>
      <c r="AQ412" s="17" t="str">
        <f t="shared" si="279"/>
        <v/>
      </c>
      <c r="AR412" s="17" t="str">
        <f t="shared" si="279"/>
        <v/>
      </c>
      <c r="AS412" s="20" t="str">
        <f t="shared" si="251"/>
        <v/>
      </c>
      <c r="AT412" s="35"/>
      <c r="AU412" s="33"/>
      <c r="AV412" s="16"/>
      <c r="AW412" s="17" t="str">
        <f t="shared" si="280"/>
        <v/>
      </c>
      <c r="AX412" s="17" t="str">
        <f t="shared" si="280"/>
        <v/>
      </c>
      <c r="AY412" s="20" t="str">
        <f t="shared" si="278"/>
        <v/>
      </c>
      <c r="AZ412" s="35"/>
      <c r="BA412" s="33"/>
      <c r="BB412" s="17" t="str">
        <f t="shared" si="281"/>
        <v/>
      </c>
      <c r="BC412" s="17" t="str">
        <f t="shared" si="281"/>
        <v/>
      </c>
      <c r="BD412" s="20" t="str">
        <f t="shared" si="255"/>
        <v/>
      </c>
      <c r="BE412" s="35"/>
      <c r="BF412" s="36"/>
      <c r="BG412" s="17" t="str">
        <f t="shared" si="282"/>
        <v/>
      </c>
      <c r="BH412" s="17" t="str">
        <f t="shared" si="282"/>
        <v/>
      </c>
      <c r="BI412" s="20" t="str">
        <f t="shared" si="248"/>
        <v/>
      </c>
      <c r="BJ412" s="54">
        <v>1</v>
      </c>
      <c r="BK412" s="37">
        <f t="shared" si="265"/>
        <v>2</v>
      </c>
      <c r="BL412" s="54">
        <f t="shared" si="266"/>
        <v>0</v>
      </c>
      <c r="BM412" s="28"/>
      <c r="BN412" s="28"/>
      <c r="BO412" s="28"/>
      <c r="BP412" s="28" t="s">
        <v>571</v>
      </c>
      <c r="BQ412" s="28">
        <v>2</v>
      </c>
      <c r="BR412" s="25">
        <f t="shared" si="267"/>
        <v>2</v>
      </c>
      <c r="BS412" s="28">
        <v>2</v>
      </c>
      <c r="BT412" s="25">
        <f t="shared" si="268"/>
        <v>2</v>
      </c>
      <c r="BU412" s="28">
        <v>2</v>
      </c>
      <c r="BV412" s="25">
        <f t="shared" si="269"/>
        <v>2</v>
      </c>
      <c r="BW412" s="28">
        <v>2</v>
      </c>
      <c r="BX412" s="25">
        <f t="shared" si="270"/>
        <v>2</v>
      </c>
      <c r="BY412" s="25" t="str">
        <f t="shared" si="275"/>
        <v>low</v>
      </c>
      <c r="BZ412" s="28" t="s">
        <v>145</v>
      </c>
      <c r="CA412" s="25">
        <v>2</v>
      </c>
      <c r="CB412" s="28"/>
      <c r="CC412" s="28">
        <v>1686.22</v>
      </c>
      <c r="CD412" s="28">
        <v>55.75</v>
      </c>
      <c r="CE412" s="38">
        <v>21.43</v>
      </c>
      <c r="CF412" s="54">
        <v>2</v>
      </c>
      <c r="CG412" s="25">
        <f t="shared" si="271"/>
        <v>0</v>
      </c>
      <c r="CH412" s="26">
        <f t="shared" si="272"/>
        <v>0</v>
      </c>
      <c r="CI412" s="26">
        <f t="shared" si="276"/>
        <v>14.582959641255606</v>
      </c>
      <c r="CJ412" s="26">
        <f t="shared" si="277"/>
        <v>37.937470835277651</v>
      </c>
    </row>
    <row r="413" spans="1:88" ht="13.05" customHeight="1" x14ac:dyDescent="0.3">
      <c r="A413" s="27">
        <v>183</v>
      </c>
      <c r="B413" s="28" t="s">
        <v>88</v>
      </c>
      <c r="C413" s="25">
        <f t="shared" si="258"/>
        <v>1</v>
      </c>
      <c r="D413" s="28" t="s">
        <v>79</v>
      </c>
      <c r="E413" s="25">
        <f t="shared" si="259"/>
        <v>2</v>
      </c>
      <c r="F413" s="28" t="s">
        <v>88</v>
      </c>
      <c r="G413" s="25">
        <f t="shared" si="260"/>
        <v>1</v>
      </c>
      <c r="H413" s="28" t="str">
        <f t="shared" si="261"/>
        <v>low</v>
      </c>
      <c r="I413" s="28" t="s">
        <v>88</v>
      </c>
      <c r="J413" s="25">
        <f t="shared" si="262"/>
        <v>1</v>
      </c>
      <c r="K413" s="28" t="s">
        <v>88</v>
      </c>
      <c r="L413" s="25">
        <f t="shared" si="263"/>
        <v>1</v>
      </c>
      <c r="M413" s="28" t="s">
        <v>88</v>
      </c>
      <c r="N413" s="25">
        <f t="shared" si="264"/>
        <v>1</v>
      </c>
      <c r="O413" s="25" t="str">
        <f t="shared" si="273"/>
        <v>low</v>
      </c>
      <c r="P413" s="25" t="s">
        <v>67</v>
      </c>
      <c r="Q413" s="25" t="s">
        <v>68</v>
      </c>
      <c r="R413" s="25">
        <v>5</v>
      </c>
      <c r="S413" s="29" t="s">
        <v>1935</v>
      </c>
      <c r="T413" s="195">
        <f>VLOOKUP($S413,'Snippet measures'!$A$4:$V$33,11,FALSE)</f>
        <v>813</v>
      </c>
      <c r="U413" s="195">
        <f>VLOOKUP($S413,'Snippet measures'!$A$4:$V$33,18,FALSE)</f>
        <v>-8.5168094798684706</v>
      </c>
      <c r="V413" s="195">
        <f>VLOOKUP($S413,'Snippet measures'!$A$4:$V$33,19,FALSE)</f>
        <v>777.6</v>
      </c>
      <c r="W413" s="195">
        <f>VLOOKUP($S413,'Snippet measures'!$A$4:$V$33,21,FALSE)</f>
        <v>6.369426751592357E-3</v>
      </c>
      <c r="X413" s="195">
        <f>VLOOKUP($S413,'Snippet measures'!$A$4:$V$33,22,FALSE)</f>
        <v>0</v>
      </c>
      <c r="Y413" s="25">
        <v>5</v>
      </c>
      <c r="Z413" s="30" t="s">
        <v>1990</v>
      </c>
      <c r="AA413" s="31" t="s">
        <v>1991</v>
      </c>
      <c r="AB413" s="39" t="s">
        <v>335</v>
      </c>
      <c r="AC413" s="33" t="s">
        <v>1992</v>
      </c>
      <c r="AD413" s="16"/>
      <c r="AE413" s="17">
        <v>2</v>
      </c>
      <c r="AF413" s="17">
        <v>2</v>
      </c>
      <c r="AG413" s="17">
        <f t="shared" si="285"/>
        <v>2</v>
      </c>
      <c r="AH413" s="35" t="s">
        <v>336</v>
      </c>
      <c r="AI413" s="33" t="s">
        <v>781</v>
      </c>
      <c r="AJ413" s="16"/>
      <c r="AK413" s="17">
        <v>3</v>
      </c>
      <c r="AL413" s="17">
        <v>3</v>
      </c>
      <c r="AM413" s="20">
        <f t="shared" si="284"/>
        <v>3</v>
      </c>
      <c r="AN413" s="35"/>
      <c r="AO413" s="33"/>
      <c r="AP413" s="16"/>
      <c r="AQ413" s="17" t="str">
        <f t="shared" si="279"/>
        <v/>
      </c>
      <c r="AR413" s="17" t="str">
        <f t="shared" si="279"/>
        <v/>
      </c>
      <c r="AS413" s="20" t="str">
        <f t="shared" si="251"/>
        <v/>
      </c>
      <c r="AT413" s="35"/>
      <c r="AU413" s="33"/>
      <c r="AV413" s="16"/>
      <c r="AW413" s="17" t="str">
        <f t="shared" si="280"/>
        <v/>
      </c>
      <c r="AX413" s="17" t="str">
        <f t="shared" si="280"/>
        <v/>
      </c>
      <c r="AY413" s="20" t="str">
        <f t="shared" si="278"/>
        <v/>
      </c>
      <c r="AZ413" s="35"/>
      <c r="BA413" s="33"/>
      <c r="BB413" s="17" t="str">
        <f t="shared" si="281"/>
        <v/>
      </c>
      <c r="BC413" s="17" t="str">
        <f t="shared" si="281"/>
        <v/>
      </c>
      <c r="BD413" s="20" t="str">
        <f t="shared" si="255"/>
        <v/>
      </c>
      <c r="BE413" s="35"/>
      <c r="BF413" s="36"/>
      <c r="BG413" s="17" t="str">
        <f t="shared" si="282"/>
        <v/>
      </c>
      <c r="BH413" s="17" t="str">
        <f t="shared" si="282"/>
        <v/>
      </c>
      <c r="BI413" s="20" t="str">
        <f t="shared" si="248"/>
        <v/>
      </c>
      <c r="BJ413" s="54">
        <v>5</v>
      </c>
      <c r="BK413" s="37">
        <f t="shared" si="265"/>
        <v>10</v>
      </c>
      <c r="BL413" s="54">
        <f t="shared" si="266"/>
        <v>0</v>
      </c>
      <c r="BM413" s="28"/>
      <c r="BN413" s="28"/>
      <c r="BO413" s="28"/>
      <c r="BP413" s="28" t="s">
        <v>1765</v>
      </c>
      <c r="BQ413" s="28" t="s">
        <v>87</v>
      </c>
      <c r="BR413" s="25">
        <f t="shared" si="267"/>
        <v>1</v>
      </c>
      <c r="BS413" s="28" t="s">
        <v>87</v>
      </c>
      <c r="BT413" s="25">
        <f t="shared" si="268"/>
        <v>1</v>
      </c>
      <c r="BU413" s="28" t="s">
        <v>87</v>
      </c>
      <c r="BV413" s="25">
        <f t="shared" si="269"/>
        <v>1</v>
      </c>
      <c r="BW413" s="28" t="s">
        <v>87</v>
      </c>
      <c r="BX413" s="25">
        <f t="shared" si="270"/>
        <v>1</v>
      </c>
      <c r="BY413" s="25" t="str">
        <f t="shared" si="275"/>
        <v>low</v>
      </c>
      <c r="BZ413" s="28" t="s">
        <v>145</v>
      </c>
      <c r="CA413" s="25">
        <v>2</v>
      </c>
      <c r="CB413" s="28"/>
      <c r="CC413" s="28">
        <v>2942.24</v>
      </c>
      <c r="CD413" s="28">
        <v>172.33</v>
      </c>
      <c r="CE413" s="38">
        <v>45.61</v>
      </c>
      <c r="CF413" s="54">
        <v>2</v>
      </c>
      <c r="CG413" s="25">
        <f t="shared" si="271"/>
        <v>5</v>
      </c>
      <c r="CH413" s="26">
        <f t="shared" si="272"/>
        <v>0.83333333333333337</v>
      </c>
      <c r="CI413" s="26">
        <f t="shared" si="276"/>
        <v>4.7176927987001678</v>
      </c>
      <c r="CJ413" s="26">
        <f t="shared" si="277"/>
        <v>17.825038368778777</v>
      </c>
    </row>
    <row r="414" spans="1:88" ht="13.05" customHeight="1" x14ac:dyDescent="0.3">
      <c r="A414" s="27">
        <v>188</v>
      </c>
      <c r="B414" s="28" t="s">
        <v>65</v>
      </c>
      <c r="C414" s="25">
        <f t="shared" si="258"/>
        <v>3</v>
      </c>
      <c r="D414" s="28" t="s">
        <v>80</v>
      </c>
      <c r="E414" s="25">
        <f t="shared" si="259"/>
        <v>4</v>
      </c>
      <c r="F414" s="28" t="s">
        <v>80</v>
      </c>
      <c r="G414" s="25">
        <f t="shared" si="260"/>
        <v>4</v>
      </c>
      <c r="H414" s="28" t="str">
        <f t="shared" si="261"/>
        <v>high</v>
      </c>
      <c r="I414" s="28" t="s">
        <v>79</v>
      </c>
      <c r="J414" s="25">
        <f t="shared" si="262"/>
        <v>2</v>
      </c>
      <c r="K414" s="28" t="s">
        <v>88</v>
      </c>
      <c r="L414" s="25">
        <f t="shared" si="263"/>
        <v>1</v>
      </c>
      <c r="M414" s="28" t="s">
        <v>88</v>
      </c>
      <c r="N414" s="25">
        <f t="shared" si="264"/>
        <v>1</v>
      </c>
      <c r="O414" s="25" t="str">
        <f t="shared" si="273"/>
        <v>high</v>
      </c>
      <c r="P414" s="25" t="s">
        <v>67</v>
      </c>
      <c r="Q414" s="25" t="s">
        <v>68</v>
      </c>
      <c r="R414" s="25">
        <v>5</v>
      </c>
      <c r="S414" s="29" t="s">
        <v>1935</v>
      </c>
      <c r="T414" s="195">
        <f>VLOOKUP($S414,'Snippet measures'!$A$4:$V$33,11,FALSE)</f>
        <v>813</v>
      </c>
      <c r="U414" s="195">
        <f>VLOOKUP($S414,'Snippet measures'!$A$4:$V$33,18,FALSE)</f>
        <v>-8.5168094798684706</v>
      </c>
      <c r="V414" s="195">
        <f>VLOOKUP($S414,'Snippet measures'!$A$4:$V$33,19,FALSE)</f>
        <v>777.6</v>
      </c>
      <c r="W414" s="195">
        <f>VLOOKUP($S414,'Snippet measures'!$A$4:$V$33,21,FALSE)</f>
        <v>6.369426751592357E-3</v>
      </c>
      <c r="X414" s="195">
        <f>VLOOKUP($S414,'Snippet measures'!$A$4:$V$33,22,FALSE)</f>
        <v>0</v>
      </c>
      <c r="Y414" s="25">
        <v>1</v>
      </c>
      <c r="Z414" s="30" t="s">
        <v>848</v>
      </c>
      <c r="AA414" s="31" t="s">
        <v>1993</v>
      </c>
      <c r="AB414" s="39" t="s">
        <v>335</v>
      </c>
      <c r="AC414" s="33" t="s">
        <v>168</v>
      </c>
      <c r="AD414" s="16"/>
      <c r="AE414" s="17">
        <v>0</v>
      </c>
      <c r="AF414" s="17">
        <v>0</v>
      </c>
      <c r="AG414" s="17">
        <f t="shared" si="285"/>
        <v>0</v>
      </c>
      <c r="AH414" s="35" t="s">
        <v>336</v>
      </c>
      <c r="AI414" s="33" t="s">
        <v>1994</v>
      </c>
      <c r="AJ414" s="16"/>
      <c r="AK414" s="17">
        <v>1</v>
      </c>
      <c r="AL414" s="17">
        <v>1</v>
      </c>
      <c r="AM414" s="20">
        <f t="shared" si="284"/>
        <v>1</v>
      </c>
      <c r="AN414" s="35"/>
      <c r="AO414" s="33"/>
      <c r="AP414" s="16"/>
      <c r="AQ414" s="17" t="str">
        <f t="shared" ref="AQ414:AR433" si="286">IF(ISBLANK($AN414),"",IF($AN414=TRIM($AO414),3,""))</f>
        <v/>
      </c>
      <c r="AR414" s="17" t="str">
        <f t="shared" si="286"/>
        <v/>
      </c>
      <c r="AS414" s="20" t="str">
        <f t="shared" si="251"/>
        <v/>
      </c>
      <c r="AT414" s="35"/>
      <c r="AU414" s="33"/>
      <c r="AV414" s="16"/>
      <c r="AW414" s="17" t="str">
        <f t="shared" ref="AW414:AX433" si="287">IF(ISBLANK($AT414),"",IF($AT414=TRIM($AU414),3,""))</f>
        <v/>
      </c>
      <c r="AX414" s="17" t="str">
        <f t="shared" si="287"/>
        <v/>
      </c>
      <c r="AY414" s="20" t="str">
        <f t="shared" si="278"/>
        <v/>
      </c>
      <c r="AZ414" s="35"/>
      <c r="BA414" s="33"/>
      <c r="BB414" s="17" t="str">
        <f t="shared" ref="BB414:BC433" si="288">IF(ISBLANK($AZ414),"",IF($AZ414=TRIM($BA414),3,""))</f>
        <v/>
      </c>
      <c r="BC414" s="17" t="str">
        <f t="shared" si="288"/>
        <v/>
      </c>
      <c r="BD414" s="20" t="str">
        <f t="shared" si="255"/>
        <v/>
      </c>
      <c r="BE414" s="35"/>
      <c r="BF414" s="36"/>
      <c r="BG414" s="17" t="str">
        <f t="shared" ref="BG414:BH433" si="289">IF(ISBLANK($BE414),"",IF($BE414=TRIM($BF414),3,""))</f>
        <v/>
      </c>
      <c r="BH414" s="17" t="str">
        <f t="shared" si="289"/>
        <v/>
      </c>
      <c r="BI414" s="20" t="str">
        <f t="shared" si="248"/>
        <v/>
      </c>
      <c r="BJ414" s="54">
        <v>1</v>
      </c>
      <c r="BK414" s="37">
        <f t="shared" si="265"/>
        <v>2</v>
      </c>
      <c r="BL414" s="54">
        <f t="shared" si="266"/>
        <v>0</v>
      </c>
      <c r="BM414" s="28"/>
      <c r="BN414" s="28"/>
      <c r="BO414" s="28"/>
      <c r="BP414" s="28" t="s">
        <v>1768</v>
      </c>
      <c r="BQ414" s="28">
        <v>2</v>
      </c>
      <c r="BR414" s="25">
        <f t="shared" si="267"/>
        <v>2</v>
      </c>
      <c r="BS414" s="28" t="s">
        <v>87</v>
      </c>
      <c r="BT414" s="25">
        <f t="shared" si="268"/>
        <v>1</v>
      </c>
      <c r="BU414" s="28" t="s">
        <v>87</v>
      </c>
      <c r="BV414" s="25">
        <f t="shared" si="269"/>
        <v>1</v>
      </c>
      <c r="BW414" s="28" t="s">
        <v>87</v>
      </c>
      <c r="BX414" s="25">
        <f t="shared" si="270"/>
        <v>1</v>
      </c>
      <c r="BY414" s="25" t="str">
        <f t="shared" si="275"/>
        <v>low</v>
      </c>
      <c r="BZ414" s="28" t="s">
        <v>100</v>
      </c>
      <c r="CA414" s="25">
        <v>3</v>
      </c>
      <c r="CB414" s="28"/>
      <c r="CC414" s="28">
        <v>1608.29</v>
      </c>
      <c r="CD414" s="28">
        <v>80.13</v>
      </c>
      <c r="CE414" s="38">
        <v>33.520000000000003</v>
      </c>
      <c r="CF414" s="54">
        <v>2</v>
      </c>
      <c r="CG414" s="25">
        <f t="shared" si="271"/>
        <v>1</v>
      </c>
      <c r="CH414" s="26">
        <f t="shared" si="272"/>
        <v>0.16666666666666666</v>
      </c>
      <c r="CI414" s="26">
        <f t="shared" si="276"/>
        <v>10.146012729314863</v>
      </c>
      <c r="CJ414" s="26">
        <f t="shared" si="277"/>
        <v>24.254176610978519</v>
      </c>
    </row>
    <row r="415" spans="1:88" ht="13.05" customHeight="1" x14ac:dyDescent="0.3">
      <c r="A415" s="27">
        <v>193</v>
      </c>
      <c r="B415" s="28" t="s">
        <v>88</v>
      </c>
      <c r="C415" s="25">
        <f t="shared" si="258"/>
        <v>1</v>
      </c>
      <c r="D415" s="28" t="s">
        <v>79</v>
      </c>
      <c r="E415" s="25">
        <f t="shared" si="259"/>
        <v>2</v>
      </c>
      <c r="F415" s="28" t="s">
        <v>88</v>
      </c>
      <c r="G415" s="25">
        <f t="shared" si="260"/>
        <v>1</v>
      </c>
      <c r="H415" s="28" t="str">
        <f t="shared" si="261"/>
        <v>low</v>
      </c>
      <c r="I415" s="28" t="s">
        <v>88</v>
      </c>
      <c r="J415" s="25">
        <f t="shared" si="262"/>
        <v>1</v>
      </c>
      <c r="K415" s="28" t="s">
        <v>79</v>
      </c>
      <c r="L415" s="25">
        <f t="shared" si="263"/>
        <v>2</v>
      </c>
      <c r="M415" s="28" t="s">
        <v>88</v>
      </c>
      <c r="N415" s="25">
        <f t="shared" si="264"/>
        <v>1</v>
      </c>
      <c r="O415" s="25" t="str">
        <f t="shared" si="273"/>
        <v>low</v>
      </c>
      <c r="P415" s="25" t="s">
        <v>67</v>
      </c>
      <c r="Q415" s="25" t="s">
        <v>68</v>
      </c>
      <c r="R415" s="25">
        <v>5</v>
      </c>
      <c r="S415" s="29" t="s">
        <v>1935</v>
      </c>
      <c r="T415" s="195">
        <f>VLOOKUP($S415,'Snippet measures'!$A$4:$V$33,11,FALSE)</f>
        <v>813</v>
      </c>
      <c r="U415" s="195">
        <f>VLOOKUP($S415,'Snippet measures'!$A$4:$V$33,18,FALSE)</f>
        <v>-8.5168094798684706</v>
      </c>
      <c r="V415" s="195">
        <f>VLOOKUP($S415,'Snippet measures'!$A$4:$V$33,19,FALSE)</f>
        <v>777.6</v>
      </c>
      <c r="W415" s="195">
        <f>VLOOKUP($S415,'Snippet measures'!$A$4:$V$33,21,FALSE)</f>
        <v>6.369426751592357E-3</v>
      </c>
      <c r="X415" s="195">
        <f>VLOOKUP($S415,'Snippet measures'!$A$4:$V$33,22,FALSE)</f>
        <v>0</v>
      </c>
      <c r="Y415" s="25">
        <v>3</v>
      </c>
      <c r="Z415" s="30" t="s">
        <v>1995</v>
      </c>
      <c r="AA415" s="31" t="s">
        <v>1996</v>
      </c>
      <c r="AB415" s="39" t="s">
        <v>335</v>
      </c>
      <c r="AC415" s="33" t="s">
        <v>1997</v>
      </c>
      <c r="AD415" s="16"/>
      <c r="AE415" s="17">
        <f>IF($AB415=TRIM($AC415),3,"")</f>
        <v>3</v>
      </c>
      <c r="AF415" s="17">
        <f>IF($AB415=TRIM($AC415),3,"")</f>
        <v>3</v>
      </c>
      <c r="AG415" s="17">
        <f t="shared" si="285"/>
        <v>3</v>
      </c>
      <c r="AH415" s="35" t="s">
        <v>336</v>
      </c>
      <c r="AI415" s="33" t="s">
        <v>337</v>
      </c>
      <c r="AJ415" s="16"/>
      <c r="AK415" s="17">
        <v>3</v>
      </c>
      <c r="AL415" s="17">
        <v>3</v>
      </c>
      <c r="AM415" s="20">
        <f t="shared" si="284"/>
        <v>3</v>
      </c>
      <c r="AN415" s="35"/>
      <c r="AO415" s="33"/>
      <c r="AP415" s="16"/>
      <c r="AQ415" s="17" t="str">
        <f t="shared" si="286"/>
        <v/>
      </c>
      <c r="AR415" s="17" t="str">
        <f t="shared" si="286"/>
        <v/>
      </c>
      <c r="AS415" s="20" t="str">
        <f t="shared" si="251"/>
        <v/>
      </c>
      <c r="AT415" s="35"/>
      <c r="AU415" s="33"/>
      <c r="AV415" s="16"/>
      <c r="AW415" s="17" t="str">
        <f t="shared" si="287"/>
        <v/>
      </c>
      <c r="AX415" s="17" t="str">
        <f t="shared" si="287"/>
        <v/>
      </c>
      <c r="AY415" s="20" t="str">
        <f t="shared" si="278"/>
        <v/>
      </c>
      <c r="AZ415" s="35"/>
      <c r="BA415" s="33"/>
      <c r="BB415" s="17" t="str">
        <f t="shared" si="288"/>
        <v/>
      </c>
      <c r="BC415" s="17" t="str">
        <f t="shared" si="288"/>
        <v/>
      </c>
      <c r="BD415" s="20" t="str">
        <f t="shared" si="255"/>
        <v/>
      </c>
      <c r="BE415" s="35"/>
      <c r="BF415" s="36"/>
      <c r="BG415" s="17" t="str">
        <f t="shared" si="289"/>
        <v/>
      </c>
      <c r="BH415" s="17" t="str">
        <f t="shared" si="289"/>
        <v/>
      </c>
      <c r="BI415" s="20" t="str">
        <f t="shared" si="248"/>
        <v/>
      </c>
      <c r="BJ415" s="54">
        <v>3</v>
      </c>
      <c r="BK415" s="37">
        <f t="shared" si="265"/>
        <v>6</v>
      </c>
      <c r="BL415" s="54">
        <f t="shared" si="266"/>
        <v>0</v>
      </c>
      <c r="BM415" s="28" t="s">
        <v>1998</v>
      </c>
      <c r="BN415" s="28"/>
      <c r="BO415" s="28"/>
      <c r="BP415" s="28" t="s">
        <v>1774</v>
      </c>
      <c r="BQ415" s="28">
        <v>2</v>
      </c>
      <c r="BR415" s="25">
        <f t="shared" si="267"/>
        <v>2</v>
      </c>
      <c r="BS415" s="28" t="s">
        <v>87</v>
      </c>
      <c r="BT415" s="25">
        <f t="shared" si="268"/>
        <v>1</v>
      </c>
      <c r="BU415" s="28" t="s">
        <v>87</v>
      </c>
      <c r="BV415" s="25">
        <f t="shared" si="269"/>
        <v>1</v>
      </c>
      <c r="BW415" s="28" t="s">
        <v>87</v>
      </c>
      <c r="BX415" s="25">
        <f t="shared" si="270"/>
        <v>1</v>
      </c>
      <c r="BY415" s="25" t="str">
        <f t="shared" si="275"/>
        <v>low</v>
      </c>
      <c r="BZ415" s="28" t="s">
        <v>482</v>
      </c>
      <c r="CA415" s="25">
        <v>5</v>
      </c>
      <c r="CB415" s="28"/>
      <c r="CC415" s="28">
        <v>2214.02</v>
      </c>
      <c r="CD415" s="28">
        <v>93.5</v>
      </c>
      <c r="CE415" s="38">
        <v>62.29</v>
      </c>
      <c r="CF415" s="54">
        <v>2</v>
      </c>
      <c r="CG415" s="25">
        <f t="shared" si="271"/>
        <v>6</v>
      </c>
      <c r="CH415" s="26">
        <f t="shared" si="272"/>
        <v>1</v>
      </c>
      <c r="CI415" s="26">
        <f t="shared" si="276"/>
        <v>8.6951871657754012</v>
      </c>
      <c r="CJ415" s="26">
        <f t="shared" si="277"/>
        <v>13.051854230213518</v>
      </c>
    </row>
    <row r="416" spans="1:88" ht="13.05" customHeight="1" x14ac:dyDescent="0.3">
      <c r="A416" s="27">
        <v>202</v>
      </c>
      <c r="B416" s="28" t="s">
        <v>79</v>
      </c>
      <c r="C416" s="25">
        <f t="shared" si="258"/>
        <v>2</v>
      </c>
      <c r="D416" s="28" t="s">
        <v>65</v>
      </c>
      <c r="E416" s="25">
        <f t="shared" si="259"/>
        <v>3</v>
      </c>
      <c r="F416" s="28" t="s">
        <v>79</v>
      </c>
      <c r="G416" s="25">
        <f t="shared" si="260"/>
        <v>2</v>
      </c>
      <c r="H416" s="28" t="str">
        <f t="shared" si="261"/>
        <v>medium</v>
      </c>
      <c r="I416" s="28" t="s">
        <v>88</v>
      </c>
      <c r="J416" s="25">
        <f t="shared" si="262"/>
        <v>1</v>
      </c>
      <c r="K416" s="28" t="s">
        <v>88</v>
      </c>
      <c r="L416" s="25">
        <f t="shared" si="263"/>
        <v>1</v>
      </c>
      <c r="M416" s="28" t="s">
        <v>88</v>
      </c>
      <c r="N416" s="25">
        <f t="shared" si="264"/>
        <v>1</v>
      </c>
      <c r="O416" s="25" t="str">
        <f t="shared" si="273"/>
        <v>med</v>
      </c>
      <c r="P416" s="25" t="s">
        <v>67</v>
      </c>
      <c r="Q416" s="25" t="s">
        <v>68</v>
      </c>
      <c r="R416" s="25">
        <v>5</v>
      </c>
      <c r="S416" s="29" t="s">
        <v>1935</v>
      </c>
      <c r="T416" s="195">
        <f>VLOOKUP($S416,'Snippet measures'!$A$4:$V$33,11,FALSE)</f>
        <v>813</v>
      </c>
      <c r="U416" s="195">
        <f>VLOOKUP($S416,'Snippet measures'!$A$4:$V$33,18,FALSE)</f>
        <v>-8.5168094798684706</v>
      </c>
      <c r="V416" s="195">
        <f>VLOOKUP($S416,'Snippet measures'!$A$4:$V$33,19,FALSE)</f>
        <v>777.6</v>
      </c>
      <c r="W416" s="195">
        <f>VLOOKUP($S416,'Snippet measures'!$A$4:$V$33,21,FALSE)</f>
        <v>6.369426751592357E-3</v>
      </c>
      <c r="X416" s="195">
        <f>VLOOKUP($S416,'Snippet measures'!$A$4:$V$33,22,FALSE)</f>
        <v>0</v>
      </c>
      <c r="Y416" s="25">
        <v>1</v>
      </c>
      <c r="Z416" s="30" t="s">
        <v>1999</v>
      </c>
      <c r="AA416" s="31" t="s">
        <v>1930</v>
      </c>
      <c r="AB416" s="39" t="s">
        <v>335</v>
      </c>
      <c r="AC416" s="33" t="s">
        <v>2000</v>
      </c>
      <c r="AD416" s="16"/>
      <c r="AE416" s="17">
        <v>1</v>
      </c>
      <c r="AF416" s="17">
        <v>1</v>
      </c>
      <c r="AG416" s="17">
        <f t="shared" si="285"/>
        <v>1</v>
      </c>
      <c r="AH416" s="35" t="s">
        <v>336</v>
      </c>
      <c r="AI416" s="33" t="s">
        <v>2001</v>
      </c>
      <c r="AJ416" s="16"/>
      <c r="AK416" s="17">
        <v>0</v>
      </c>
      <c r="AL416" s="17">
        <v>0</v>
      </c>
      <c r="AM416" s="20">
        <f t="shared" si="284"/>
        <v>0</v>
      </c>
      <c r="AN416" s="35"/>
      <c r="AO416" s="33"/>
      <c r="AP416" s="16"/>
      <c r="AQ416" s="17" t="str">
        <f t="shared" si="286"/>
        <v/>
      </c>
      <c r="AR416" s="17" t="str">
        <f t="shared" si="286"/>
        <v/>
      </c>
      <c r="AS416" s="20" t="str">
        <f t="shared" si="251"/>
        <v/>
      </c>
      <c r="AT416" s="35"/>
      <c r="AU416" s="33"/>
      <c r="AV416" s="16"/>
      <c r="AW416" s="17" t="str">
        <f t="shared" si="287"/>
        <v/>
      </c>
      <c r="AX416" s="17" t="str">
        <f t="shared" si="287"/>
        <v/>
      </c>
      <c r="AY416" s="20" t="str">
        <f t="shared" si="278"/>
        <v/>
      </c>
      <c r="AZ416" s="35"/>
      <c r="BA416" s="33"/>
      <c r="BB416" s="17" t="str">
        <f t="shared" si="288"/>
        <v/>
      </c>
      <c r="BC416" s="17" t="str">
        <f t="shared" si="288"/>
        <v/>
      </c>
      <c r="BD416" s="20" t="str">
        <f t="shared" si="255"/>
        <v/>
      </c>
      <c r="BE416" s="35"/>
      <c r="BF416" s="36"/>
      <c r="BG416" s="17" t="str">
        <f t="shared" si="289"/>
        <v/>
      </c>
      <c r="BH416" s="17" t="str">
        <f t="shared" si="289"/>
        <v/>
      </c>
      <c r="BI416" s="20" t="str">
        <f t="shared" si="248"/>
        <v/>
      </c>
      <c r="BJ416" s="54">
        <v>2</v>
      </c>
      <c r="BK416" s="37">
        <f t="shared" si="265"/>
        <v>3</v>
      </c>
      <c r="BL416" s="54">
        <f t="shared" si="266"/>
        <v>1</v>
      </c>
      <c r="BM416" s="28" t="s">
        <v>2002</v>
      </c>
      <c r="BN416" s="28" t="s">
        <v>1930</v>
      </c>
      <c r="BO416" s="28" t="s">
        <v>1781</v>
      </c>
      <c r="BP416" s="28" t="s">
        <v>1776</v>
      </c>
      <c r="BQ416" s="28" t="s">
        <v>87</v>
      </c>
      <c r="BR416" s="25">
        <f t="shared" si="267"/>
        <v>1</v>
      </c>
      <c r="BS416" s="28" t="s">
        <v>87</v>
      </c>
      <c r="BT416" s="25">
        <f t="shared" si="268"/>
        <v>1</v>
      </c>
      <c r="BU416" s="28" t="s">
        <v>87</v>
      </c>
      <c r="BV416" s="25">
        <f t="shared" si="269"/>
        <v>1</v>
      </c>
      <c r="BW416" s="28" t="s">
        <v>87</v>
      </c>
      <c r="BX416" s="25">
        <f t="shared" si="270"/>
        <v>1</v>
      </c>
      <c r="BY416" s="25" t="str">
        <f t="shared" si="275"/>
        <v>low</v>
      </c>
      <c r="BZ416" s="28" t="s">
        <v>100</v>
      </c>
      <c r="CA416" s="25">
        <v>3</v>
      </c>
      <c r="CB416" s="28" t="s">
        <v>1782</v>
      </c>
      <c r="CC416" s="28">
        <v>1172.83</v>
      </c>
      <c r="CD416" s="28">
        <v>4.47</v>
      </c>
      <c r="CE416" s="38">
        <v>46.85</v>
      </c>
      <c r="CF416" s="54">
        <v>2</v>
      </c>
      <c r="CG416" s="25">
        <f t="shared" si="271"/>
        <v>1</v>
      </c>
      <c r="CH416" s="26">
        <f t="shared" si="272"/>
        <v>0.16666666666666666</v>
      </c>
      <c r="CI416" s="26">
        <f t="shared" si="276"/>
        <v>181.87919463087249</v>
      </c>
      <c r="CJ416" s="26">
        <f t="shared" si="277"/>
        <v>17.353255069370331</v>
      </c>
    </row>
    <row r="417" spans="1:88" ht="13.05" customHeight="1" x14ac:dyDescent="0.3">
      <c r="A417" s="27">
        <v>210</v>
      </c>
      <c r="B417" s="28" t="s">
        <v>88</v>
      </c>
      <c r="C417" s="25">
        <f t="shared" si="258"/>
        <v>1</v>
      </c>
      <c r="D417" s="28" t="s">
        <v>79</v>
      </c>
      <c r="E417" s="25">
        <f t="shared" si="259"/>
        <v>2</v>
      </c>
      <c r="F417" s="28" t="s">
        <v>65</v>
      </c>
      <c r="G417" s="25">
        <f t="shared" si="260"/>
        <v>3</v>
      </c>
      <c r="H417" s="28" t="str">
        <f t="shared" si="261"/>
        <v>medium</v>
      </c>
      <c r="I417" s="28" t="s">
        <v>88</v>
      </c>
      <c r="J417" s="25">
        <f t="shared" si="262"/>
        <v>1</v>
      </c>
      <c r="K417" s="28" t="s">
        <v>79</v>
      </c>
      <c r="L417" s="25">
        <f t="shared" si="263"/>
        <v>2</v>
      </c>
      <c r="M417" s="28" t="s">
        <v>88</v>
      </c>
      <c r="N417" s="25">
        <f t="shared" si="264"/>
        <v>1</v>
      </c>
      <c r="O417" s="25" t="str">
        <f t="shared" si="273"/>
        <v>med</v>
      </c>
      <c r="P417" s="25" t="s">
        <v>67</v>
      </c>
      <c r="Q417" s="25" t="s">
        <v>68</v>
      </c>
      <c r="R417" s="25">
        <v>5</v>
      </c>
      <c r="S417" s="29" t="s">
        <v>1935</v>
      </c>
      <c r="T417" s="195">
        <f>VLOOKUP($S417,'Snippet measures'!$A$4:$V$33,11,FALSE)</f>
        <v>813</v>
      </c>
      <c r="U417" s="195">
        <f>VLOOKUP($S417,'Snippet measures'!$A$4:$V$33,18,FALSE)</f>
        <v>-8.5168094798684706</v>
      </c>
      <c r="V417" s="195">
        <f>VLOOKUP($S417,'Snippet measures'!$A$4:$V$33,19,FALSE)</f>
        <v>777.6</v>
      </c>
      <c r="W417" s="195">
        <f>VLOOKUP($S417,'Snippet measures'!$A$4:$V$33,21,FALSE)</f>
        <v>6.369426751592357E-3</v>
      </c>
      <c r="X417" s="195">
        <f>VLOOKUP($S417,'Snippet measures'!$A$4:$V$33,22,FALSE)</f>
        <v>0</v>
      </c>
      <c r="Y417" s="25">
        <v>2</v>
      </c>
      <c r="Z417" s="30" t="s">
        <v>2003</v>
      </c>
      <c r="AA417" s="31" t="s">
        <v>91</v>
      </c>
      <c r="AB417" s="39" t="s">
        <v>335</v>
      </c>
      <c r="AC417" s="33" t="s">
        <v>91</v>
      </c>
      <c r="AD417" s="16"/>
      <c r="AE417" s="17">
        <v>0</v>
      </c>
      <c r="AF417" s="17">
        <v>0</v>
      </c>
      <c r="AG417" s="17">
        <f t="shared" si="285"/>
        <v>0</v>
      </c>
      <c r="AH417" s="35" t="s">
        <v>336</v>
      </c>
      <c r="AI417" s="33" t="s">
        <v>91</v>
      </c>
      <c r="AJ417" s="16"/>
      <c r="AK417" s="17">
        <v>0</v>
      </c>
      <c r="AL417" s="17">
        <v>0</v>
      </c>
      <c r="AM417" s="20">
        <f t="shared" si="284"/>
        <v>0</v>
      </c>
      <c r="AN417" s="35"/>
      <c r="AO417" s="33"/>
      <c r="AP417" s="16"/>
      <c r="AQ417" s="17" t="str">
        <f t="shared" si="286"/>
        <v/>
      </c>
      <c r="AR417" s="17" t="str">
        <f t="shared" si="286"/>
        <v/>
      </c>
      <c r="AS417" s="20" t="str">
        <f t="shared" si="251"/>
        <v/>
      </c>
      <c r="AT417" s="35"/>
      <c r="AU417" s="33"/>
      <c r="AV417" s="16"/>
      <c r="AW417" s="17" t="str">
        <f t="shared" si="287"/>
        <v/>
      </c>
      <c r="AX417" s="17" t="str">
        <f t="shared" si="287"/>
        <v/>
      </c>
      <c r="AY417" s="20" t="str">
        <f t="shared" si="278"/>
        <v/>
      </c>
      <c r="AZ417" s="35"/>
      <c r="BA417" s="33"/>
      <c r="BB417" s="17" t="str">
        <f t="shared" si="288"/>
        <v/>
      </c>
      <c r="BC417" s="17" t="str">
        <f t="shared" si="288"/>
        <v/>
      </c>
      <c r="BD417" s="20" t="str">
        <f t="shared" si="255"/>
        <v/>
      </c>
      <c r="BE417" s="35"/>
      <c r="BF417" s="36"/>
      <c r="BG417" s="17" t="str">
        <f t="shared" si="289"/>
        <v/>
      </c>
      <c r="BH417" s="17" t="str">
        <f t="shared" si="289"/>
        <v/>
      </c>
      <c r="BI417" s="20" t="str">
        <f t="shared" si="248"/>
        <v/>
      </c>
      <c r="BJ417" s="54">
        <v>1</v>
      </c>
      <c r="BK417" s="37">
        <f t="shared" si="265"/>
        <v>3</v>
      </c>
      <c r="BL417" s="54">
        <f t="shared" si="266"/>
        <v>-1</v>
      </c>
      <c r="BM417" s="28"/>
      <c r="BN417" s="28"/>
      <c r="BO417" s="28" t="s">
        <v>1786</v>
      </c>
      <c r="BP417" s="28" t="s">
        <v>1787</v>
      </c>
      <c r="BQ417" s="28">
        <v>2</v>
      </c>
      <c r="BR417" s="25">
        <f t="shared" si="267"/>
        <v>2</v>
      </c>
      <c r="BS417" s="28" t="s">
        <v>87</v>
      </c>
      <c r="BT417" s="25">
        <f t="shared" si="268"/>
        <v>1</v>
      </c>
      <c r="BU417" s="28">
        <v>2</v>
      </c>
      <c r="BV417" s="25">
        <f t="shared" si="269"/>
        <v>2</v>
      </c>
      <c r="BW417" s="28" t="s">
        <v>87</v>
      </c>
      <c r="BX417" s="25">
        <f t="shared" si="270"/>
        <v>1</v>
      </c>
      <c r="BY417" s="25" t="str">
        <f t="shared" si="275"/>
        <v>low</v>
      </c>
      <c r="BZ417" s="28" t="s">
        <v>145</v>
      </c>
      <c r="CA417" s="25">
        <v>2</v>
      </c>
      <c r="CB417" s="28"/>
      <c r="CC417" s="28">
        <v>2980.19</v>
      </c>
      <c r="CD417" s="28">
        <v>132.66</v>
      </c>
      <c r="CE417" s="38">
        <v>6.41</v>
      </c>
      <c r="CF417" s="54">
        <v>2</v>
      </c>
      <c r="CG417" s="25">
        <f t="shared" si="271"/>
        <v>0</v>
      </c>
      <c r="CH417" s="26">
        <f t="shared" si="272"/>
        <v>0</v>
      </c>
      <c r="CI417" s="26">
        <f t="shared" si="276"/>
        <v>6.1284486657620985</v>
      </c>
      <c r="CJ417" s="26">
        <f t="shared" si="277"/>
        <v>126.83307332293292</v>
      </c>
    </row>
    <row r="418" spans="1:88" ht="13.05" customHeight="1" x14ac:dyDescent="0.3">
      <c r="A418" s="42">
        <v>14</v>
      </c>
      <c r="B418" s="43" t="s">
        <v>65</v>
      </c>
      <c r="C418" s="76">
        <f t="shared" si="258"/>
        <v>3</v>
      </c>
      <c r="D418" s="43" t="s">
        <v>65</v>
      </c>
      <c r="E418" s="76">
        <f t="shared" si="259"/>
        <v>3</v>
      </c>
      <c r="F418" s="43" t="s">
        <v>65</v>
      </c>
      <c r="G418" s="76">
        <f t="shared" si="260"/>
        <v>3</v>
      </c>
      <c r="H418" s="43" t="str">
        <f t="shared" si="261"/>
        <v>medium</v>
      </c>
      <c r="I418" s="43" t="s">
        <v>88</v>
      </c>
      <c r="J418" s="76">
        <f t="shared" si="262"/>
        <v>1</v>
      </c>
      <c r="K418" s="43" t="s">
        <v>88</v>
      </c>
      <c r="L418" s="76">
        <f t="shared" si="263"/>
        <v>1</v>
      </c>
      <c r="M418" s="43" t="s">
        <v>88</v>
      </c>
      <c r="N418" s="76">
        <f t="shared" si="264"/>
        <v>1</v>
      </c>
      <c r="O418" s="76" t="str">
        <f t="shared" si="273"/>
        <v>med</v>
      </c>
      <c r="P418" s="76" t="s">
        <v>67</v>
      </c>
      <c r="Q418" s="76" t="s">
        <v>68</v>
      </c>
      <c r="R418" s="76">
        <v>5</v>
      </c>
      <c r="S418" s="44" t="s">
        <v>2004</v>
      </c>
      <c r="T418" s="196">
        <f>VLOOKUP($S418,'Snippet measures'!$A$4:$V$33,11,FALSE)</f>
        <v>915</v>
      </c>
      <c r="U418" s="196">
        <f>VLOOKUP($S418,'Snippet measures'!$A$4:$V$33,18,FALSE)</f>
        <v>-5.8686873453243296</v>
      </c>
      <c r="V418" s="196">
        <f>VLOOKUP($S418,'Snippet measures'!$A$4:$V$33,19,FALSE)</f>
        <v>684.9</v>
      </c>
      <c r="W418" s="196">
        <f>VLOOKUP($S418,'Snippet measures'!$A$4:$V$33,21,FALSE)</f>
        <v>1.0075566750629723E-2</v>
      </c>
      <c r="X418" s="196">
        <f>VLOOKUP($S418,'Snippet measures'!$A$4:$V$33,22,FALSE)</f>
        <v>0.5642317380352645</v>
      </c>
      <c r="Y418" s="76">
        <v>4</v>
      </c>
      <c r="Z418" s="45" t="s">
        <v>2005</v>
      </c>
      <c r="AA418" s="46" t="s">
        <v>2006</v>
      </c>
      <c r="AB418" s="47" t="s">
        <v>1616</v>
      </c>
      <c r="AC418" s="48" t="s">
        <v>2007</v>
      </c>
      <c r="AD418" s="49" t="s">
        <v>2008</v>
      </c>
      <c r="AE418" s="17">
        <v>1</v>
      </c>
      <c r="AF418" s="17">
        <v>1</v>
      </c>
      <c r="AG418" s="17">
        <f t="shared" si="285"/>
        <v>1</v>
      </c>
      <c r="AH418" s="50" t="s">
        <v>401</v>
      </c>
      <c r="AI418" s="48" t="s">
        <v>1618</v>
      </c>
      <c r="AJ418" s="49"/>
      <c r="AK418" s="17">
        <v>3</v>
      </c>
      <c r="AL418" s="17">
        <v>3</v>
      </c>
      <c r="AM418" s="20">
        <f t="shared" si="284"/>
        <v>3</v>
      </c>
      <c r="AN418" s="50"/>
      <c r="AO418" s="48"/>
      <c r="AP418" s="49"/>
      <c r="AQ418" s="17" t="str">
        <f t="shared" si="286"/>
        <v/>
      </c>
      <c r="AR418" s="17" t="str">
        <f t="shared" si="286"/>
        <v/>
      </c>
      <c r="AS418" s="20" t="str">
        <f t="shared" si="251"/>
        <v/>
      </c>
      <c r="AT418" s="50"/>
      <c r="AU418" s="48"/>
      <c r="AV418" s="49"/>
      <c r="AW418" s="17" t="str">
        <f t="shared" si="287"/>
        <v/>
      </c>
      <c r="AX418" s="17" t="str">
        <f t="shared" si="287"/>
        <v/>
      </c>
      <c r="AY418" s="20" t="str">
        <f t="shared" si="278"/>
        <v/>
      </c>
      <c r="AZ418" s="50"/>
      <c r="BA418" s="48"/>
      <c r="BB418" s="17" t="str">
        <f t="shared" si="288"/>
        <v/>
      </c>
      <c r="BC418" s="17" t="str">
        <f t="shared" si="288"/>
        <v/>
      </c>
      <c r="BD418" s="20" t="str">
        <f t="shared" si="255"/>
        <v/>
      </c>
      <c r="BE418" s="50"/>
      <c r="BF418" s="51"/>
      <c r="BG418" s="17" t="str">
        <f t="shared" si="289"/>
        <v/>
      </c>
      <c r="BH418" s="17" t="str">
        <f t="shared" si="289"/>
        <v/>
      </c>
      <c r="BI418" s="20" t="str">
        <f t="shared" ref="BI418:BI481" si="290">IF(BG418=BH418,BG418,"")</f>
        <v/>
      </c>
      <c r="BJ418" s="270">
        <v>4</v>
      </c>
      <c r="BK418" s="52">
        <f t="shared" si="265"/>
        <v>8</v>
      </c>
      <c r="BL418" s="270">
        <f t="shared" si="266"/>
        <v>0</v>
      </c>
      <c r="BM418" s="43" t="s">
        <v>2009</v>
      </c>
      <c r="BN418" s="43"/>
      <c r="BO418" s="43" t="s">
        <v>1675</v>
      </c>
      <c r="BP418" s="43" t="s">
        <v>1676</v>
      </c>
      <c r="BQ418" s="43">
        <v>2</v>
      </c>
      <c r="BR418" s="76">
        <f t="shared" si="267"/>
        <v>2</v>
      </c>
      <c r="BS418" s="43" t="s">
        <v>87</v>
      </c>
      <c r="BT418" s="76">
        <f t="shared" si="268"/>
        <v>1</v>
      </c>
      <c r="BU418" s="43" t="s">
        <v>87</v>
      </c>
      <c r="BV418" s="76">
        <f t="shared" si="269"/>
        <v>1</v>
      </c>
      <c r="BW418" s="43" t="s">
        <v>87</v>
      </c>
      <c r="BX418" s="76">
        <f t="shared" si="270"/>
        <v>1</v>
      </c>
      <c r="BY418" s="76" t="str">
        <f t="shared" si="275"/>
        <v>low</v>
      </c>
      <c r="BZ418" s="43" t="s">
        <v>119</v>
      </c>
      <c r="CA418" s="76">
        <v>4</v>
      </c>
      <c r="CB418" s="43"/>
      <c r="CC418" s="43">
        <v>3467.72</v>
      </c>
      <c r="CD418" s="43">
        <v>124.82</v>
      </c>
      <c r="CE418" s="53">
        <v>137.54</v>
      </c>
      <c r="CF418" s="54">
        <v>2</v>
      </c>
      <c r="CG418" s="25">
        <f t="shared" si="271"/>
        <v>4</v>
      </c>
      <c r="CH418" s="26">
        <f t="shared" si="272"/>
        <v>0.66666666666666663</v>
      </c>
      <c r="CI418" s="26">
        <f t="shared" si="276"/>
        <v>7.3305560006409234</v>
      </c>
      <c r="CJ418" s="26">
        <f t="shared" si="277"/>
        <v>6.6526101497746115</v>
      </c>
    </row>
    <row r="419" spans="1:88" ht="13.05" customHeight="1" x14ac:dyDescent="0.3">
      <c r="A419" s="27">
        <v>23</v>
      </c>
      <c r="B419" s="28" t="s">
        <v>88</v>
      </c>
      <c r="C419" s="25">
        <f t="shared" si="258"/>
        <v>1</v>
      </c>
      <c r="D419" s="28" t="s">
        <v>88</v>
      </c>
      <c r="E419" s="25">
        <f t="shared" si="259"/>
        <v>1</v>
      </c>
      <c r="F419" s="28" t="s">
        <v>88</v>
      </c>
      <c r="G419" s="25">
        <f t="shared" si="260"/>
        <v>1</v>
      </c>
      <c r="H419" s="28" t="str">
        <f t="shared" si="261"/>
        <v>low</v>
      </c>
      <c r="I419" s="28" t="s">
        <v>88</v>
      </c>
      <c r="J419" s="25">
        <f t="shared" si="262"/>
        <v>1</v>
      </c>
      <c r="K419" s="28" t="s">
        <v>88</v>
      </c>
      <c r="L419" s="25">
        <f t="shared" si="263"/>
        <v>1</v>
      </c>
      <c r="M419" s="28" t="s">
        <v>88</v>
      </c>
      <c r="N419" s="25">
        <f t="shared" si="264"/>
        <v>1</v>
      </c>
      <c r="O419" s="25" t="str">
        <f t="shared" si="273"/>
        <v>low</v>
      </c>
      <c r="P419" s="25" t="s">
        <v>95</v>
      </c>
      <c r="Q419" s="25" t="s">
        <v>68</v>
      </c>
      <c r="R419" s="25">
        <v>5</v>
      </c>
      <c r="S419" s="29" t="s">
        <v>2004</v>
      </c>
      <c r="T419" s="195">
        <f>VLOOKUP($S419,'Snippet measures'!$A$4:$V$33,11,FALSE)</f>
        <v>915</v>
      </c>
      <c r="U419" s="195">
        <f>VLOOKUP($S419,'Snippet measures'!$A$4:$V$33,18,FALSE)</f>
        <v>-5.8686873453243296</v>
      </c>
      <c r="V419" s="195">
        <f>VLOOKUP($S419,'Snippet measures'!$A$4:$V$33,19,FALSE)</f>
        <v>684.9</v>
      </c>
      <c r="W419" s="195">
        <f>VLOOKUP($S419,'Snippet measures'!$A$4:$V$33,21,FALSE)</f>
        <v>1.0075566750629723E-2</v>
      </c>
      <c r="X419" s="195">
        <f>VLOOKUP($S419,'Snippet measures'!$A$4:$V$33,22,FALSE)</f>
        <v>0.5642317380352645</v>
      </c>
      <c r="Y419" s="25">
        <v>2</v>
      </c>
      <c r="Z419" s="30" t="s">
        <v>2010</v>
      </c>
      <c r="AA419" s="31" t="s">
        <v>2011</v>
      </c>
      <c r="AB419" s="39" t="s">
        <v>1616</v>
      </c>
      <c r="AC419" s="33" t="s">
        <v>2012</v>
      </c>
      <c r="AD419" s="16"/>
      <c r="AE419" s="17">
        <v>1</v>
      </c>
      <c r="AF419" s="17">
        <v>1</v>
      </c>
      <c r="AG419" s="17">
        <f t="shared" si="285"/>
        <v>1</v>
      </c>
      <c r="AH419" s="35" t="s">
        <v>401</v>
      </c>
      <c r="AI419" s="33" t="s">
        <v>2013</v>
      </c>
      <c r="AJ419" s="16"/>
      <c r="AK419" s="17">
        <v>1</v>
      </c>
      <c r="AL419" s="17">
        <v>1</v>
      </c>
      <c r="AM419" s="20">
        <f t="shared" si="284"/>
        <v>1</v>
      </c>
      <c r="AN419" s="35"/>
      <c r="AO419" s="33"/>
      <c r="AP419" s="16"/>
      <c r="AQ419" s="17" t="str">
        <f t="shared" si="286"/>
        <v/>
      </c>
      <c r="AR419" s="17" t="str">
        <f t="shared" si="286"/>
        <v/>
      </c>
      <c r="AS419" s="20" t="str">
        <f t="shared" si="251"/>
        <v/>
      </c>
      <c r="AT419" s="35"/>
      <c r="AU419" s="33"/>
      <c r="AV419" s="16"/>
      <c r="AW419" s="17" t="str">
        <f t="shared" si="287"/>
        <v/>
      </c>
      <c r="AX419" s="17" t="str">
        <f t="shared" si="287"/>
        <v/>
      </c>
      <c r="AY419" s="20" t="str">
        <f t="shared" si="278"/>
        <v/>
      </c>
      <c r="AZ419" s="35"/>
      <c r="BA419" s="33"/>
      <c r="BB419" s="17" t="str">
        <f t="shared" si="288"/>
        <v/>
      </c>
      <c r="BC419" s="17" t="str">
        <f t="shared" si="288"/>
        <v/>
      </c>
      <c r="BD419" s="20" t="str">
        <f t="shared" si="255"/>
        <v/>
      </c>
      <c r="BE419" s="35"/>
      <c r="BF419" s="36"/>
      <c r="BG419" s="17" t="str">
        <f t="shared" si="289"/>
        <v/>
      </c>
      <c r="BH419" s="17" t="str">
        <f t="shared" si="289"/>
        <v/>
      </c>
      <c r="BI419" s="20" t="str">
        <f t="shared" si="290"/>
        <v/>
      </c>
      <c r="BJ419" s="54">
        <v>2</v>
      </c>
      <c r="BK419" s="37">
        <f t="shared" si="265"/>
        <v>4</v>
      </c>
      <c r="BL419" s="54">
        <f t="shared" si="266"/>
        <v>0</v>
      </c>
      <c r="BM419" s="28"/>
      <c r="BN419" s="28"/>
      <c r="BO419" s="28" t="s">
        <v>1679</v>
      </c>
      <c r="BP419" s="28" t="s">
        <v>1680</v>
      </c>
      <c r="BQ419" s="28">
        <v>2</v>
      </c>
      <c r="BR419" s="25">
        <f t="shared" si="267"/>
        <v>2</v>
      </c>
      <c r="BS419" s="28">
        <v>2</v>
      </c>
      <c r="BT419" s="25">
        <f t="shared" si="268"/>
        <v>2</v>
      </c>
      <c r="BU419" s="28">
        <v>2</v>
      </c>
      <c r="BV419" s="25">
        <f t="shared" si="269"/>
        <v>2</v>
      </c>
      <c r="BW419" s="28">
        <v>2</v>
      </c>
      <c r="BX419" s="25">
        <f t="shared" si="270"/>
        <v>2</v>
      </c>
      <c r="BY419" s="25" t="str">
        <f t="shared" si="275"/>
        <v>low</v>
      </c>
      <c r="BZ419" s="28" t="s">
        <v>145</v>
      </c>
      <c r="CA419" s="25">
        <v>2</v>
      </c>
      <c r="CB419" s="28"/>
      <c r="CC419" s="28">
        <v>1474.8</v>
      </c>
      <c r="CD419" s="28">
        <v>102.94</v>
      </c>
      <c r="CE419" s="38">
        <v>105.64</v>
      </c>
      <c r="CF419" s="54">
        <v>2</v>
      </c>
      <c r="CG419" s="25">
        <f t="shared" si="271"/>
        <v>2</v>
      </c>
      <c r="CH419" s="26">
        <f t="shared" si="272"/>
        <v>0.33333333333333331</v>
      </c>
      <c r="CI419" s="26">
        <f t="shared" si="276"/>
        <v>8.8886730134058674</v>
      </c>
      <c r="CJ419" s="26">
        <f t="shared" si="277"/>
        <v>8.6614918591442631</v>
      </c>
    </row>
    <row r="420" spans="1:88" ht="13.05" customHeight="1" x14ac:dyDescent="0.3">
      <c r="A420" s="27">
        <v>27</v>
      </c>
      <c r="B420" s="28" t="s">
        <v>80</v>
      </c>
      <c r="C420" s="25">
        <f t="shared" si="258"/>
        <v>4</v>
      </c>
      <c r="D420" s="28" t="s">
        <v>65</v>
      </c>
      <c r="E420" s="25">
        <f t="shared" si="259"/>
        <v>3</v>
      </c>
      <c r="F420" s="28" t="s">
        <v>80</v>
      </c>
      <c r="G420" s="25">
        <f t="shared" si="260"/>
        <v>4</v>
      </c>
      <c r="H420" s="28" t="str">
        <f t="shared" si="261"/>
        <v>high</v>
      </c>
      <c r="I420" s="28" t="s">
        <v>79</v>
      </c>
      <c r="J420" s="25">
        <f t="shared" si="262"/>
        <v>2</v>
      </c>
      <c r="K420" s="28" t="s">
        <v>65</v>
      </c>
      <c r="L420" s="25">
        <f t="shared" si="263"/>
        <v>3</v>
      </c>
      <c r="M420" s="28" t="s">
        <v>88</v>
      </c>
      <c r="N420" s="25">
        <f t="shared" si="264"/>
        <v>1</v>
      </c>
      <c r="O420" s="25" t="str">
        <f t="shared" si="273"/>
        <v>high</v>
      </c>
      <c r="P420" s="25" t="s">
        <v>67</v>
      </c>
      <c r="Q420" s="25" t="s">
        <v>68</v>
      </c>
      <c r="R420" s="25">
        <v>5</v>
      </c>
      <c r="S420" s="29" t="s">
        <v>2004</v>
      </c>
      <c r="T420" s="195">
        <f>VLOOKUP($S420,'Snippet measures'!$A$4:$V$33,11,FALSE)</f>
        <v>915</v>
      </c>
      <c r="U420" s="195">
        <f>VLOOKUP($S420,'Snippet measures'!$A$4:$V$33,18,FALSE)</f>
        <v>-5.8686873453243296</v>
      </c>
      <c r="V420" s="195">
        <f>VLOOKUP($S420,'Snippet measures'!$A$4:$V$33,19,FALSE)</f>
        <v>684.9</v>
      </c>
      <c r="W420" s="195">
        <f>VLOOKUP($S420,'Snippet measures'!$A$4:$V$33,21,FALSE)</f>
        <v>1.0075566750629723E-2</v>
      </c>
      <c r="X420" s="195">
        <f>VLOOKUP($S420,'Snippet measures'!$A$4:$V$33,22,FALSE)</f>
        <v>0.5642317380352645</v>
      </c>
      <c r="Y420" s="25">
        <v>4</v>
      </c>
      <c r="Z420" s="30" t="s">
        <v>2014</v>
      </c>
      <c r="AA420" s="31" t="s">
        <v>2015</v>
      </c>
      <c r="AB420" s="39" t="s">
        <v>1616</v>
      </c>
      <c r="AC420" s="33" t="s">
        <v>872</v>
      </c>
      <c r="AD420" s="16"/>
      <c r="AE420" s="17">
        <v>0</v>
      </c>
      <c r="AF420" s="17">
        <v>0</v>
      </c>
      <c r="AG420" s="17">
        <f t="shared" si="285"/>
        <v>0</v>
      </c>
      <c r="AH420" s="35" t="s">
        <v>401</v>
      </c>
      <c r="AI420" s="33" t="s">
        <v>2016</v>
      </c>
      <c r="AJ420" s="16"/>
      <c r="AK420" s="17">
        <v>1</v>
      </c>
      <c r="AL420" s="17">
        <v>1</v>
      </c>
      <c r="AM420" s="20">
        <f t="shared" si="284"/>
        <v>1</v>
      </c>
      <c r="AN420" s="35"/>
      <c r="AO420" s="33"/>
      <c r="AP420" s="16"/>
      <c r="AQ420" s="17" t="str">
        <f t="shared" si="286"/>
        <v/>
      </c>
      <c r="AR420" s="17" t="str">
        <f t="shared" si="286"/>
        <v/>
      </c>
      <c r="AS420" s="20" t="str">
        <f t="shared" si="251"/>
        <v/>
      </c>
      <c r="AT420" s="35"/>
      <c r="AU420" s="33"/>
      <c r="AV420" s="16"/>
      <c r="AW420" s="17" t="str">
        <f t="shared" si="287"/>
        <v/>
      </c>
      <c r="AX420" s="17" t="str">
        <f t="shared" si="287"/>
        <v/>
      </c>
      <c r="AY420" s="20" t="str">
        <f t="shared" si="278"/>
        <v/>
      </c>
      <c r="AZ420" s="35"/>
      <c r="BA420" s="33"/>
      <c r="BB420" s="17" t="str">
        <f t="shared" si="288"/>
        <v/>
      </c>
      <c r="BC420" s="17" t="str">
        <f t="shared" si="288"/>
        <v/>
      </c>
      <c r="BD420" s="20" t="str">
        <f t="shared" si="255"/>
        <v/>
      </c>
      <c r="BE420" s="35"/>
      <c r="BF420" s="36"/>
      <c r="BG420" s="17" t="str">
        <f t="shared" si="289"/>
        <v/>
      </c>
      <c r="BH420" s="17" t="str">
        <f t="shared" si="289"/>
        <v/>
      </c>
      <c r="BI420" s="20" t="str">
        <f t="shared" si="290"/>
        <v/>
      </c>
      <c r="BJ420" s="54">
        <v>3</v>
      </c>
      <c r="BK420" s="37">
        <f t="shared" si="265"/>
        <v>7</v>
      </c>
      <c r="BL420" s="54">
        <f t="shared" si="266"/>
        <v>-1</v>
      </c>
      <c r="BM420" s="28"/>
      <c r="BN420" s="28"/>
      <c r="BO420" s="28"/>
      <c r="BP420" s="28" t="s">
        <v>1686</v>
      </c>
      <c r="BQ420" s="28">
        <v>2</v>
      </c>
      <c r="BR420" s="25">
        <f t="shared" si="267"/>
        <v>2</v>
      </c>
      <c r="BS420" s="28">
        <v>2</v>
      </c>
      <c r="BT420" s="25">
        <f t="shared" si="268"/>
        <v>2</v>
      </c>
      <c r="BU420" s="28">
        <v>2</v>
      </c>
      <c r="BV420" s="25">
        <f t="shared" si="269"/>
        <v>2</v>
      </c>
      <c r="BW420" s="28">
        <v>2</v>
      </c>
      <c r="BX420" s="25">
        <f t="shared" si="270"/>
        <v>2</v>
      </c>
      <c r="BY420" s="25" t="str">
        <f t="shared" si="275"/>
        <v>low</v>
      </c>
      <c r="BZ420" s="28" t="s">
        <v>78</v>
      </c>
      <c r="CA420" s="25">
        <v>1</v>
      </c>
      <c r="CB420" s="28"/>
      <c r="CC420" s="28">
        <v>2367.89</v>
      </c>
      <c r="CD420" s="28">
        <v>97.84</v>
      </c>
      <c r="CE420" s="38">
        <v>124.95</v>
      </c>
      <c r="CF420" s="54">
        <v>2</v>
      </c>
      <c r="CG420" s="25">
        <f t="shared" si="271"/>
        <v>1</v>
      </c>
      <c r="CH420" s="26">
        <f t="shared" si="272"/>
        <v>0.16666666666666666</v>
      </c>
      <c r="CI420" s="26">
        <f t="shared" si="276"/>
        <v>9.3520032706459517</v>
      </c>
      <c r="CJ420" s="26">
        <f t="shared" si="277"/>
        <v>7.3229291716686671</v>
      </c>
    </row>
    <row r="421" spans="1:88" ht="13.05" customHeight="1" x14ac:dyDescent="0.3">
      <c r="A421" s="27">
        <v>31</v>
      </c>
      <c r="B421" s="28" t="s">
        <v>80</v>
      </c>
      <c r="C421" s="25">
        <f t="shared" si="258"/>
        <v>4</v>
      </c>
      <c r="D421" s="28" t="s">
        <v>80</v>
      </c>
      <c r="E421" s="25">
        <f t="shared" si="259"/>
        <v>4</v>
      </c>
      <c r="F421" s="28" t="s">
        <v>66</v>
      </c>
      <c r="G421" s="25">
        <f t="shared" si="260"/>
        <v>5</v>
      </c>
      <c r="H421" s="28" t="str">
        <f t="shared" si="261"/>
        <v>high</v>
      </c>
      <c r="I421" s="28" t="s">
        <v>65</v>
      </c>
      <c r="J421" s="25">
        <f t="shared" si="262"/>
        <v>3</v>
      </c>
      <c r="K421" s="28" t="s">
        <v>80</v>
      </c>
      <c r="L421" s="25">
        <f t="shared" si="263"/>
        <v>4</v>
      </c>
      <c r="M421" s="28" t="s">
        <v>79</v>
      </c>
      <c r="N421" s="25">
        <f t="shared" si="264"/>
        <v>2</v>
      </c>
      <c r="O421" s="25" t="str">
        <f t="shared" si="273"/>
        <v>high</v>
      </c>
      <c r="P421" s="25" t="s">
        <v>95</v>
      </c>
      <c r="Q421" s="25" t="s">
        <v>68</v>
      </c>
      <c r="R421" s="25">
        <v>5</v>
      </c>
      <c r="S421" s="29" t="s">
        <v>2004</v>
      </c>
      <c r="T421" s="195">
        <f>VLOOKUP($S421,'Snippet measures'!$A$4:$V$33,11,FALSE)</f>
        <v>915</v>
      </c>
      <c r="U421" s="195">
        <f>VLOOKUP($S421,'Snippet measures'!$A$4:$V$33,18,FALSE)</f>
        <v>-5.8686873453243296</v>
      </c>
      <c r="V421" s="195">
        <f>VLOOKUP($S421,'Snippet measures'!$A$4:$V$33,19,FALSE)</f>
        <v>684.9</v>
      </c>
      <c r="W421" s="195">
        <f>VLOOKUP($S421,'Snippet measures'!$A$4:$V$33,21,FALSE)</f>
        <v>1.0075566750629723E-2</v>
      </c>
      <c r="X421" s="195">
        <f>VLOOKUP($S421,'Snippet measures'!$A$4:$V$33,22,FALSE)</f>
        <v>0.5642317380352645</v>
      </c>
      <c r="Y421" s="25">
        <v>2</v>
      </c>
      <c r="Z421" s="30" t="s">
        <v>2017</v>
      </c>
      <c r="AA421" s="31" t="s">
        <v>2018</v>
      </c>
      <c r="AB421" s="39" t="s">
        <v>1616</v>
      </c>
      <c r="AC421" s="33" t="s">
        <v>2019</v>
      </c>
      <c r="AD421" s="16"/>
      <c r="AE421" s="17">
        <v>1</v>
      </c>
      <c r="AF421" s="17">
        <v>1</v>
      </c>
      <c r="AG421" s="17">
        <f t="shared" si="285"/>
        <v>1</v>
      </c>
      <c r="AH421" s="35" t="s">
        <v>401</v>
      </c>
      <c r="AI421" s="33" t="s">
        <v>2020</v>
      </c>
      <c r="AJ421" s="16"/>
      <c r="AK421" s="17">
        <v>2</v>
      </c>
      <c r="AL421" s="17">
        <v>2</v>
      </c>
      <c r="AM421" s="20">
        <f t="shared" si="284"/>
        <v>2</v>
      </c>
      <c r="AN421" s="35"/>
      <c r="AO421" s="33"/>
      <c r="AP421" s="16"/>
      <c r="AQ421" s="17" t="str">
        <f t="shared" si="286"/>
        <v/>
      </c>
      <c r="AR421" s="17" t="str">
        <f t="shared" si="286"/>
        <v/>
      </c>
      <c r="AS421" s="20" t="str">
        <f t="shared" si="251"/>
        <v/>
      </c>
      <c r="AT421" s="35"/>
      <c r="AU421" s="33"/>
      <c r="AV421" s="16"/>
      <c r="AW421" s="17" t="str">
        <f t="shared" si="287"/>
        <v/>
      </c>
      <c r="AX421" s="17" t="str">
        <f t="shared" si="287"/>
        <v/>
      </c>
      <c r="AY421" s="20" t="str">
        <f t="shared" si="278"/>
        <v/>
      </c>
      <c r="AZ421" s="35"/>
      <c r="BA421" s="33"/>
      <c r="BB421" s="17" t="str">
        <f t="shared" si="288"/>
        <v/>
      </c>
      <c r="BC421" s="17" t="str">
        <f t="shared" si="288"/>
        <v/>
      </c>
      <c r="BD421" s="20" t="str">
        <f t="shared" si="255"/>
        <v/>
      </c>
      <c r="BE421" s="35"/>
      <c r="BF421" s="36"/>
      <c r="BG421" s="17" t="str">
        <f t="shared" si="289"/>
        <v/>
      </c>
      <c r="BH421" s="17" t="str">
        <f t="shared" si="289"/>
        <v/>
      </c>
      <c r="BI421" s="20" t="str">
        <f t="shared" si="290"/>
        <v/>
      </c>
      <c r="BJ421" s="54">
        <v>2</v>
      </c>
      <c r="BK421" s="37">
        <f t="shared" si="265"/>
        <v>4</v>
      </c>
      <c r="BL421" s="54">
        <f t="shared" si="266"/>
        <v>0</v>
      </c>
      <c r="BM421" s="28" t="s">
        <v>2021</v>
      </c>
      <c r="BN421" s="28" t="s">
        <v>2022</v>
      </c>
      <c r="BO421" s="28"/>
      <c r="BP421" s="28" t="s">
        <v>1691</v>
      </c>
      <c r="BQ421" s="28">
        <v>4</v>
      </c>
      <c r="BR421" s="25">
        <f t="shared" si="267"/>
        <v>4</v>
      </c>
      <c r="BS421" s="28" t="s">
        <v>87</v>
      </c>
      <c r="BT421" s="25">
        <f t="shared" si="268"/>
        <v>1</v>
      </c>
      <c r="BU421" s="28">
        <v>3</v>
      </c>
      <c r="BV421" s="25">
        <f t="shared" si="269"/>
        <v>3</v>
      </c>
      <c r="BW421" s="28">
        <v>3</v>
      </c>
      <c r="BX421" s="25">
        <f t="shared" si="270"/>
        <v>3</v>
      </c>
      <c r="BY421" s="25" t="str">
        <f t="shared" si="275"/>
        <v>high</v>
      </c>
      <c r="BZ421" s="28" t="s">
        <v>78</v>
      </c>
      <c r="CA421" s="25">
        <v>1</v>
      </c>
      <c r="CB421" s="28"/>
      <c r="CC421" s="28">
        <v>2523.8000000000002</v>
      </c>
      <c r="CD421" s="28">
        <v>144.91</v>
      </c>
      <c r="CE421" s="38">
        <v>90.31</v>
      </c>
      <c r="CF421" s="54">
        <v>2</v>
      </c>
      <c r="CG421" s="25">
        <f t="shared" si="271"/>
        <v>3</v>
      </c>
      <c r="CH421" s="26">
        <f t="shared" si="272"/>
        <v>0.5</v>
      </c>
      <c r="CI421" s="26">
        <f t="shared" si="276"/>
        <v>6.3142640259471401</v>
      </c>
      <c r="CJ421" s="26">
        <f t="shared" si="277"/>
        <v>10.13176835344923</v>
      </c>
    </row>
    <row r="422" spans="1:88" ht="13.05" customHeight="1" x14ac:dyDescent="0.3">
      <c r="A422" s="27">
        <v>43</v>
      </c>
      <c r="B422" s="28" t="s">
        <v>79</v>
      </c>
      <c r="C422" s="25">
        <f t="shared" si="258"/>
        <v>2</v>
      </c>
      <c r="D422" s="28" t="s">
        <v>79</v>
      </c>
      <c r="E422" s="25">
        <f t="shared" si="259"/>
        <v>2</v>
      </c>
      <c r="F422" s="28" t="s">
        <v>80</v>
      </c>
      <c r="G422" s="25">
        <f t="shared" si="260"/>
        <v>4</v>
      </c>
      <c r="H422" s="28" t="str">
        <f t="shared" si="261"/>
        <v>medium</v>
      </c>
      <c r="I422" s="28" t="s">
        <v>88</v>
      </c>
      <c r="J422" s="25">
        <f t="shared" si="262"/>
        <v>1</v>
      </c>
      <c r="K422" s="28" t="s">
        <v>79</v>
      </c>
      <c r="L422" s="25">
        <f t="shared" si="263"/>
        <v>2</v>
      </c>
      <c r="M422" s="28" t="s">
        <v>88</v>
      </c>
      <c r="N422" s="25">
        <f t="shared" si="264"/>
        <v>1</v>
      </c>
      <c r="O422" s="25" t="str">
        <f t="shared" si="273"/>
        <v>high</v>
      </c>
      <c r="P422" s="25" t="s">
        <v>67</v>
      </c>
      <c r="Q422" s="25" t="s">
        <v>68</v>
      </c>
      <c r="R422" s="25">
        <v>5</v>
      </c>
      <c r="S422" s="29" t="s">
        <v>2004</v>
      </c>
      <c r="T422" s="195">
        <f>VLOOKUP($S422,'Snippet measures'!$A$4:$V$33,11,FALSE)</f>
        <v>915</v>
      </c>
      <c r="U422" s="195">
        <f>VLOOKUP($S422,'Snippet measures'!$A$4:$V$33,18,FALSE)</f>
        <v>-5.8686873453243296</v>
      </c>
      <c r="V422" s="195">
        <f>VLOOKUP($S422,'Snippet measures'!$A$4:$V$33,19,FALSE)</f>
        <v>684.9</v>
      </c>
      <c r="W422" s="195">
        <f>VLOOKUP($S422,'Snippet measures'!$A$4:$V$33,21,FALSE)</f>
        <v>1.0075566750629723E-2</v>
      </c>
      <c r="X422" s="195">
        <f>VLOOKUP($S422,'Snippet measures'!$A$4:$V$33,22,FALSE)</f>
        <v>0.5642317380352645</v>
      </c>
      <c r="Y422" s="25">
        <v>4</v>
      </c>
      <c r="Z422" s="30" t="s">
        <v>2023</v>
      </c>
      <c r="AA422" s="31" t="s">
        <v>2024</v>
      </c>
      <c r="AB422" s="39" t="s">
        <v>1616</v>
      </c>
      <c r="AC422" s="33" t="s">
        <v>2025</v>
      </c>
      <c r="AD422" s="16"/>
      <c r="AE422" s="17">
        <v>1</v>
      </c>
      <c r="AF422" s="17">
        <v>2</v>
      </c>
      <c r="AG422" s="40">
        <v>2</v>
      </c>
      <c r="AH422" s="35" t="s">
        <v>401</v>
      </c>
      <c r="AI422" s="33" t="s">
        <v>862</v>
      </c>
      <c r="AJ422" s="16" t="s">
        <v>2026</v>
      </c>
      <c r="AK422" s="17">
        <v>2</v>
      </c>
      <c r="AL422" s="17">
        <v>2</v>
      </c>
      <c r="AM422" s="20">
        <f t="shared" si="284"/>
        <v>2</v>
      </c>
      <c r="AN422" s="35"/>
      <c r="AO422" s="33"/>
      <c r="AP422" s="16"/>
      <c r="AQ422" s="17" t="str">
        <f t="shared" si="286"/>
        <v/>
      </c>
      <c r="AR422" s="17" t="str">
        <f t="shared" si="286"/>
        <v/>
      </c>
      <c r="AS422" s="20" t="str">
        <f t="shared" si="251"/>
        <v/>
      </c>
      <c r="AT422" s="35"/>
      <c r="AU422" s="33"/>
      <c r="AV422" s="16"/>
      <c r="AW422" s="17" t="str">
        <f t="shared" si="287"/>
        <v/>
      </c>
      <c r="AX422" s="17" t="str">
        <f t="shared" si="287"/>
        <v/>
      </c>
      <c r="AY422" s="20" t="str">
        <f t="shared" si="278"/>
        <v/>
      </c>
      <c r="AZ422" s="35"/>
      <c r="BA422" s="33"/>
      <c r="BB422" s="17" t="str">
        <f t="shared" si="288"/>
        <v/>
      </c>
      <c r="BC422" s="17" t="str">
        <f t="shared" si="288"/>
        <v/>
      </c>
      <c r="BD422" s="20" t="str">
        <f t="shared" si="255"/>
        <v/>
      </c>
      <c r="BE422" s="35"/>
      <c r="BF422" s="36"/>
      <c r="BG422" s="17" t="str">
        <f t="shared" si="289"/>
        <v/>
      </c>
      <c r="BH422" s="17" t="str">
        <f t="shared" si="289"/>
        <v/>
      </c>
      <c r="BI422" s="20" t="str">
        <f t="shared" si="290"/>
        <v/>
      </c>
      <c r="BJ422" s="54">
        <v>3</v>
      </c>
      <c r="BK422" s="37">
        <f t="shared" si="265"/>
        <v>7</v>
      </c>
      <c r="BL422" s="54">
        <f t="shared" si="266"/>
        <v>-1</v>
      </c>
      <c r="BM422" s="28" t="s">
        <v>2027</v>
      </c>
      <c r="BN422" s="28"/>
      <c r="BO422" s="28" t="s">
        <v>1697</v>
      </c>
      <c r="BP422" s="28" t="s">
        <v>1698</v>
      </c>
      <c r="BQ422" s="28">
        <v>2</v>
      </c>
      <c r="BR422" s="25">
        <f t="shared" si="267"/>
        <v>2</v>
      </c>
      <c r="BS422" s="28" t="s">
        <v>87</v>
      </c>
      <c r="BT422" s="25">
        <f t="shared" si="268"/>
        <v>1</v>
      </c>
      <c r="BU422" s="28" t="s">
        <v>87</v>
      </c>
      <c r="BV422" s="25">
        <f t="shared" si="269"/>
        <v>1</v>
      </c>
      <c r="BW422" s="28" t="s">
        <v>87</v>
      </c>
      <c r="BX422" s="25">
        <f t="shared" si="270"/>
        <v>1</v>
      </c>
      <c r="BY422" s="25" t="str">
        <f t="shared" si="275"/>
        <v>low</v>
      </c>
      <c r="BZ422" s="28" t="s">
        <v>78</v>
      </c>
      <c r="CA422" s="25">
        <v>1</v>
      </c>
      <c r="CB422" s="28"/>
      <c r="CC422" s="28">
        <v>8199.43</v>
      </c>
      <c r="CD422" s="28">
        <v>354.58</v>
      </c>
      <c r="CE422" s="38">
        <v>99.39</v>
      </c>
      <c r="CF422" s="54">
        <v>2</v>
      </c>
      <c r="CG422" s="25">
        <f t="shared" si="271"/>
        <v>4</v>
      </c>
      <c r="CH422" s="26">
        <f t="shared" si="272"/>
        <v>0.66666666666666663</v>
      </c>
      <c r="CI422" s="26">
        <f t="shared" si="276"/>
        <v>2.5805177957019572</v>
      </c>
      <c r="CJ422" s="26">
        <f t="shared" si="277"/>
        <v>9.2061575611228488</v>
      </c>
    </row>
    <row r="423" spans="1:88" ht="13.05" customHeight="1" x14ac:dyDescent="0.3">
      <c r="A423" s="27">
        <v>48</v>
      </c>
      <c r="B423" s="28" t="s">
        <v>88</v>
      </c>
      <c r="C423" s="25">
        <f t="shared" si="258"/>
        <v>1</v>
      </c>
      <c r="D423" s="28" t="s">
        <v>65</v>
      </c>
      <c r="E423" s="25">
        <f t="shared" si="259"/>
        <v>3</v>
      </c>
      <c r="F423" s="28" t="s">
        <v>65</v>
      </c>
      <c r="G423" s="25">
        <f t="shared" si="260"/>
        <v>3</v>
      </c>
      <c r="H423" s="28" t="str">
        <f t="shared" si="261"/>
        <v>medium</v>
      </c>
      <c r="I423" s="28" t="s">
        <v>88</v>
      </c>
      <c r="J423" s="25">
        <f t="shared" si="262"/>
        <v>1</v>
      </c>
      <c r="K423" s="28" t="s">
        <v>88</v>
      </c>
      <c r="L423" s="25">
        <f t="shared" si="263"/>
        <v>1</v>
      </c>
      <c r="M423" s="28" t="s">
        <v>88</v>
      </c>
      <c r="N423" s="25">
        <f t="shared" si="264"/>
        <v>1</v>
      </c>
      <c r="O423" s="25" t="str">
        <f t="shared" si="273"/>
        <v>med</v>
      </c>
      <c r="P423" s="25" t="s">
        <v>67</v>
      </c>
      <c r="Q423" s="25" t="s">
        <v>68</v>
      </c>
      <c r="R423" s="25">
        <v>5</v>
      </c>
      <c r="S423" s="29" t="s">
        <v>2004</v>
      </c>
      <c r="T423" s="195">
        <f>VLOOKUP($S423,'Snippet measures'!$A$4:$V$33,11,FALSE)</f>
        <v>915</v>
      </c>
      <c r="U423" s="195">
        <f>VLOOKUP($S423,'Snippet measures'!$A$4:$V$33,18,FALSE)</f>
        <v>-5.8686873453243296</v>
      </c>
      <c r="V423" s="195">
        <f>VLOOKUP($S423,'Snippet measures'!$A$4:$V$33,19,FALSE)</f>
        <v>684.9</v>
      </c>
      <c r="W423" s="195">
        <f>VLOOKUP($S423,'Snippet measures'!$A$4:$V$33,21,FALSE)</f>
        <v>1.0075566750629723E-2</v>
      </c>
      <c r="X423" s="195">
        <f>VLOOKUP($S423,'Snippet measures'!$A$4:$V$33,22,FALSE)</f>
        <v>0.5642317380352645</v>
      </c>
      <c r="Y423" s="25">
        <v>3</v>
      </c>
      <c r="Z423" s="30" t="s">
        <v>2028</v>
      </c>
      <c r="AA423" s="31" t="s">
        <v>2029</v>
      </c>
      <c r="AB423" s="39" t="s">
        <v>1616</v>
      </c>
      <c r="AC423" s="33" t="s">
        <v>2030</v>
      </c>
      <c r="AD423" s="16"/>
      <c r="AE423" s="17">
        <v>1</v>
      </c>
      <c r="AF423" s="17">
        <v>1</v>
      </c>
      <c r="AG423" s="17">
        <f>IF(AE423=AF423,AE423,"")</f>
        <v>1</v>
      </c>
      <c r="AH423" s="35" t="s">
        <v>401</v>
      </c>
      <c r="AI423" s="33" t="s">
        <v>426</v>
      </c>
      <c r="AJ423" s="16" t="s">
        <v>2031</v>
      </c>
      <c r="AK423" s="17">
        <v>2</v>
      </c>
      <c r="AL423" s="17">
        <v>3</v>
      </c>
      <c r="AM423" s="41">
        <v>2</v>
      </c>
      <c r="AN423" s="35"/>
      <c r="AO423" s="33"/>
      <c r="AP423" s="16"/>
      <c r="AQ423" s="17" t="str">
        <f t="shared" si="286"/>
        <v/>
      </c>
      <c r="AR423" s="17" t="str">
        <f t="shared" si="286"/>
        <v/>
      </c>
      <c r="AS423" s="20" t="str">
        <f t="shared" si="251"/>
        <v/>
      </c>
      <c r="AT423" s="35"/>
      <c r="AU423" s="33"/>
      <c r="AV423" s="16"/>
      <c r="AW423" s="17" t="str">
        <f t="shared" si="287"/>
        <v/>
      </c>
      <c r="AX423" s="17" t="str">
        <f t="shared" si="287"/>
        <v/>
      </c>
      <c r="AY423" s="20" t="str">
        <f t="shared" si="278"/>
        <v/>
      </c>
      <c r="AZ423" s="35"/>
      <c r="BA423" s="33"/>
      <c r="BB423" s="17" t="str">
        <f t="shared" si="288"/>
        <v/>
      </c>
      <c r="BC423" s="17" t="str">
        <f t="shared" si="288"/>
        <v/>
      </c>
      <c r="BD423" s="20" t="str">
        <f t="shared" si="255"/>
        <v/>
      </c>
      <c r="BE423" s="35"/>
      <c r="BF423" s="36"/>
      <c r="BG423" s="17" t="str">
        <f t="shared" si="289"/>
        <v/>
      </c>
      <c r="BH423" s="17" t="str">
        <f t="shared" si="289"/>
        <v/>
      </c>
      <c r="BI423" s="20" t="str">
        <f t="shared" si="290"/>
        <v/>
      </c>
      <c r="BJ423" s="54">
        <v>3</v>
      </c>
      <c r="BK423" s="37">
        <f t="shared" si="265"/>
        <v>6</v>
      </c>
      <c r="BL423" s="54">
        <f t="shared" si="266"/>
        <v>0</v>
      </c>
      <c r="BM423" s="28"/>
      <c r="BN423" s="28"/>
      <c r="BO423" s="28" t="s">
        <v>1704</v>
      </c>
      <c r="BP423" s="28" t="s">
        <v>1705</v>
      </c>
      <c r="BQ423" s="28">
        <v>2</v>
      </c>
      <c r="BR423" s="25">
        <f t="shared" si="267"/>
        <v>2</v>
      </c>
      <c r="BS423" s="28" t="s">
        <v>87</v>
      </c>
      <c r="BT423" s="25">
        <f t="shared" si="268"/>
        <v>1</v>
      </c>
      <c r="BU423" s="28" t="s">
        <v>87</v>
      </c>
      <c r="BV423" s="25">
        <f t="shared" si="269"/>
        <v>1</v>
      </c>
      <c r="BW423" s="28" t="s">
        <v>87</v>
      </c>
      <c r="BX423" s="25">
        <f t="shared" si="270"/>
        <v>1</v>
      </c>
      <c r="BY423" s="25" t="str">
        <f t="shared" si="275"/>
        <v>low</v>
      </c>
      <c r="BZ423" s="28" t="s">
        <v>119</v>
      </c>
      <c r="CA423" s="25">
        <v>4</v>
      </c>
      <c r="CB423" s="28"/>
      <c r="CC423" s="28">
        <v>4156.07</v>
      </c>
      <c r="CD423" s="28">
        <v>360.78</v>
      </c>
      <c r="CE423" s="38">
        <v>144.72999999999999</v>
      </c>
      <c r="CF423" s="54">
        <v>2</v>
      </c>
      <c r="CG423" s="25">
        <f t="shared" si="271"/>
        <v>3</v>
      </c>
      <c r="CH423" s="26">
        <f t="shared" si="272"/>
        <v>0.5</v>
      </c>
      <c r="CI423" s="26">
        <f t="shared" si="276"/>
        <v>2.5361716281390323</v>
      </c>
      <c r="CJ423" s="26">
        <f t="shared" si="277"/>
        <v>6.3221170455330622</v>
      </c>
    </row>
    <row r="424" spans="1:88" ht="13.05" customHeight="1" x14ac:dyDescent="0.3">
      <c r="A424" s="27">
        <v>59</v>
      </c>
      <c r="B424" s="28" t="s">
        <v>79</v>
      </c>
      <c r="C424" s="25">
        <f t="shared" si="258"/>
        <v>2</v>
      </c>
      <c r="D424" s="28" t="s">
        <v>65</v>
      </c>
      <c r="E424" s="25">
        <f t="shared" si="259"/>
        <v>3</v>
      </c>
      <c r="F424" s="28" t="s">
        <v>80</v>
      </c>
      <c r="G424" s="25">
        <f t="shared" si="260"/>
        <v>4</v>
      </c>
      <c r="H424" s="28" t="str">
        <f t="shared" si="261"/>
        <v>medium</v>
      </c>
      <c r="I424" s="28" t="s">
        <v>88</v>
      </c>
      <c r="J424" s="25">
        <f t="shared" si="262"/>
        <v>1</v>
      </c>
      <c r="K424" s="28" t="s">
        <v>80</v>
      </c>
      <c r="L424" s="25">
        <f t="shared" si="263"/>
        <v>4</v>
      </c>
      <c r="M424" s="28" t="s">
        <v>79</v>
      </c>
      <c r="N424" s="25">
        <f t="shared" si="264"/>
        <v>2</v>
      </c>
      <c r="O424" s="25" t="str">
        <f t="shared" si="273"/>
        <v>high</v>
      </c>
      <c r="P424" s="25" t="s">
        <v>67</v>
      </c>
      <c r="Q424" s="25" t="s">
        <v>68</v>
      </c>
      <c r="R424" s="25">
        <v>5</v>
      </c>
      <c r="S424" s="29" t="s">
        <v>2004</v>
      </c>
      <c r="T424" s="195">
        <f>VLOOKUP($S424,'Snippet measures'!$A$4:$V$33,11,FALSE)</f>
        <v>915</v>
      </c>
      <c r="U424" s="195">
        <f>VLOOKUP($S424,'Snippet measures'!$A$4:$V$33,18,FALSE)</f>
        <v>-5.8686873453243296</v>
      </c>
      <c r="V424" s="195">
        <f>VLOOKUP($S424,'Snippet measures'!$A$4:$V$33,19,FALSE)</f>
        <v>684.9</v>
      </c>
      <c r="W424" s="195">
        <f>VLOOKUP($S424,'Snippet measures'!$A$4:$V$33,21,FALSE)</f>
        <v>1.0075566750629723E-2</v>
      </c>
      <c r="X424" s="195">
        <f>VLOOKUP($S424,'Snippet measures'!$A$4:$V$33,22,FALSE)</f>
        <v>0.5642317380352645</v>
      </c>
      <c r="Y424" s="25">
        <v>4</v>
      </c>
      <c r="Z424" s="30" t="s">
        <v>2032</v>
      </c>
      <c r="AA424" s="31" t="s">
        <v>2033</v>
      </c>
      <c r="AB424" s="39" t="s">
        <v>1616</v>
      </c>
      <c r="AC424" s="33" t="s">
        <v>2034</v>
      </c>
      <c r="AD424" s="16"/>
      <c r="AE424" s="17">
        <v>1</v>
      </c>
      <c r="AF424" s="17">
        <v>2</v>
      </c>
      <c r="AG424" s="40">
        <v>2</v>
      </c>
      <c r="AH424" s="35" t="s">
        <v>401</v>
      </c>
      <c r="AI424" s="33" t="s">
        <v>401</v>
      </c>
      <c r="AJ424" s="16"/>
      <c r="AK424" s="17">
        <f>IF($AH424=TRIM($AI424),3,"")</f>
        <v>3</v>
      </c>
      <c r="AL424" s="17">
        <f>IF($AH424=TRIM($AI424),3,"")</f>
        <v>3</v>
      </c>
      <c r="AM424" s="20">
        <f>IF(AK424=AL424,AK424,"")</f>
        <v>3</v>
      </c>
      <c r="AN424" s="35"/>
      <c r="AO424" s="33"/>
      <c r="AP424" s="16"/>
      <c r="AQ424" s="17" t="str">
        <f t="shared" si="286"/>
        <v/>
      </c>
      <c r="AR424" s="17" t="str">
        <f t="shared" si="286"/>
        <v/>
      </c>
      <c r="AS424" s="20" t="str">
        <f t="shared" si="251"/>
        <v/>
      </c>
      <c r="AT424" s="35"/>
      <c r="AU424" s="33"/>
      <c r="AV424" s="16"/>
      <c r="AW424" s="17" t="str">
        <f t="shared" si="287"/>
        <v/>
      </c>
      <c r="AX424" s="17" t="str">
        <f t="shared" si="287"/>
        <v/>
      </c>
      <c r="AY424" s="20" t="str">
        <f t="shared" si="278"/>
        <v/>
      </c>
      <c r="AZ424" s="35"/>
      <c r="BA424" s="33"/>
      <c r="BB424" s="17" t="str">
        <f t="shared" si="288"/>
        <v/>
      </c>
      <c r="BC424" s="17" t="str">
        <f t="shared" si="288"/>
        <v/>
      </c>
      <c r="BD424" s="20" t="str">
        <f t="shared" si="255"/>
        <v/>
      </c>
      <c r="BE424" s="35"/>
      <c r="BF424" s="36"/>
      <c r="BG424" s="17" t="str">
        <f t="shared" si="289"/>
        <v/>
      </c>
      <c r="BH424" s="17" t="str">
        <f t="shared" si="289"/>
        <v/>
      </c>
      <c r="BI424" s="20" t="str">
        <f t="shared" si="290"/>
        <v/>
      </c>
      <c r="BJ424" s="54">
        <v>5</v>
      </c>
      <c r="BK424" s="37">
        <f t="shared" si="265"/>
        <v>9</v>
      </c>
      <c r="BL424" s="54">
        <f t="shared" si="266"/>
        <v>1</v>
      </c>
      <c r="BM424" s="28"/>
      <c r="BN424" s="28"/>
      <c r="BO424" s="28"/>
      <c r="BP424" s="28" t="s">
        <v>1709</v>
      </c>
      <c r="BQ424" s="28">
        <v>3</v>
      </c>
      <c r="BR424" s="25">
        <f t="shared" si="267"/>
        <v>3</v>
      </c>
      <c r="BS424" s="28" t="s">
        <v>87</v>
      </c>
      <c r="BT424" s="25">
        <f t="shared" si="268"/>
        <v>1</v>
      </c>
      <c r="BU424" s="28">
        <v>2</v>
      </c>
      <c r="BV424" s="25">
        <f t="shared" si="269"/>
        <v>2</v>
      </c>
      <c r="BW424" s="28" t="s">
        <v>87</v>
      </c>
      <c r="BX424" s="25">
        <f t="shared" si="270"/>
        <v>1</v>
      </c>
      <c r="BY424" s="25" t="str">
        <f t="shared" si="275"/>
        <v>med</v>
      </c>
      <c r="BZ424" s="28" t="s">
        <v>78</v>
      </c>
      <c r="CA424" s="25">
        <v>1</v>
      </c>
      <c r="CB424" s="28"/>
      <c r="CC424" s="28">
        <v>4742.53</v>
      </c>
      <c r="CD424" s="28">
        <v>237.34</v>
      </c>
      <c r="CE424" s="38">
        <v>84.62</v>
      </c>
      <c r="CF424" s="54">
        <v>2</v>
      </c>
      <c r="CG424" s="25">
        <f t="shared" si="271"/>
        <v>5</v>
      </c>
      <c r="CH424" s="26">
        <f t="shared" si="272"/>
        <v>0.83333333333333337</v>
      </c>
      <c r="CI424" s="26">
        <f t="shared" si="276"/>
        <v>3.8552287857082668</v>
      </c>
      <c r="CJ424" s="26">
        <f t="shared" si="277"/>
        <v>10.813046561096668</v>
      </c>
    </row>
    <row r="425" spans="1:88" ht="13.05" customHeight="1" x14ac:dyDescent="0.3">
      <c r="A425" s="27">
        <v>69</v>
      </c>
      <c r="B425" s="28" t="s">
        <v>80</v>
      </c>
      <c r="C425" s="25">
        <f t="shared" si="258"/>
        <v>4</v>
      </c>
      <c r="D425" s="28" t="s">
        <v>80</v>
      </c>
      <c r="E425" s="25">
        <f t="shared" si="259"/>
        <v>4</v>
      </c>
      <c r="F425" s="28" t="s">
        <v>80</v>
      </c>
      <c r="G425" s="25">
        <f t="shared" si="260"/>
        <v>4</v>
      </c>
      <c r="H425" s="28" t="str">
        <f t="shared" si="261"/>
        <v>high</v>
      </c>
      <c r="I425" s="28" t="s">
        <v>88</v>
      </c>
      <c r="J425" s="25">
        <f t="shared" si="262"/>
        <v>1</v>
      </c>
      <c r="K425" s="28" t="s">
        <v>79</v>
      </c>
      <c r="L425" s="25">
        <f t="shared" si="263"/>
        <v>2</v>
      </c>
      <c r="M425" s="28" t="s">
        <v>88</v>
      </c>
      <c r="N425" s="25">
        <f t="shared" si="264"/>
        <v>1</v>
      </c>
      <c r="O425" s="25" t="str">
        <f t="shared" si="273"/>
        <v>high</v>
      </c>
      <c r="P425" s="25" t="s">
        <v>67</v>
      </c>
      <c r="Q425" s="25" t="s">
        <v>68</v>
      </c>
      <c r="R425" s="25">
        <v>5</v>
      </c>
      <c r="S425" s="29" t="s">
        <v>2004</v>
      </c>
      <c r="T425" s="195">
        <f>VLOOKUP($S425,'Snippet measures'!$A$4:$V$33,11,FALSE)</f>
        <v>915</v>
      </c>
      <c r="U425" s="195">
        <f>VLOOKUP($S425,'Snippet measures'!$A$4:$V$33,18,FALSE)</f>
        <v>-5.8686873453243296</v>
      </c>
      <c r="V425" s="195">
        <f>VLOOKUP($S425,'Snippet measures'!$A$4:$V$33,19,FALSE)</f>
        <v>684.9</v>
      </c>
      <c r="W425" s="195">
        <f>VLOOKUP($S425,'Snippet measures'!$A$4:$V$33,21,FALSE)</f>
        <v>1.0075566750629723E-2</v>
      </c>
      <c r="X425" s="195">
        <f>VLOOKUP($S425,'Snippet measures'!$A$4:$V$33,22,FALSE)</f>
        <v>0.5642317380352645</v>
      </c>
      <c r="Y425" s="25">
        <v>2</v>
      </c>
      <c r="Z425" s="30" t="s">
        <v>2035</v>
      </c>
      <c r="AA425" s="31" t="s">
        <v>2036</v>
      </c>
      <c r="AB425" s="39" t="s">
        <v>1616</v>
      </c>
      <c r="AC425" s="33" t="s">
        <v>2037</v>
      </c>
      <c r="AD425" s="16"/>
      <c r="AE425" s="17">
        <v>1</v>
      </c>
      <c r="AF425" s="17">
        <v>1</v>
      </c>
      <c r="AG425" s="17">
        <f t="shared" ref="AG425:AG440" si="291">IF(AE425=AF425,AE425,"")</f>
        <v>1</v>
      </c>
      <c r="AH425" s="35" t="s">
        <v>401</v>
      </c>
      <c r="AI425" s="33" t="s">
        <v>430</v>
      </c>
      <c r="AJ425" s="16" t="s">
        <v>2038</v>
      </c>
      <c r="AK425" s="17">
        <v>2</v>
      </c>
      <c r="AL425" s="17">
        <v>2</v>
      </c>
      <c r="AM425" s="20">
        <f>IF(AK425=AL425,AK425,"")</f>
        <v>2</v>
      </c>
      <c r="AN425" s="35"/>
      <c r="AO425" s="33"/>
      <c r="AP425" s="16"/>
      <c r="AQ425" s="17" t="str">
        <f t="shared" si="286"/>
        <v/>
      </c>
      <c r="AR425" s="17" t="str">
        <f t="shared" si="286"/>
        <v/>
      </c>
      <c r="AS425" s="20" t="str">
        <f t="shared" si="251"/>
        <v/>
      </c>
      <c r="AT425" s="35"/>
      <c r="AU425" s="33"/>
      <c r="AV425" s="16"/>
      <c r="AW425" s="17" t="str">
        <f t="shared" si="287"/>
        <v/>
      </c>
      <c r="AX425" s="17" t="str">
        <f t="shared" si="287"/>
        <v/>
      </c>
      <c r="AY425" s="20" t="str">
        <f t="shared" ref="AY425:AY456" si="292">IF(AW425=AX425,AW425,"")</f>
        <v/>
      </c>
      <c r="AZ425" s="35"/>
      <c r="BA425" s="33"/>
      <c r="BB425" s="17" t="str">
        <f t="shared" si="288"/>
        <v/>
      </c>
      <c r="BC425" s="17" t="str">
        <f t="shared" si="288"/>
        <v/>
      </c>
      <c r="BD425" s="20" t="str">
        <f t="shared" si="255"/>
        <v/>
      </c>
      <c r="BE425" s="35"/>
      <c r="BF425" s="36"/>
      <c r="BG425" s="17" t="str">
        <f t="shared" si="289"/>
        <v/>
      </c>
      <c r="BH425" s="17" t="str">
        <f t="shared" si="289"/>
        <v/>
      </c>
      <c r="BI425" s="20" t="str">
        <f t="shared" si="290"/>
        <v/>
      </c>
      <c r="BJ425" s="54">
        <v>3</v>
      </c>
      <c r="BK425" s="37">
        <f t="shared" si="265"/>
        <v>5</v>
      </c>
      <c r="BL425" s="54">
        <f t="shared" si="266"/>
        <v>1</v>
      </c>
      <c r="BM425" s="28"/>
      <c r="BN425" s="28"/>
      <c r="BO425" s="28" t="s">
        <v>93</v>
      </c>
      <c r="BP425" s="28" t="s">
        <v>1713</v>
      </c>
      <c r="BQ425" s="28">
        <v>2</v>
      </c>
      <c r="BR425" s="25">
        <f t="shared" si="267"/>
        <v>2</v>
      </c>
      <c r="BS425" s="28">
        <v>2</v>
      </c>
      <c r="BT425" s="25">
        <f t="shared" si="268"/>
        <v>2</v>
      </c>
      <c r="BU425" s="28">
        <v>2</v>
      </c>
      <c r="BV425" s="25">
        <f t="shared" si="269"/>
        <v>2</v>
      </c>
      <c r="BW425" s="28">
        <v>2</v>
      </c>
      <c r="BX425" s="25">
        <f t="shared" si="270"/>
        <v>2</v>
      </c>
      <c r="BY425" s="25" t="str">
        <f t="shared" si="275"/>
        <v>low</v>
      </c>
      <c r="BZ425" s="28" t="s">
        <v>145</v>
      </c>
      <c r="CA425" s="25">
        <v>2</v>
      </c>
      <c r="CB425" s="28"/>
      <c r="CC425" s="28">
        <v>8313.2999999999993</v>
      </c>
      <c r="CD425" s="28">
        <v>426.9</v>
      </c>
      <c r="CE425" s="38">
        <v>67.38</v>
      </c>
      <c r="CF425" s="54">
        <v>2</v>
      </c>
      <c r="CG425" s="25">
        <f t="shared" si="271"/>
        <v>3</v>
      </c>
      <c r="CH425" s="26">
        <f t="shared" si="272"/>
        <v>0.5</v>
      </c>
      <c r="CI425" s="26">
        <f t="shared" si="276"/>
        <v>2.1433591004919186</v>
      </c>
      <c r="CJ425" s="26">
        <f t="shared" si="277"/>
        <v>13.579697239536955</v>
      </c>
    </row>
    <row r="426" spans="1:88" ht="13.05" customHeight="1" x14ac:dyDescent="0.3">
      <c r="A426" s="27">
        <v>79</v>
      </c>
      <c r="B426" s="28" t="s">
        <v>88</v>
      </c>
      <c r="C426" s="25">
        <f t="shared" si="258"/>
        <v>1</v>
      </c>
      <c r="D426" s="28" t="s">
        <v>79</v>
      </c>
      <c r="E426" s="25">
        <f t="shared" si="259"/>
        <v>2</v>
      </c>
      <c r="F426" s="28" t="s">
        <v>80</v>
      </c>
      <c r="G426" s="25">
        <f t="shared" si="260"/>
        <v>4</v>
      </c>
      <c r="H426" s="28" t="str">
        <f t="shared" si="261"/>
        <v>medium</v>
      </c>
      <c r="I426" s="28" t="s">
        <v>65</v>
      </c>
      <c r="J426" s="25">
        <f t="shared" si="262"/>
        <v>3</v>
      </c>
      <c r="K426" s="28" t="s">
        <v>80</v>
      </c>
      <c r="L426" s="25">
        <f t="shared" si="263"/>
        <v>4</v>
      </c>
      <c r="M426" s="28" t="s">
        <v>88</v>
      </c>
      <c r="N426" s="25">
        <f t="shared" si="264"/>
        <v>1</v>
      </c>
      <c r="O426" s="25" t="str">
        <f t="shared" si="273"/>
        <v>high</v>
      </c>
      <c r="P426" s="25" t="s">
        <v>67</v>
      </c>
      <c r="Q426" s="25" t="s">
        <v>68</v>
      </c>
      <c r="R426" s="25">
        <v>5</v>
      </c>
      <c r="S426" s="29" t="s">
        <v>2004</v>
      </c>
      <c r="T426" s="195">
        <f>VLOOKUP($S426,'Snippet measures'!$A$4:$V$33,11,FALSE)</f>
        <v>915</v>
      </c>
      <c r="U426" s="195">
        <f>VLOOKUP($S426,'Snippet measures'!$A$4:$V$33,18,FALSE)</f>
        <v>-5.8686873453243296</v>
      </c>
      <c r="V426" s="195">
        <f>VLOOKUP($S426,'Snippet measures'!$A$4:$V$33,19,FALSE)</f>
        <v>684.9</v>
      </c>
      <c r="W426" s="195">
        <f>VLOOKUP($S426,'Snippet measures'!$A$4:$V$33,21,FALSE)</f>
        <v>1.0075566750629723E-2</v>
      </c>
      <c r="X426" s="195">
        <f>VLOOKUP($S426,'Snippet measures'!$A$4:$V$33,22,FALSE)</f>
        <v>0.5642317380352645</v>
      </c>
      <c r="Y426" s="25">
        <v>1</v>
      </c>
      <c r="Z426" s="30" t="s">
        <v>91</v>
      </c>
      <c r="AA426" s="31" t="s">
        <v>91</v>
      </c>
      <c r="AB426" s="39" t="s">
        <v>1616</v>
      </c>
      <c r="AC426" s="33" t="s">
        <v>91</v>
      </c>
      <c r="AD426" s="16"/>
      <c r="AE426" s="17">
        <v>0</v>
      </c>
      <c r="AF426" s="17">
        <v>0</v>
      </c>
      <c r="AG426" s="17">
        <f t="shared" si="291"/>
        <v>0</v>
      </c>
      <c r="AH426" s="35" t="s">
        <v>401</v>
      </c>
      <c r="AI426" s="33" t="s">
        <v>91</v>
      </c>
      <c r="AJ426" s="16"/>
      <c r="AK426" s="17">
        <v>0</v>
      </c>
      <c r="AL426" s="17">
        <v>0</v>
      </c>
      <c r="AM426" s="20">
        <f>IF(AK426=AL426,AK426,"")</f>
        <v>0</v>
      </c>
      <c r="AN426" s="35"/>
      <c r="AO426" s="33"/>
      <c r="AP426" s="16"/>
      <c r="AQ426" s="17" t="str">
        <f t="shared" si="286"/>
        <v/>
      </c>
      <c r="AR426" s="17" t="str">
        <f t="shared" si="286"/>
        <v/>
      </c>
      <c r="AS426" s="20" t="str">
        <f t="shared" si="251"/>
        <v/>
      </c>
      <c r="AT426" s="35"/>
      <c r="AU426" s="33"/>
      <c r="AV426" s="16"/>
      <c r="AW426" s="17" t="str">
        <f t="shared" si="287"/>
        <v/>
      </c>
      <c r="AX426" s="17" t="str">
        <f t="shared" si="287"/>
        <v/>
      </c>
      <c r="AY426" s="20" t="str">
        <f t="shared" si="292"/>
        <v/>
      </c>
      <c r="AZ426" s="35"/>
      <c r="BA426" s="33"/>
      <c r="BB426" s="17" t="str">
        <f t="shared" si="288"/>
        <v/>
      </c>
      <c r="BC426" s="17" t="str">
        <f t="shared" si="288"/>
        <v/>
      </c>
      <c r="BD426" s="20" t="str">
        <f t="shared" si="255"/>
        <v/>
      </c>
      <c r="BE426" s="35"/>
      <c r="BF426" s="36"/>
      <c r="BG426" s="17" t="str">
        <f t="shared" si="289"/>
        <v/>
      </c>
      <c r="BH426" s="17" t="str">
        <f t="shared" si="289"/>
        <v/>
      </c>
      <c r="BI426" s="20" t="str">
        <f t="shared" si="290"/>
        <v/>
      </c>
      <c r="BJ426" s="54">
        <v>1</v>
      </c>
      <c r="BK426" s="37">
        <f t="shared" si="265"/>
        <v>2</v>
      </c>
      <c r="BL426" s="54">
        <f t="shared" si="266"/>
        <v>0</v>
      </c>
      <c r="BM426" s="28" t="s">
        <v>91</v>
      </c>
      <c r="BN426" s="28" t="s">
        <v>91</v>
      </c>
      <c r="BO426" s="28" t="s">
        <v>91</v>
      </c>
      <c r="BP426" s="28" t="s">
        <v>91</v>
      </c>
      <c r="BQ426" s="28" t="s">
        <v>87</v>
      </c>
      <c r="BR426" s="25">
        <f t="shared" si="267"/>
        <v>1</v>
      </c>
      <c r="BS426" s="28" t="s">
        <v>87</v>
      </c>
      <c r="BT426" s="25">
        <f t="shared" si="268"/>
        <v>1</v>
      </c>
      <c r="BU426" s="28" t="s">
        <v>87</v>
      </c>
      <c r="BV426" s="25">
        <f t="shared" si="269"/>
        <v>1</v>
      </c>
      <c r="BW426" s="28" t="s">
        <v>87</v>
      </c>
      <c r="BX426" s="25">
        <f t="shared" si="270"/>
        <v>1</v>
      </c>
      <c r="BY426" s="25" t="str">
        <f t="shared" si="275"/>
        <v>low</v>
      </c>
      <c r="BZ426" s="28" t="s">
        <v>100</v>
      </c>
      <c r="CA426" s="25">
        <v>3</v>
      </c>
      <c r="CB426" s="28" t="s">
        <v>91</v>
      </c>
      <c r="CC426" s="28">
        <v>931.83</v>
      </c>
      <c r="CD426" s="28">
        <v>11.38</v>
      </c>
      <c r="CE426" s="38">
        <v>7.8</v>
      </c>
      <c r="CF426" s="54">
        <v>2</v>
      </c>
      <c r="CG426" s="25">
        <f t="shared" si="271"/>
        <v>0</v>
      </c>
      <c r="CH426" s="26">
        <f t="shared" si="272"/>
        <v>0</v>
      </c>
      <c r="CI426" s="26">
        <f t="shared" si="276"/>
        <v>80.404217926186291</v>
      </c>
      <c r="CJ426" s="26">
        <f t="shared" si="277"/>
        <v>117.30769230769231</v>
      </c>
    </row>
    <row r="427" spans="1:88" ht="13.05" customHeight="1" x14ac:dyDescent="0.3">
      <c r="A427" s="27">
        <v>85</v>
      </c>
      <c r="B427" s="28" t="s">
        <v>80</v>
      </c>
      <c r="C427" s="25">
        <f t="shared" si="258"/>
        <v>4</v>
      </c>
      <c r="D427" s="28" t="s">
        <v>80</v>
      </c>
      <c r="E427" s="25">
        <f t="shared" si="259"/>
        <v>4</v>
      </c>
      <c r="F427" s="28" t="s">
        <v>66</v>
      </c>
      <c r="G427" s="25">
        <f t="shared" si="260"/>
        <v>5</v>
      </c>
      <c r="H427" s="28" t="str">
        <f t="shared" si="261"/>
        <v>high</v>
      </c>
      <c r="I427" s="28" t="s">
        <v>80</v>
      </c>
      <c r="J427" s="25">
        <f t="shared" si="262"/>
        <v>4</v>
      </c>
      <c r="K427" s="28" t="s">
        <v>65</v>
      </c>
      <c r="L427" s="25">
        <f t="shared" si="263"/>
        <v>3</v>
      </c>
      <c r="M427" s="28" t="s">
        <v>65</v>
      </c>
      <c r="N427" s="25">
        <f t="shared" si="264"/>
        <v>3</v>
      </c>
      <c r="O427" s="25" t="str">
        <f t="shared" si="273"/>
        <v>high</v>
      </c>
      <c r="P427" s="25" t="s">
        <v>67</v>
      </c>
      <c r="Q427" s="25" t="s">
        <v>68</v>
      </c>
      <c r="R427" s="25">
        <v>5</v>
      </c>
      <c r="S427" s="29" t="s">
        <v>2004</v>
      </c>
      <c r="T427" s="195">
        <f>VLOOKUP($S427,'Snippet measures'!$A$4:$V$33,11,FALSE)</f>
        <v>915</v>
      </c>
      <c r="U427" s="195">
        <f>VLOOKUP($S427,'Snippet measures'!$A$4:$V$33,18,FALSE)</f>
        <v>-5.8686873453243296</v>
      </c>
      <c r="V427" s="195">
        <f>VLOOKUP($S427,'Snippet measures'!$A$4:$V$33,19,FALSE)</f>
        <v>684.9</v>
      </c>
      <c r="W427" s="195">
        <f>VLOOKUP($S427,'Snippet measures'!$A$4:$V$33,21,FALSE)</f>
        <v>1.0075566750629723E-2</v>
      </c>
      <c r="X427" s="195">
        <f>VLOOKUP($S427,'Snippet measures'!$A$4:$V$33,22,FALSE)</f>
        <v>0.5642317380352645</v>
      </c>
      <c r="Y427" s="25">
        <v>4</v>
      </c>
      <c r="Z427" s="30" t="s">
        <v>2039</v>
      </c>
      <c r="AA427" s="31" t="s">
        <v>2040</v>
      </c>
      <c r="AB427" s="39" t="s">
        <v>1616</v>
      </c>
      <c r="AC427" s="33" t="s">
        <v>2041</v>
      </c>
      <c r="AD427" s="16" t="s">
        <v>2042</v>
      </c>
      <c r="AE427" s="17">
        <v>1</v>
      </c>
      <c r="AF427" s="17">
        <v>1</v>
      </c>
      <c r="AG427" s="17">
        <f t="shared" si="291"/>
        <v>1</v>
      </c>
      <c r="AH427" s="35" t="s">
        <v>401</v>
      </c>
      <c r="AI427" s="33" t="s">
        <v>401</v>
      </c>
      <c r="AJ427" s="16"/>
      <c r="AK427" s="17">
        <f>IF($AH427=TRIM($AI427),3,"")</f>
        <v>3</v>
      </c>
      <c r="AL427" s="17">
        <f>IF($AH427=TRIM($AI427),3,"")</f>
        <v>3</v>
      </c>
      <c r="AM427" s="20">
        <f>IF(AK427=AL427,AK427,"")</f>
        <v>3</v>
      </c>
      <c r="AN427" s="35"/>
      <c r="AO427" s="33"/>
      <c r="AP427" s="16"/>
      <c r="AQ427" s="17" t="str">
        <f t="shared" si="286"/>
        <v/>
      </c>
      <c r="AR427" s="17" t="str">
        <f t="shared" si="286"/>
        <v/>
      </c>
      <c r="AS427" s="20" t="str">
        <f t="shared" si="251"/>
        <v/>
      </c>
      <c r="AT427" s="35"/>
      <c r="AU427" s="33"/>
      <c r="AV427" s="16"/>
      <c r="AW427" s="17" t="str">
        <f t="shared" si="287"/>
        <v/>
      </c>
      <c r="AX427" s="17" t="str">
        <f t="shared" si="287"/>
        <v/>
      </c>
      <c r="AY427" s="20" t="str">
        <f t="shared" si="292"/>
        <v/>
      </c>
      <c r="AZ427" s="35"/>
      <c r="BA427" s="33"/>
      <c r="BB427" s="17" t="str">
        <f t="shared" si="288"/>
        <v/>
      </c>
      <c r="BC427" s="17" t="str">
        <f t="shared" si="288"/>
        <v/>
      </c>
      <c r="BD427" s="20" t="str">
        <f t="shared" si="255"/>
        <v/>
      </c>
      <c r="BE427" s="35"/>
      <c r="BF427" s="36"/>
      <c r="BG427" s="17" t="str">
        <f t="shared" si="289"/>
        <v/>
      </c>
      <c r="BH427" s="17" t="str">
        <f t="shared" si="289"/>
        <v/>
      </c>
      <c r="BI427" s="20" t="str">
        <f t="shared" si="290"/>
        <v/>
      </c>
      <c r="BJ427" s="54">
        <v>4</v>
      </c>
      <c r="BK427" s="37">
        <f t="shared" si="265"/>
        <v>8</v>
      </c>
      <c r="BL427" s="54">
        <f t="shared" si="266"/>
        <v>0</v>
      </c>
      <c r="BM427" s="28"/>
      <c r="BN427" s="28"/>
      <c r="BO427" s="28" t="s">
        <v>1723</v>
      </c>
      <c r="BP427" s="28" t="s">
        <v>1724</v>
      </c>
      <c r="BQ427" s="28">
        <v>4</v>
      </c>
      <c r="BR427" s="25">
        <f t="shared" si="267"/>
        <v>4</v>
      </c>
      <c r="BS427" s="28">
        <v>2</v>
      </c>
      <c r="BT427" s="25">
        <f t="shared" si="268"/>
        <v>2</v>
      </c>
      <c r="BU427" s="28">
        <v>2</v>
      </c>
      <c r="BV427" s="25">
        <f t="shared" si="269"/>
        <v>2</v>
      </c>
      <c r="BW427" s="28" t="s">
        <v>87</v>
      </c>
      <c r="BX427" s="25">
        <f t="shared" si="270"/>
        <v>1</v>
      </c>
      <c r="BY427" s="25" t="str">
        <f t="shared" si="275"/>
        <v>high</v>
      </c>
      <c r="BZ427" s="28" t="s">
        <v>78</v>
      </c>
      <c r="CA427" s="25">
        <v>1</v>
      </c>
      <c r="CB427" s="28" t="s">
        <v>1725</v>
      </c>
      <c r="CC427" s="28">
        <v>7799.8</v>
      </c>
      <c r="CD427" s="28">
        <v>434.52</v>
      </c>
      <c r="CE427" s="38">
        <v>77.77</v>
      </c>
      <c r="CF427" s="54">
        <v>2</v>
      </c>
      <c r="CG427" s="25">
        <f t="shared" si="271"/>
        <v>4</v>
      </c>
      <c r="CH427" s="26">
        <f t="shared" si="272"/>
        <v>0.66666666666666663</v>
      </c>
      <c r="CI427" s="26">
        <f t="shared" si="276"/>
        <v>2.1057718862192765</v>
      </c>
      <c r="CJ427" s="26">
        <f t="shared" si="277"/>
        <v>11.765462260511766</v>
      </c>
    </row>
    <row r="428" spans="1:88" ht="13.05" customHeight="1" x14ac:dyDescent="0.3">
      <c r="A428" s="27">
        <v>97</v>
      </c>
      <c r="B428" s="28" t="s">
        <v>65</v>
      </c>
      <c r="C428" s="25">
        <f t="shared" si="258"/>
        <v>3</v>
      </c>
      <c r="D428" s="28" t="s">
        <v>79</v>
      </c>
      <c r="E428" s="25">
        <f t="shared" si="259"/>
        <v>2</v>
      </c>
      <c r="F428" s="28" t="s">
        <v>65</v>
      </c>
      <c r="G428" s="25">
        <f t="shared" si="260"/>
        <v>3</v>
      </c>
      <c r="H428" s="28" t="str">
        <f t="shared" si="261"/>
        <v>medium</v>
      </c>
      <c r="I428" s="28" t="s">
        <v>88</v>
      </c>
      <c r="J428" s="25">
        <f t="shared" si="262"/>
        <v>1</v>
      </c>
      <c r="K428" s="28" t="s">
        <v>65</v>
      </c>
      <c r="L428" s="25">
        <f t="shared" si="263"/>
        <v>3</v>
      </c>
      <c r="M428" s="28" t="s">
        <v>79</v>
      </c>
      <c r="N428" s="25">
        <f t="shared" si="264"/>
        <v>2</v>
      </c>
      <c r="O428" s="25" t="str">
        <f t="shared" si="273"/>
        <v>med</v>
      </c>
      <c r="P428" s="25" t="s">
        <v>95</v>
      </c>
      <c r="Q428" s="25" t="s">
        <v>68</v>
      </c>
      <c r="R428" s="25">
        <v>5</v>
      </c>
      <c r="S428" s="29" t="s">
        <v>2004</v>
      </c>
      <c r="T428" s="195">
        <f>VLOOKUP($S428,'Snippet measures'!$A$4:$V$33,11,FALSE)</f>
        <v>915</v>
      </c>
      <c r="U428" s="195">
        <f>VLOOKUP($S428,'Snippet measures'!$A$4:$V$33,18,FALSE)</f>
        <v>-5.8686873453243296</v>
      </c>
      <c r="V428" s="195">
        <f>VLOOKUP($S428,'Snippet measures'!$A$4:$V$33,19,FALSE)</f>
        <v>684.9</v>
      </c>
      <c r="W428" s="195">
        <f>VLOOKUP($S428,'Snippet measures'!$A$4:$V$33,21,FALSE)</f>
        <v>1.0075566750629723E-2</v>
      </c>
      <c r="X428" s="195">
        <f>VLOOKUP($S428,'Snippet measures'!$A$4:$V$33,22,FALSE)</f>
        <v>0.5642317380352645</v>
      </c>
      <c r="Y428" s="25">
        <v>3</v>
      </c>
      <c r="Z428" s="30" t="s">
        <v>2043</v>
      </c>
      <c r="AA428" s="31" t="s">
        <v>2044</v>
      </c>
      <c r="AB428" s="39" t="s">
        <v>1616</v>
      </c>
      <c r="AC428" s="33" t="s">
        <v>1642</v>
      </c>
      <c r="AD428" s="16"/>
      <c r="AE428" s="17">
        <v>1</v>
      </c>
      <c r="AF428" s="17">
        <v>1</v>
      </c>
      <c r="AG428" s="17">
        <f t="shared" si="291"/>
        <v>1</v>
      </c>
      <c r="AH428" s="35" t="s">
        <v>401</v>
      </c>
      <c r="AI428" s="33" t="s">
        <v>2045</v>
      </c>
      <c r="AJ428" s="16"/>
      <c r="AK428" s="17">
        <v>1</v>
      </c>
      <c r="AL428" s="17">
        <v>2</v>
      </c>
      <c r="AM428" s="41">
        <v>1</v>
      </c>
      <c r="AN428" s="35"/>
      <c r="AO428" s="33"/>
      <c r="AP428" s="16"/>
      <c r="AQ428" s="17" t="str">
        <f t="shared" si="286"/>
        <v/>
      </c>
      <c r="AR428" s="17" t="str">
        <f t="shared" si="286"/>
        <v/>
      </c>
      <c r="AS428" s="20" t="str">
        <f t="shared" si="251"/>
        <v/>
      </c>
      <c r="AT428" s="35"/>
      <c r="AU428" s="33"/>
      <c r="AV428" s="16"/>
      <c r="AW428" s="17" t="str">
        <f t="shared" si="287"/>
        <v/>
      </c>
      <c r="AX428" s="17" t="str">
        <f t="shared" si="287"/>
        <v/>
      </c>
      <c r="AY428" s="20" t="str">
        <f t="shared" si="292"/>
        <v/>
      </c>
      <c r="AZ428" s="35"/>
      <c r="BA428" s="33"/>
      <c r="BB428" s="17" t="str">
        <f t="shared" si="288"/>
        <v/>
      </c>
      <c r="BC428" s="17" t="str">
        <f t="shared" si="288"/>
        <v/>
      </c>
      <c r="BD428" s="20" t="str">
        <f t="shared" si="255"/>
        <v/>
      </c>
      <c r="BE428" s="35"/>
      <c r="BF428" s="36"/>
      <c r="BG428" s="17" t="str">
        <f t="shared" si="289"/>
        <v/>
      </c>
      <c r="BH428" s="17" t="str">
        <f t="shared" si="289"/>
        <v/>
      </c>
      <c r="BI428" s="20" t="str">
        <f t="shared" si="290"/>
        <v/>
      </c>
      <c r="BJ428" s="54">
        <v>3</v>
      </c>
      <c r="BK428" s="37">
        <f t="shared" si="265"/>
        <v>6</v>
      </c>
      <c r="BL428" s="54">
        <f t="shared" si="266"/>
        <v>0</v>
      </c>
      <c r="BM428" s="28" t="s">
        <v>2046</v>
      </c>
      <c r="BN428" s="28" t="s">
        <v>2047</v>
      </c>
      <c r="BO428" s="28" t="s">
        <v>1730</v>
      </c>
      <c r="BP428" s="28" t="s">
        <v>1731</v>
      </c>
      <c r="BQ428" s="28">
        <v>2</v>
      </c>
      <c r="BR428" s="25">
        <f t="shared" si="267"/>
        <v>2</v>
      </c>
      <c r="BS428" s="28" t="s">
        <v>87</v>
      </c>
      <c r="BT428" s="25">
        <f t="shared" si="268"/>
        <v>1</v>
      </c>
      <c r="BU428" s="28" t="s">
        <v>87</v>
      </c>
      <c r="BV428" s="25">
        <f t="shared" si="269"/>
        <v>1</v>
      </c>
      <c r="BW428" s="28">
        <v>2</v>
      </c>
      <c r="BX428" s="25">
        <f t="shared" si="270"/>
        <v>2</v>
      </c>
      <c r="BY428" s="25" t="str">
        <f t="shared" si="275"/>
        <v>low</v>
      </c>
      <c r="BZ428" s="28" t="s">
        <v>78</v>
      </c>
      <c r="CA428" s="25">
        <v>1</v>
      </c>
      <c r="CB428" s="28" t="s">
        <v>1732</v>
      </c>
      <c r="CC428" s="28">
        <v>2688.68</v>
      </c>
      <c r="CD428" s="28">
        <v>154.22</v>
      </c>
      <c r="CE428" s="38">
        <v>71.540000000000006</v>
      </c>
      <c r="CF428" s="54">
        <v>2</v>
      </c>
      <c r="CG428" s="25">
        <f t="shared" si="271"/>
        <v>2</v>
      </c>
      <c r="CH428" s="26">
        <f t="shared" si="272"/>
        <v>0.33333333333333331</v>
      </c>
      <c r="CI428" s="26">
        <f t="shared" si="276"/>
        <v>5.9330826092594995</v>
      </c>
      <c r="CJ428" s="26">
        <f t="shared" si="277"/>
        <v>12.790047525859658</v>
      </c>
    </row>
    <row r="429" spans="1:88" ht="13.05" customHeight="1" x14ac:dyDescent="0.3">
      <c r="A429" s="27">
        <v>114</v>
      </c>
      <c r="B429" s="28" t="s">
        <v>88</v>
      </c>
      <c r="C429" s="25">
        <f t="shared" si="258"/>
        <v>1</v>
      </c>
      <c r="D429" s="28" t="s">
        <v>79</v>
      </c>
      <c r="E429" s="25">
        <f t="shared" si="259"/>
        <v>2</v>
      </c>
      <c r="F429" s="28" t="s">
        <v>79</v>
      </c>
      <c r="G429" s="25">
        <f t="shared" si="260"/>
        <v>2</v>
      </c>
      <c r="H429" s="28" t="str">
        <f t="shared" si="261"/>
        <v>low</v>
      </c>
      <c r="I429" s="28" t="s">
        <v>88</v>
      </c>
      <c r="J429" s="25">
        <f t="shared" si="262"/>
        <v>1</v>
      </c>
      <c r="K429" s="28" t="s">
        <v>88</v>
      </c>
      <c r="L429" s="25">
        <f t="shared" si="263"/>
        <v>1</v>
      </c>
      <c r="M429" s="28" t="s">
        <v>88</v>
      </c>
      <c r="N429" s="25">
        <f t="shared" si="264"/>
        <v>1</v>
      </c>
      <c r="O429" s="25" t="str">
        <f t="shared" si="273"/>
        <v>low</v>
      </c>
      <c r="P429" s="25" t="s">
        <v>67</v>
      </c>
      <c r="Q429" s="25" t="s">
        <v>68</v>
      </c>
      <c r="R429" s="25">
        <v>5</v>
      </c>
      <c r="S429" s="29" t="s">
        <v>2004</v>
      </c>
      <c r="T429" s="195">
        <f>VLOOKUP($S429,'Snippet measures'!$A$4:$V$33,11,FALSE)</f>
        <v>915</v>
      </c>
      <c r="U429" s="195">
        <f>VLOOKUP($S429,'Snippet measures'!$A$4:$V$33,18,FALSE)</f>
        <v>-5.8686873453243296</v>
      </c>
      <c r="V429" s="195">
        <f>VLOOKUP($S429,'Snippet measures'!$A$4:$V$33,19,FALSE)</f>
        <v>684.9</v>
      </c>
      <c r="W429" s="195">
        <f>VLOOKUP($S429,'Snippet measures'!$A$4:$V$33,21,FALSE)</f>
        <v>1.0075566750629723E-2</v>
      </c>
      <c r="X429" s="195">
        <f>VLOOKUP($S429,'Snippet measures'!$A$4:$V$33,22,FALSE)</f>
        <v>0.5642317380352645</v>
      </c>
      <c r="Y429" s="25">
        <v>5</v>
      </c>
      <c r="Z429" s="30" t="s">
        <v>2048</v>
      </c>
      <c r="AA429" s="31" t="s">
        <v>2049</v>
      </c>
      <c r="AB429" s="39" t="s">
        <v>1616</v>
      </c>
      <c r="AC429" s="33" t="s">
        <v>2050</v>
      </c>
      <c r="AD429" s="16"/>
      <c r="AE429" s="17">
        <v>1</v>
      </c>
      <c r="AF429" s="17">
        <v>1</v>
      </c>
      <c r="AG429" s="17">
        <f t="shared" si="291"/>
        <v>1</v>
      </c>
      <c r="AH429" s="35" t="s">
        <v>401</v>
      </c>
      <c r="AI429" s="33" t="s">
        <v>2051</v>
      </c>
      <c r="AJ429" s="16"/>
      <c r="AK429" s="17">
        <v>3</v>
      </c>
      <c r="AL429" s="17">
        <v>3</v>
      </c>
      <c r="AM429" s="20">
        <f t="shared" ref="AM429:AM439" si="293">IF(AK429=AL429,AK429,"")</f>
        <v>3</v>
      </c>
      <c r="AN429" s="35"/>
      <c r="AO429" s="33"/>
      <c r="AP429" s="16"/>
      <c r="AQ429" s="17" t="str">
        <f t="shared" si="286"/>
        <v/>
      </c>
      <c r="AR429" s="17" t="str">
        <f t="shared" si="286"/>
        <v/>
      </c>
      <c r="AS429" s="20" t="str">
        <f t="shared" si="251"/>
        <v/>
      </c>
      <c r="AT429" s="35"/>
      <c r="AU429" s="33"/>
      <c r="AV429" s="16"/>
      <c r="AW429" s="17" t="str">
        <f t="shared" si="287"/>
        <v/>
      </c>
      <c r="AX429" s="17" t="str">
        <f t="shared" si="287"/>
        <v/>
      </c>
      <c r="AY429" s="20" t="str">
        <f t="shared" si="292"/>
        <v/>
      </c>
      <c r="AZ429" s="35"/>
      <c r="BA429" s="33"/>
      <c r="BB429" s="17" t="str">
        <f t="shared" si="288"/>
        <v/>
      </c>
      <c r="BC429" s="17" t="str">
        <f t="shared" si="288"/>
        <v/>
      </c>
      <c r="BD429" s="20" t="str">
        <f t="shared" si="255"/>
        <v/>
      </c>
      <c r="BE429" s="35"/>
      <c r="BF429" s="36"/>
      <c r="BG429" s="17" t="str">
        <f t="shared" si="289"/>
        <v/>
      </c>
      <c r="BH429" s="17" t="str">
        <f t="shared" si="289"/>
        <v/>
      </c>
      <c r="BI429" s="20" t="str">
        <f t="shared" si="290"/>
        <v/>
      </c>
      <c r="BJ429" s="54">
        <v>5</v>
      </c>
      <c r="BK429" s="37">
        <f t="shared" si="265"/>
        <v>10</v>
      </c>
      <c r="BL429" s="54">
        <f t="shared" si="266"/>
        <v>0</v>
      </c>
      <c r="BM429" s="28"/>
      <c r="BN429" s="28"/>
      <c r="BO429" s="28" t="s">
        <v>1737</v>
      </c>
      <c r="BP429" s="28" t="s">
        <v>1738</v>
      </c>
      <c r="BQ429" s="28">
        <v>3</v>
      </c>
      <c r="BR429" s="25">
        <f t="shared" si="267"/>
        <v>3</v>
      </c>
      <c r="BS429" s="28" t="s">
        <v>87</v>
      </c>
      <c r="BT429" s="25">
        <f t="shared" si="268"/>
        <v>1</v>
      </c>
      <c r="BU429" s="28" t="s">
        <v>87</v>
      </c>
      <c r="BV429" s="25">
        <f t="shared" si="269"/>
        <v>1</v>
      </c>
      <c r="BW429" s="28" t="s">
        <v>87</v>
      </c>
      <c r="BX429" s="25">
        <f t="shared" si="270"/>
        <v>1</v>
      </c>
      <c r="BY429" s="25" t="str">
        <f t="shared" si="275"/>
        <v>med</v>
      </c>
      <c r="BZ429" s="28" t="s">
        <v>119</v>
      </c>
      <c r="CA429" s="25">
        <v>4</v>
      </c>
      <c r="CB429" s="28"/>
      <c r="CC429" s="28">
        <v>6345.52</v>
      </c>
      <c r="CD429" s="28">
        <v>507.77</v>
      </c>
      <c r="CE429" s="38">
        <v>209.39</v>
      </c>
      <c r="CF429" s="54">
        <v>2</v>
      </c>
      <c r="CG429" s="25">
        <f t="shared" si="271"/>
        <v>4</v>
      </c>
      <c r="CH429" s="26">
        <f t="shared" si="272"/>
        <v>0.66666666666666663</v>
      </c>
      <c r="CI429" s="26">
        <f t="shared" si="276"/>
        <v>1.8019969671307876</v>
      </c>
      <c r="CJ429" s="26">
        <f t="shared" si="277"/>
        <v>4.3698361908400596</v>
      </c>
    </row>
    <row r="430" spans="1:88" ht="13.05" customHeight="1" x14ac:dyDescent="0.3">
      <c r="A430" s="27">
        <v>130</v>
      </c>
      <c r="B430" s="28" t="s">
        <v>88</v>
      </c>
      <c r="C430" s="25">
        <f t="shared" si="258"/>
        <v>1</v>
      </c>
      <c r="D430" s="28" t="s">
        <v>65</v>
      </c>
      <c r="E430" s="25">
        <f t="shared" si="259"/>
        <v>3</v>
      </c>
      <c r="F430" s="28" t="s">
        <v>65</v>
      </c>
      <c r="G430" s="25">
        <f t="shared" si="260"/>
        <v>3</v>
      </c>
      <c r="H430" s="28" t="str">
        <f t="shared" si="261"/>
        <v>medium</v>
      </c>
      <c r="I430" s="28" t="s">
        <v>88</v>
      </c>
      <c r="J430" s="25">
        <f t="shared" si="262"/>
        <v>1</v>
      </c>
      <c r="K430" s="28" t="s">
        <v>79</v>
      </c>
      <c r="L430" s="25">
        <f t="shared" si="263"/>
        <v>2</v>
      </c>
      <c r="M430" s="28" t="s">
        <v>88</v>
      </c>
      <c r="N430" s="25">
        <f t="shared" si="264"/>
        <v>1</v>
      </c>
      <c r="O430" s="25" t="str">
        <f t="shared" si="273"/>
        <v>med</v>
      </c>
      <c r="P430" s="25" t="s">
        <v>67</v>
      </c>
      <c r="Q430" s="25" t="s">
        <v>68</v>
      </c>
      <c r="R430" s="25">
        <v>5</v>
      </c>
      <c r="S430" s="29" t="s">
        <v>2004</v>
      </c>
      <c r="T430" s="195">
        <f>VLOOKUP($S430,'Snippet measures'!$A$4:$V$33,11,FALSE)</f>
        <v>915</v>
      </c>
      <c r="U430" s="195">
        <f>VLOOKUP($S430,'Snippet measures'!$A$4:$V$33,18,FALSE)</f>
        <v>-5.8686873453243296</v>
      </c>
      <c r="V430" s="195">
        <f>VLOOKUP($S430,'Snippet measures'!$A$4:$V$33,19,FALSE)</f>
        <v>684.9</v>
      </c>
      <c r="W430" s="195">
        <f>VLOOKUP($S430,'Snippet measures'!$A$4:$V$33,21,FALSE)</f>
        <v>1.0075566750629723E-2</v>
      </c>
      <c r="X430" s="195">
        <f>VLOOKUP($S430,'Snippet measures'!$A$4:$V$33,22,FALSE)</f>
        <v>0.5642317380352645</v>
      </c>
      <c r="Y430" s="25">
        <v>5</v>
      </c>
      <c r="Z430" s="30" t="s">
        <v>2052</v>
      </c>
      <c r="AA430" s="31" t="s">
        <v>2053</v>
      </c>
      <c r="AB430" s="39" t="s">
        <v>1616</v>
      </c>
      <c r="AC430" s="33" t="s">
        <v>2054</v>
      </c>
      <c r="AD430" s="16"/>
      <c r="AE430" s="17">
        <v>0</v>
      </c>
      <c r="AF430" s="17">
        <v>0</v>
      </c>
      <c r="AG430" s="17">
        <f t="shared" si="291"/>
        <v>0</v>
      </c>
      <c r="AH430" s="35" t="s">
        <v>401</v>
      </c>
      <c r="AI430" s="33" t="s">
        <v>874</v>
      </c>
      <c r="AJ430" s="16"/>
      <c r="AK430" s="17">
        <v>1</v>
      </c>
      <c r="AL430" s="17">
        <v>1</v>
      </c>
      <c r="AM430" s="20">
        <f t="shared" si="293"/>
        <v>1</v>
      </c>
      <c r="AN430" s="35"/>
      <c r="AO430" s="33"/>
      <c r="AP430" s="16"/>
      <c r="AQ430" s="17" t="str">
        <f t="shared" si="286"/>
        <v/>
      </c>
      <c r="AR430" s="17" t="str">
        <f t="shared" si="286"/>
        <v/>
      </c>
      <c r="AS430" s="20" t="str">
        <f t="shared" si="251"/>
        <v/>
      </c>
      <c r="AT430" s="35"/>
      <c r="AU430" s="33"/>
      <c r="AV430" s="16"/>
      <c r="AW430" s="17" t="str">
        <f t="shared" si="287"/>
        <v/>
      </c>
      <c r="AX430" s="17" t="str">
        <f t="shared" si="287"/>
        <v/>
      </c>
      <c r="AY430" s="20" t="str">
        <f t="shared" si="292"/>
        <v/>
      </c>
      <c r="AZ430" s="35"/>
      <c r="BA430" s="33"/>
      <c r="BB430" s="17" t="str">
        <f t="shared" si="288"/>
        <v/>
      </c>
      <c r="BC430" s="17" t="str">
        <f t="shared" si="288"/>
        <v/>
      </c>
      <c r="BD430" s="20" t="str">
        <f t="shared" si="255"/>
        <v/>
      </c>
      <c r="BE430" s="35"/>
      <c r="BF430" s="36"/>
      <c r="BG430" s="17" t="str">
        <f t="shared" si="289"/>
        <v/>
      </c>
      <c r="BH430" s="17" t="str">
        <f t="shared" si="289"/>
        <v/>
      </c>
      <c r="BI430" s="20" t="str">
        <f t="shared" si="290"/>
        <v/>
      </c>
      <c r="BJ430" s="54">
        <v>4</v>
      </c>
      <c r="BK430" s="37">
        <f t="shared" si="265"/>
        <v>9</v>
      </c>
      <c r="BL430" s="54">
        <f t="shared" si="266"/>
        <v>-1</v>
      </c>
      <c r="BM430" s="28"/>
      <c r="BN430" s="28"/>
      <c r="BO430" s="28"/>
      <c r="BP430" s="28" t="s">
        <v>1744</v>
      </c>
      <c r="BQ430" s="28">
        <v>2</v>
      </c>
      <c r="BR430" s="25">
        <f t="shared" si="267"/>
        <v>2</v>
      </c>
      <c r="BS430" s="28" t="s">
        <v>87</v>
      </c>
      <c r="BT430" s="25">
        <f t="shared" si="268"/>
        <v>1</v>
      </c>
      <c r="BU430" s="28" t="s">
        <v>87</v>
      </c>
      <c r="BV430" s="25">
        <f t="shared" si="269"/>
        <v>1</v>
      </c>
      <c r="BW430" s="28" t="s">
        <v>87</v>
      </c>
      <c r="BX430" s="25">
        <f t="shared" si="270"/>
        <v>1</v>
      </c>
      <c r="BY430" s="25" t="str">
        <f t="shared" si="275"/>
        <v>low</v>
      </c>
      <c r="BZ430" s="28" t="s">
        <v>78</v>
      </c>
      <c r="CA430" s="25">
        <v>1</v>
      </c>
      <c r="CB430" s="28"/>
      <c r="CC430" s="28">
        <v>2489.89</v>
      </c>
      <c r="CD430" s="28">
        <v>87.25</v>
      </c>
      <c r="CE430" s="38">
        <v>95.64</v>
      </c>
      <c r="CF430" s="54">
        <v>2</v>
      </c>
      <c r="CG430" s="25">
        <f t="shared" si="271"/>
        <v>1</v>
      </c>
      <c r="CH430" s="26">
        <f t="shared" si="272"/>
        <v>0.16666666666666666</v>
      </c>
      <c r="CI430" s="26">
        <f t="shared" si="276"/>
        <v>10.487106017191977</v>
      </c>
      <c r="CJ430" s="26">
        <f t="shared" si="277"/>
        <v>9.5671267252195733</v>
      </c>
    </row>
    <row r="431" spans="1:88" ht="13.05" customHeight="1" x14ac:dyDescent="0.3">
      <c r="A431" s="27">
        <v>144</v>
      </c>
      <c r="B431" s="28" t="s">
        <v>88</v>
      </c>
      <c r="C431" s="25">
        <f t="shared" si="258"/>
        <v>1</v>
      </c>
      <c r="D431" s="28" t="s">
        <v>79</v>
      </c>
      <c r="E431" s="25">
        <f t="shared" si="259"/>
        <v>2</v>
      </c>
      <c r="F431" s="28" t="s">
        <v>79</v>
      </c>
      <c r="G431" s="25">
        <f t="shared" si="260"/>
        <v>2</v>
      </c>
      <c r="H431" s="28" t="str">
        <f t="shared" si="261"/>
        <v>low</v>
      </c>
      <c r="I431" s="28" t="s">
        <v>79</v>
      </c>
      <c r="J431" s="25">
        <f t="shared" si="262"/>
        <v>2</v>
      </c>
      <c r="K431" s="28" t="s">
        <v>79</v>
      </c>
      <c r="L431" s="25">
        <f t="shared" si="263"/>
        <v>2</v>
      </c>
      <c r="M431" s="28" t="s">
        <v>79</v>
      </c>
      <c r="N431" s="25">
        <f t="shared" si="264"/>
        <v>2</v>
      </c>
      <c r="O431" s="25" t="str">
        <f t="shared" si="273"/>
        <v>low</v>
      </c>
      <c r="P431" s="25" t="s">
        <v>67</v>
      </c>
      <c r="Q431" s="25" t="s">
        <v>68</v>
      </c>
      <c r="R431" s="25">
        <v>5</v>
      </c>
      <c r="S431" s="29" t="s">
        <v>2004</v>
      </c>
      <c r="T431" s="195">
        <f>VLOOKUP($S431,'Snippet measures'!$A$4:$V$33,11,FALSE)</f>
        <v>915</v>
      </c>
      <c r="U431" s="195">
        <f>VLOOKUP($S431,'Snippet measures'!$A$4:$V$33,18,FALSE)</f>
        <v>-5.8686873453243296</v>
      </c>
      <c r="V431" s="195">
        <f>VLOOKUP($S431,'Snippet measures'!$A$4:$V$33,19,FALSE)</f>
        <v>684.9</v>
      </c>
      <c r="W431" s="195">
        <f>VLOOKUP($S431,'Snippet measures'!$A$4:$V$33,21,FALSE)</f>
        <v>1.0075566750629723E-2</v>
      </c>
      <c r="X431" s="195">
        <f>VLOOKUP($S431,'Snippet measures'!$A$4:$V$33,22,FALSE)</f>
        <v>0.5642317380352645</v>
      </c>
      <c r="Y431" s="25">
        <v>3</v>
      </c>
      <c r="Z431" s="30" t="s">
        <v>2055</v>
      </c>
      <c r="AA431" s="31" t="s">
        <v>2056</v>
      </c>
      <c r="AB431" s="39" t="s">
        <v>1616</v>
      </c>
      <c r="AC431" s="33" t="s">
        <v>1616</v>
      </c>
      <c r="AD431" s="16"/>
      <c r="AE431" s="17">
        <f>IF($AB431=TRIM($AC431),3,"")</f>
        <v>3</v>
      </c>
      <c r="AF431" s="17">
        <f>IF($AB431=TRIM($AC431),3,"")</f>
        <v>3</v>
      </c>
      <c r="AG431" s="17">
        <f t="shared" si="291"/>
        <v>3</v>
      </c>
      <c r="AH431" s="35" t="s">
        <v>401</v>
      </c>
      <c r="AI431" s="33" t="s">
        <v>401</v>
      </c>
      <c r="AJ431" s="16"/>
      <c r="AK431" s="17">
        <f>IF($AH431=TRIM($AI431),3,"")</f>
        <v>3</v>
      </c>
      <c r="AL431" s="17">
        <f>IF($AH431=TRIM($AI431),3,"")</f>
        <v>3</v>
      </c>
      <c r="AM431" s="20">
        <f t="shared" si="293"/>
        <v>3</v>
      </c>
      <c r="AN431" s="35"/>
      <c r="AO431" s="33"/>
      <c r="AP431" s="16"/>
      <c r="AQ431" s="17" t="str">
        <f t="shared" si="286"/>
        <v/>
      </c>
      <c r="AR431" s="17" t="str">
        <f t="shared" si="286"/>
        <v/>
      </c>
      <c r="AS431" s="20" t="str">
        <f t="shared" si="251"/>
        <v/>
      </c>
      <c r="AT431" s="35"/>
      <c r="AU431" s="33"/>
      <c r="AV431" s="16"/>
      <c r="AW431" s="17" t="str">
        <f t="shared" si="287"/>
        <v/>
      </c>
      <c r="AX431" s="17" t="str">
        <f t="shared" si="287"/>
        <v/>
      </c>
      <c r="AY431" s="20" t="str">
        <f t="shared" si="292"/>
        <v/>
      </c>
      <c r="AZ431" s="35"/>
      <c r="BA431" s="33"/>
      <c r="BB431" s="17" t="str">
        <f t="shared" si="288"/>
        <v/>
      </c>
      <c r="BC431" s="17" t="str">
        <f t="shared" si="288"/>
        <v/>
      </c>
      <c r="BD431" s="20" t="str">
        <f t="shared" si="255"/>
        <v/>
      </c>
      <c r="BE431" s="35"/>
      <c r="BF431" s="36"/>
      <c r="BG431" s="17" t="str">
        <f t="shared" si="289"/>
        <v/>
      </c>
      <c r="BH431" s="17" t="str">
        <f t="shared" si="289"/>
        <v/>
      </c>
      <c r="BI431" s="20" t="str">
        <f t="shared" si="290"/>
        <v/>
      </c>
      <c r="BJ431" s="54">
        <v>4</v>
      </c>
      <c r="BK431" s="37">
        <f t="shared" si="265"/>
        <v>7</v>
      </c>
      <c r="BL431" s="54">
        <f t="shared" si="266"/>
        <v>1</v>
      </c>
      <c r="BM431" s="28" t="s">
        <v>2057</v>
      </c>
      <c r="BN431" s="28"/>
      <c r="BO431" s="28" t="s">
        <v>1748</v>
      </c>
      <c r="BP431" s="28" t="s">
        <v>1749</v>
      </c>
      <c r="BQ431" s="28">
        <v>4</v>
      </c>
      <c r="BR431" s="25">
        <f t="shared" si="267"/>
        <v>4</v>
      </c>
      <c r="BS431" s="28">
        <v>2</v>
      </c>
      <c r="BT431" s="25">
        <f t="shared" si="268"/>
        <v>2</v>
      </c>
      <c r="BU431" s="28">
        <v>2</v>
      </c>
      <c r="BV431" s="25">
        <f t="shared" si="269"/>
        <v>2</v>
      </c>
      <c r="BW431" s="28" t="s">
        <v>87</v>
      </c>
      <c r="BX431" s="25">
        <f t="shared" si="270"/>
        <v>1</v>
      </c>
      <c r="BY431" s="25" t="str">
        <f t="shared" si="275"/>
        <v>high</v>
      </c>
      <c r="BZ431" s="28" t="s">
        <v>145</v>
      </c>
      <c r="CA431" s="25">
        <v>2</v>
      </c>
      <c r="CB431" s="28" t="s">
        <v>1750</v>
      </c>
      <c r="CC431" s="28">
        <v>4131.51</v>
      </c>
      <c r="CD431" s="28">
        <v>78.91</v>
      </c>
      <c r="CE431" s="38">
        <v>31.26</v>
      </c>
      <c r="CF431" s="54">
        <v>2</v>
      </c>
      <c r="CG431" s="25">
        <f t="shared" si="271"/>
        <v>6</v>
      </c>
      <c r="CH431" s="26">
        <f t="shared" si="272"/>
        <v>1</v>
      </c>
      <c r="CI431" s="26">
        <f t="shared" si="276"/>
        <v>11.59548853123812</v>
      </c>
      <c r="CJ431" s="26">
        <f t="shared" si="277"/>
        <v>29.27063339731286</v>
      </c>
    </row>
    <row r="432" spans="1:88" ht="13.05" customHeight="1" x14ac:dyDescent="0.3">
      <c r="A432" s="27">
        <v>168</v>
      </c>
      <c r="B432" s="28" t="s">
        <v>88</v>
      </c>
      <c r="C432" s="25">
        <f t="shared" si="258"/>
        <v>1</v>
      </c>
      <c r="D432" s="28" t="s">
        <v>65</v>
      </c>
      <c r="E432" s="25">
        <f t="shared" si="259"/>
        <v>3</v>
      </c>
      <c r="F432" s="28" t="s">
        <v>80</v>
      </c>
      <c r="G432" s="25">
        <f t="shared" si="260"/>
        <v>4</v>
      </c>
      <c r="H432" s="28" t="str">
        <f t="shared" si="261"/>
        <v>medium</v>
      </c>
      <c r="I432" s="28" t="s">
        <v>88</v>
      </c>
      <c r="J432" s="25">
        <f t="shared" si="262"/>
        <v>1</v>
      </c>
      <c r="K432" s="28" t="s">
        <v>79</v>
      </c>
      <c r="L432" s="25">
        <f t="shared" si="263"/>
        <v>2</v>
      </c>
      <c r="M432" s="28" t="s">
        <v>88</v>
      </c>
      <c r="N432" s="25">
        <f t="shared" si="264"/>
        <v>1</v>
      </c>
      <c r="O432" s="25" t="str">
        <f t="shared" si="273"/>
        <v>high</v>
      </c>
      <c r="P432" s="25" t="s">
        <v>67</v>
      </c>
      <c r="Q432" s="25" t="s">
        <v>1751</v>
      </c>
      <c r="R432" s="25">
        <v>5</v>
      </c>
      <c r="S432" s="29" t="s">
        <v>2004</v>
      </c>
      <c r="T432" s="195">
        <f>VLOOKUP($S432,'Snippet measures'!$A$4:$V$33,11,FALSE)</f>
        <v>915</v>
      </c>
      <c r="U432" s="195">
        <f>VLOOKUP($S432,'Snippet measures'!$A$4:$V$33,18,FALSE)</f>
        <v>-5.8686873453243296</v>
      </c>
      <c r="V432" s="195">
        <f>VLOOKUP($S432,'Snippet measures'!$A$4:$V$33,19,FALSE)</f>
        <v>684.9</v>
      </c>
      <c r="W432" s="195">
        <f>VLOOKUP($S432,'Snippet measures'!$A$4:$V$33,21,FALSE)</f>
        <v>1.0075566750629723E-2</v>
      </c>
      <c r="X432" s="195">
        <f>VLOOKUP($S432,'Snippet measures'!$A$4:$V$33,22,FALSE)</f>
        <v>0.5642317380352645</v>
      </c>
      <c r="Y432" s="25">
        <v>4</v>
      </c>
      <c r="Z432" s="30" t="s">
        <v>2058</v>
      </c>
      <c r="AA432" s="31" t="s">
        <v>2059</v>
      </c>
      <c r="AB432" s="39" t="s">
        <v>1616</v>
      </c>
      <c r="AC432" s="33" t="s">
        <v>2060</v>
      </c>
      <c r="AD432" s="16"/>
      <c r="AE432" s="17">
        <v>1</v>
      </c>
      <c r="AF432" s="17">
        <v>1</v>
      </c>
      <c r="AG432" s="17">
        <f t="shared" si="291"/>
        <v>1</v>
      </c>
      <c r="AH432" s="35" t="s">
        <v>401</v>
      </c>
      <c r="AI432" s="33" t="s">
        <v>401</v>
      </c>
      <c r="AJ432" s="16"/>
      <c r="AK432" s="17">
        <f>IF($AH432=TRIM($AI432),3,"")</f>
        <v>3</v>
      </c>
      <c r="AL432" s="17">
        <f>IF($AH432=TRIM($AI432),3,"")</f>
        <v>3</v>
      </c>
      <c r="AM432" s="20">
        <f t="shared" si="293"/>
        <v>3</v>
      </c>
      <c r="AN432" s="35"/>
      <c r="AO432" s="33"/>
      <c r="AP432" s="16"/>
      <c r="AQ432" s="17" t="str">
        <f t="shared" si="286"/>
        <v/>
      </c>
      <c r="AR432" s="17" t="str">
        <f t="shared" si="286"/>
        <v/>
      </c>
      <c r="AS432" s="20" t="str">
        <f t="shared" ref="AS432:AS495" si="294">IF(AQ432=AR432,AQ432,"")</f>
        <v/>
      </c>
      <c r="AT432" s="35"/>
      <c r="AU432" s="33"/>
      <c r="AV432" s="16"/>
      <c r="AW432" s="17" t="str">
        <f t="shared" si="287"/>
        <v/>
      </c>
      <c r="AX432" s="17" t="str">
        <f t="shared" si="287"/>
        <v/>
      </c>
      <c r="AY432" s="20" t="str">
        <f t="shared" si="292"/>
        <v/>
      </c>
      <c r="AZ432" s="35"/>
      <c r="BA432" s="33"/>
      <c r="BB432" s="17" t="str">
        <f t="shared" si="288"/>
        <v/>
      </c>
      <c r="BC432" s="17" t="str">
        <f t="shared" si="288"/>
        <v/>
      </c>
      <c r="BD432" s="20" t="str">
        <f t="shared" si="255"/>
        <v/>
      </c>
      <c r="BE432" s="35"/>
      <c r="BF432" s="36"/>
      <c r="BG432" s="17" t="str">
        <f t="shared" si="289"/>
        <v/>
      </c>
      <c r="BH432" s="17" t="str">
        <f t="shared" si="289"/>
        <v/>
      </c>
      <c r="BI432" s="20" t="str">
        <f t="shared" si="290"/>
        <v/>
      </c>
      <c r="BJ432" s="54">
        <v>4</v>
      </c>
      <c r="BK432" s="37">
        <f t="shared" si="265"/>
        <v>8</v>
      </c>
      <c r="BL432" s="54">
        <f t="shared" si="266"/>
        <v>0</v>
      </c>
      <c r="BM432" s="28" t="s">
        <v>1840</v>
      </c>
      <c r="BN432" s="28" t="s">
        <v>1840</v>
      </c>
      <c r="BO432" s="28" t="s">
        <v>1754</v>
      </c>
      <c r="BP432" s="28" t="s">
        <v>1755</v>
      </c>
      <c r="BQ432" s="28" t="s">
        <v>87</v>
      </c>
      <c r="BR432" s="25">
        <f t="shared" si="267"/>
        <v>1</v>
      </c>
      <c r="BS432" s="28">
        <v>2</v>
      </c>
      <c r="BT432" s="25">
        <f t="shared" si="268"/>
        <v>2</v>
      </c>
      <c r="BU432" s="28">
        <v>2</v>
      </c>
      <c r="BV432" s="25">
        <f t="shared" si="269"/>
        <v>2</v>
      </c>
      <c r="BW432" s="28">
        <v>3</v>
      </c>
      <c r="BX432" s="25">
        <f t="shared" si="270"/>
        <v>3</v>
      </c>
      <c r="BY432" s="25" t="str">
        <f t="shared" si="275"/>
        <v>med</v>
      </c>
      <c r="BZ432" s="28" t="s">
        <v>145</v>
      </c>
      <c r="CA432" s="25">
        <v>2</v>
      </c>
      <c r="CB432" s="28"/>
      <c r="CC432" s="28">
        <v>2015.92</v>
      </c>
      <c r="CD432" s="28">
        <v>100.94</v>
      </c>
      <c r="CE432" s="38">
        <v>38.29</v>
      </c>
      <c r="CF432" s="54">
        <v>2</v>
      </c>
      <c r="CG432" s="25">
        <f t="shared" si="271"/>
        <v>4</v>
      </c>
      <c r="CH432" s="26">
        <f t="shared" si="272"/>
        <v>0.66666666666666663</v>
      </c>
      <c r="CI432" s="26">
        <f t="shared" si="276"/>
        <v>9.0647909649296619</v>
      </c>
      <c r="CJ432" s="26">
        <f t="shared" si="277"/>
        <v>23.896578741185689</v>
      </c>
    </row>
    <row r="433" spans="1:88" ht="13.05" customHeight="1" x14ac:dyDescent="0.3">
      <c r="A433" s="27">
        <v>180</v>
      </c>
      <c r="B433" s="28" t="s">
        <v>88</v>
      </c>
      <c r="C433" s="25">
        <f t="shared" si="258"/>
        <v>1</v>
      </c>
      <c r="D433" s="28" t="s">
        <v>79</v>
      </c>
      <c r="E433" s="25">
        <f t="shared" si="259"/>
        <v>2</v>
      </c>
      <c r="F433" s="28" t="s">
        <v>88</v>
      </c>
      <c r="G433" s="25">
        <f t="shared" si="260"/>
        <v>1</v>
      </c>
      <c r="H433" s="28" t="str">
        <f t="shared" si="261"/>
        <v>low</v>
      </c>
      <c r="I433" s="28" t="s">
        <v>88</v>
      </c>
      <c r="J433" s="25">
        <f t="shared" si="262"/>
        <v>1</v>
      </c>
      <c r="K433" s="28" t="s">
        <v>79</v>
      </c>
      <c r="L433" s="25">
        <f t="shared" si="263"/>
        <v>2</v>
      </c>
      <c r="M433" s="28" t="s">
        <v>88</v>
      </c>
      <c r="N433" s="25">
        <f t="shared" si="264"/>
        <v>1</v>
      </c>
      <c r="O433" s="25" t="str">
        <f t="shared" si="273"/>
        <v>low</v>
      </c>
      <c r="P433" s="25" t="s">
        <v>95</v>
      </c>
      <c r="Q433" s="25" t="s">
        <v>68</v>
      </c>
      <c r="R433" s="25">
        <v>5</v>
      </c>
      <c r="S433" s="29" t="s">
        <v>2004</v>
      </c>
      <c r="T433" s="195">
        <f>VLOOKUP($S433,'Snippet measures'!$A$4:$V$33,11,FALSE)</f>
        <v>915</v>
      </c>
      <c r="U433" s="195">
        <f>VLOOKUP($S433,'Snippet measures'!$A$4:$V$33,18,FALSE)</f>
        <v>-5.8686873453243296</v>
      </c>
      <c r="V433" s="195">
        <f>VLOOKUP($S433,'Snippet measures'!$A$4:$V$33,19,FALSE)</f>
        <v>684.9</v>
      </c>
      <c r="W433" s="195">
        <f>VLOOKUP($S433,'Snippet measures'!$A$4:$V$33,21,FALSE)</f>
        <v>1.0075566750629723E-2</v>
      </c>
      <c r="X433" s="195">
        <f>VLOOKUP($S433,'Snippet measures'!$A$4:$V$33,22,FALSE)</f>
        <v>0.5642317380352645</v>
      </c>
      <c r="Y433" s="25">
        <v>2</v>
      </c>
      <c r="Z433" s="30" t="s">
        <v>1841</v>
      </c>
      <c r="AA433" s="31" t="s">
        <v>2061</v>
      </c>
      <c r="AB433" s="39" t="s">
        <v>1616</v>
      </c>
      <c r="AC433" s="33" t="s">
        <v>230</v>
      </c>
      <c r="AD433" s="16"/>
      <c r="AE433" s="17">
        <v>0</v>
      </c>
      <c r="AF433" s="17">
        <v>0</v>
      </c>
      <c r="AG433" s="17">
        <f t="shared" si="291"/>
        <v>0</v>
      </c>
      <c r="AH433" s="35" t="s">
        <v>401</v>
      </c>
      <c r="AI433" s="33" t="s">
        <v>230</v>
      </c>
      <c r="AJ433" s="16"/>
      <c r="AK433" s="17">
        <v>0</v>
      </c>
      <c r="AL433" s="17">
        <v>0</v>
      </c>
      <c r="AM433" s="20">
        <f t="shared" si="293"/>
        <v>0</v>
      </c>
      <c r="AN433" s="35"/>
      <c r="AO433" s="33"/>
      <c r="AP433" s="16"/>
      <c r="AQ433" s="17" t="str">
        <f t="shared" si="286"/>
        <v/>
      </c>
      <c r="AR433" s="17" t="str">
        <f t="shared" si="286"/>
        <v/>
      </c>
      <c r="AS433" s="20" t="str">
        <f t="shared" si="294"/>
        <v/>
      </c>
      <c r="AT433" s="35"/>
      <c r="AU433" s="33"/>
      <c r="AV433" s="16"/>
      <c r="AW433" s="17" t="str">
        <f t="shared" si="287"/>
        <v/>
      </c>
      <c r="AX433" s="17" t="str">
        <f t="shared" si="287"/>
        <v/>
      </c>
      <c r="AY433" s="20" t="str">
        <f t="shared" si="292"/>
        <v/>
      </c>
      <c r="AZ433" s="35"/>
      <c r="BA433" s="33"/>
      <c r="BB433" s="17" t="str">
        <f t="shared" si="288"/>
        <v/>
      </c>
      <c r="BC433" s="17" t="str">
        <f t="shared" si="288"/>
        <v/>
      </c>
      <c r="BD433" s="20" t="str">
        <f t="shared" si="255"/>
        <v/>
      </c>
      <c r="BE433" s="35"/>
      <c r="BF433" s="36"/>
      <c r="BG433" s="17" t="str">
        <f t="shared" si="289"/>
        <v/>
      </c>
      <c r="BH433" s="17" t="str">
        <f t="shared" si="289"/>
        <v/>
      </c>
      <c r="BI433" s="20" t="str">
        <f t="shared" si="290"/>
        <v/>
      </c>
      <c r="BJ433" s="54">
        <v>2</v>
      </c>
      <c r="BK433" s="37">
        <f t="shared" si="265"/>
        <v>4</v>
      </c>
      <c r="BL433" s="54">
        <f t="shared" si="266"/>
        <v>0</v>
      </c>
      <c r="BM433" s="28"/>
      <c r="BN433" s="28"/>
      <c r="BO433" s="28"/>
      <c r="BP433" s="28" t="s">
        <v>571</v>
      </c>
      <c r="BQ433" s="28">
        <v>2</v>
      </c>
      <c r="BR433" s="25">
        <f t="shared" si="267"/>
        <v>2</v>
      </c>
      <c r="BS433" s="28">
        <v>2</v>
      </c>
      <c r="BT433" s="25">
        <f t="shared" si="268"/>
        <v>2</v>
      </c>
      <c r="BU433" s="28">
        <v>2</v>
      </c>
      <c r="BV433" s="25">
        <f t="shared" si="269"/>
        <v>2</v>
      </c>
      <c r="BW433" s="28">
        <v>2</v>
      </c>
      <c r="BX433" s="25">
        <f t="shared" si="270"/>
        <v>2</v>
      </c>
      <c r="BY433" s="25" t="str">
        <f t="shared" si="275"/>
        <v>low</v>
      </c>
      <c r="BZ433" s="28" t="s">
        <v>145</v>
      </c>
      <c r="CA433" s="25">
        <v>2</v>
      </c>
      <c r="CB433" s="28"/>
      <c r="CC433" s="28">
        <v>1686.22</v>
      </c>
      <c r="CD433" s="28">
        <v>42.15</v>
      </c>
      <c r="CE433" s="38">
        <v>8.94</v>
      </c>
      <c r="CF433" s="54">
        <v>2</v>
      </c>
      <c r="CG433" s="25">
        <f t="shared" si="271"/>
        <v>0</v>
      </c>
      <c r="CH433" s="26">
        <f t="shared" si="272"/>
        <v>0</v>
      </c>
      <c r="CI433" s="26">
        <f t="shared" si="276"/>
        <v>21.708185053380785</v>
      </c>
      <c r="CJ433" s="26">
        <f t="shared" si="277"/>
        <v>102.34899328859061</v>
      </c>
    </row>
    <row r="434" spans="1:88" ht="13.05" customHeight="1" x14ac:dyDescent="0.3">
      <c r="A434" s="27">
        <v>183</v>
      </c>
      <c r="B434" s="28" t="s">
        <v>88</v>
      </c>
      <c r="C434" s="25">
        <f t="shared" si="258"/>
        <v>1</v>
      </c>
      <c r="D434" s="28" t="s">
        <v>79</v>
      </c>
      <c r="E434" s="25">
        <f t="shared" si="259"/>
        <v>2</v>
      </c>
      <c r="F434" s="28" t="s">
        <v>88</v>
      </c>
      <c r="G434" s="25">
        <f t="shared" si="260"/>
        <v>1</v>
      </c>
      <c r="H434" s="28" t="str">
        <f t="shared" si="261"/>
        <v>low</v>
      </c>
      <c r="I434" s="28" t="s">
        <v>88</v>
      </c>
      <c r="J434" s="25">
        <f t="shared" si="262"/>
        <v>1</v>
      </c>
      <c r="K434" s="28" t="s">
        <v>88</v>
      </c>
      <c r="L434" s="25">
        <f t="shared" si="263"/>
        <v>1</v>
      </c>
      <c r="M434" s="28" t="s">
        <v>88</v>
      </c>
      <c r="N434" s="25">
        <f t="shared" si="264"/>
        <v>1</v>
      </c>
      <c r="O434" s="25" t="str">
        <f t="shared" si="273"/>
        <v>low</v>
      </c>
      <c r="P434" s="25" t="s">
        <v>67</v>
      </c>
      <c r="Q434" s="25" t="s">
        <v>68</v>
      </c>
      <c r="R434" s="25">
        <v>5</v>
      </c>
      <c r="S434" s="29" t="s">
        <v>2004</v>
      </c>
      <c r="T434" s="195">
        <f>VLOOKUP($S434,'Snippet measures'!$A$4:$V$33,11,FALSE)</f>
        <v>915</v>
      </c>
      <c r="U434" s="195">
        <f>VLOOKUP($S434,'Snippet measures'!$A$4:$V$33,18,FALSE)</f>
        <v>-5.8686873453243296</v>
      </c>
      <c r="V434" s="195">
        <f>VLOOKUP($S434,'Snippet measures'!$A$4:$V$33,19,FALSE)</f>
        <v>684.9</v>
      </c>
      <c r="W434" s="195">
        <f>VLOOKUP($S434,'Snippet measures'!$A$4:$V$33,21,FALSE)</f>
        <v>1.0075566750629723E-2</v>
      </c>
      <c r="X434" s="195">
        <f>VLOOKUP($S434,'Snippet measures'!$A$4:$V$33,22,FALSE)</f>
        <v>0.5642317380352645</v>
      </c>
      <c r="Y434" s="25">
        <v>5</v>
      </c>
      <c r="Z434" s="30" t="s">
        <v>2062</v>
      </c>
      <c r="AA434" s="31" t="s">
        <v>2063</v>
      </c>
      <c r="AB434" s="39" t="s">
        <v>1616</v>
      </c>
      <c r="AC434" s="33" t="s">
        <v>442</v>
      </c>
      <c r="AD434" s="16"/>
      <c r="AE434" s="17">
        <v>1</v>
      </c>
      <c r="AF434" s="17">
        <v>1</v>
      </c>
      <c r="AG434" s="17">
        <f t="shared" si="291"/>
        <v>1</v>
      </c>
      <c r="AH434" s="35" t="s">
        <v>401</v>
      </c>
      <c r="AI434" s="33" t="s">
        <v>438</v>
      </c>
      <c r="AJ434" s="16"/>
      <c r="AK434" s="17">
        <v>3</v>
      </c>
      <c r="AL434" s="17">
        <v>3</v>
      </c>
      <c r="AM434" s="20">
        <f t="shared" si="293"/>
        <v>3</v>
      </c>
      <c r="AN434" s="35"/>
      <c r="AO434" s="33"/>
      <c r="AP434" s="16"/>
      <c r="AQ434" s="17" t="str">
        <f t="shared" ref="AQ434:AR453" si="295">IF(ISBLANK($AN434),"",IF($AN434=TRIM($AO434),3,""))</f>
        <v/>
      </c>
      <c r="AR434" s="17" t="str">
        <f t="shared" si="295"/>
        <v/>
      </c>
      <c r="AS434" s="20" t="str">
        <f t="shared" si="294"/>
        <v/>
      </c>
      <c r="AT434" s="35"/>
      <c r="AU434" s="33"/>
      <c r="AV434" s="16"/>
      <c r="AW434" s="17" t="str">
        <f t="shared" ref="AW434:AX453" si="296">IF(ISBLANK($AT434),"",IF($AT434=TRIM($AU434),3,""))</f>
        <v/>
      </c>
      <c r="AX434" s="17" t="str">
        <f t="shared" si="296"/>
        <v/>
      </c>
      <c r="AY434" s="20" t="str">
        <f t="shared" si="292"/>
        <v/>
      </c>
      <c r="AZ434" s="35"/>
      <c r="BA434" s="33"/>
      <c r="BB434" s="17" t="str">
        <f t="shared" ref="BB434:BC453" si="297">IF(ISBLANK($AZ434),"",IF($AZ434=TRIM($BA434),3,""))</f>
        <v/>
      </c>
      <c r="BC434" s="17" t="str">
        <f t="shared" si="297"/>
        <v/>
      </c>
      <c r="BD434" s="20" t="str">
        <f t="shared" si="255"/>
        <v/>
      </c>
      <c r="BE434" s="35"/>
      <c r="BF434" s="36"/>
      <c r="BG434" s="17" t="str">
        <f t="shared" ref="BG434:BH453" si="298">IF(ISBLANK($BE434),"",IF($BE434=TRIM($BF434),3,""))</f>
        <v/>
      </c>
      <c r="BH434" s="17" t="str">
        <f t="shared" si="298"/>
        <v/>
      </c>
      <c r="BI434" s="20" t="str">
        <f t="shared" si="290"/>
        <v/>
      </c>
      <c r="BJ434" s="54">
        <v>5</v>
      </c>
      <c r="BK434" s="37">
        <f t="shared" si="265"/>
        <v>10</v>
      </c>
      <c r="BL434" s="54">
        <f t="shared" si="266"/>
        <v>0</v>
      </c>
      <c r="BM434" s="28"/>
      <c r="BN434" s="28"/>
      <c r="BO434" s="28"/>
      <c r="BP434" s="28" t="s">
        <v>1765</v>
      </c>
      <c r="BQ434" s="28" t="s">
        <v>87</v>
      </c>
      <c r="BR434" s="25">
        <f t="shared" si="267"/>
        <v>1</v>
      </c>
      <c r="BS434" s="28" t="s">
        <v>87</v>
      </c>
      <c r="BT434" s="25">
        <f t="shared" si="268"/>
        <v>1</v>
      </c>
      <c r="BU434" s="28" t="s">
        <v>87</v>
      </c>
      <c r="BV434" s="25">
        <f t="shared" si="269"/>
        <v>1</v>
      </c>
      <c r="BW434" s="28" t="s">
        <v>87</v>
      </c>
      <c r="BX434" s="25">
        <f t="shared" si="270"/>
        <v>1</v>
      </c>
      <c r="BY434" s="25" t="str">
        <f t="shared" si="275"/>
        <v>low</v>
      </c>
      <c r="BZ434" s="28" t="s">
        <v>145</v>
      </c>
      <c r="CA434" s="25">
        <v>2</v>
      </c>
      <c r="CB434" s="28"/>
      <c r="CC434" s="28">
        <v>2942.24</v>
      </c>
      <c r="CD434" s="28">
        <v>89.8</v>
      </c>
      <c r="CE434" s="38">
        <v>32.380000000000003</v>
      </c>
      <c r="CF434" s="54">
        <v>2</v>
      </c>
      <c r="CG434" s="25">
        <f t="shared" si="271"/>
        <v>4</v>
      </c>
      <c r="CH434" s="26">
        <f t="shared" si="272"/>
        <v>0.66666666666666663</v>
      </c>
      <c r="CI434" s="26">
        <f t="shared" si="276"/>
        <v>10.189309576837417</v>
      </c>
      <c r="CJ434" s="26">
        <f t="shared" si="277"/>
        <v>28.258184064237181</v>
      </c>
    </row>
    <row r="435" spans="1:88" ht="13.05" customHeight="1" x14ac:dyDescent="0.3">
      <c r="A435" s="27">
        <v>188</v>
      </c>
      <c r="B435" s="28" t="s">
        <v>65</v>
      </c>
      <c r="C435" s="25">
        <f t="shared" si="258"/>
        <v>3</v>
      </c>
      <c r="D435" s="28" t="s">
        <v>80</v>
      </c>
      <c r="E435" s="25">
        <f t="shared" si="259"/>
        <v>4</v>
      </c>
      <c r="F435" s="28" t="s">
        <v>80</v>
      </c>
      <c r="G435" s="25">
        <f t="shared" si="260"/>
        <v>4</v>
      </c>
      <c r="H435" s="28" t="str">
        <f t="shared" si="261"/>
        <v>high</v>
      </c>
      <c r="I435" s="28" t="s">
        <v>79</v>
      </c>
      <c r="J435" s="25">
        <f t="shared" si="262"/>
        <v>2</v>
      </c>
      <c r="K435" s="28" t="s">
        <v>88</v>
      </c>
      <c r="L435" s="25">
        <f t="shared" si="263"/>
        <v>1</v>
      </c>
      <c r="M435" s="28" t="s">
        <v>88</v>
      </c>
      <c r="N435" s="25">
        <f t="shared" si="264"/>
        <v>1</v>
      </c>
      <c r="O435" s="25" t="str">
        <f t="shared" si="273"/>
        <v>high</v>
      </c>
      <c r="P435" s="25" t="s">
        <v>67</v>
      </c>
      <c r="Q435" s="25" t="s">
        <v>68</v>
      </c>
      <c r="R435" s="25">
        <v>5</v>
      </c>
      <c r="S435" s="29" t="s">
        <v>2004</v>
      </c>
      <c r="T435" s="195">
        <f>VLOOKUP($S435,'Snippet measures'!$A$4:$V$33,11,FALSE)</f>
        <v>915</v>
      </c>
      <c r="U435" s="195">
        <f>VLOOKUP($S435,'Snippet measures'!$A$4:$V$33,18,FALSE)</f>
        <v>-5.8686873453243296</v>
      </c>
      <c r="V435" s="195">
        <f>VLOOKUP($S435,'Snippet measures'!$A$4:$V$33,19,FALSE)</f>
        <v>684.9</v>
      </c>
      <c r="W435" s="195">
        <f>VLOOKUP($S435,'Snippet measures'!$A$4:$V$33,21,FALSE)</f>
        <v>1.0075566750629723E-2</v>
      </c>
      <c r="X435" s="195">
        <f>VLOOKUP($S435,'Snippet measures'!$A$4:$V$33,22,FALSE)</f>
        <v>0.5642317380352645</v>
      </c>
      <c r="Y435" s="25">
        <v>4</v>
      </c>
      <c r="Z435" s="30" t="s">
        <v>2064</v>
      </c>
      <c r="AA435" s="31" t="s">
        <v>2065</v>
      </c>
      <c r="AB435" s="39" t="s">
        <v>1616</v>
      </c>
      <c r="AC435" s="33" t="s">
        <v>168</v>
      </c>
      <c r="AD435" s="16"/>
      <c r="AE435" s="17">
        <v>0</v>
      </c>
      <c r="AF435" s="17">
        <v>0</v>
      </c>
      <c r="AG435" s="17">
        <f t="shared" si="291"/>
        <v>0</v>
      </c>
      <c r="AH435" s="35" t="s">
        <v>401</v>
      </c>
      <c r="AI435" s="33" t="s">
        <v>884</v>
      </c>
      <c r="AJ435" s="16"/>
      <c r="AK435" s="17">
        <v>2</v>
      </c>
      <c r="AL435" s="17">
        <v>2</v>
      </c>
      <c r="AM435" s="20">
        <f t="shared" si="293"/>
        <v>2</v>
      </c>
      <c r="AN435" s="35"/>
      <c r="AO435" s="33"/>
      <c r="AP435" s="16"/>
      <c r="AQ435" s="17" t="str">
        <f t="shared" si="295"/>
        <v/>
      </c>
      <c r="AR435" s="17" t="str">
        <f t="shared" si="295"/>
        <v/>
      </c>
      <c r="AS435" s="20" t="str">
        <f t="shared" si="294"/>
        <v/>
      </c>
      <c r="AT435" s="35"/>
      <c r="AU435" s="33"/>
      <c r="AV435" s="16"/>
      <c r="AW435" s="17" t="str">
        <f t="shared" si="296"/>
        <v/>
      </c>
      <c r="AX435" s="17" t="str">
        <f t="shared" si="296"/>
        <v/>
      </c>
      <c r="AY435" s="20" t="str">
        <f t="shared" si="292"/>
        <v/>
      </c>
      <c r="AZ435" s="35"/>
      <c r="BA435" s="33"/>
      <c r="BB435" s="17" t="str">
        <f t="shared" si="297"/>
        <v/>
      </c>
      <c r="BC435" s="17" t="str">
        <f t="shared" si="297"/>
        <v/>
      </c>
      <c r="BD435" s="20" t="str">
        <f t="shared" si="255"/>
        <v/>
      </c>
      <c r="BE435" s="35"/>
      <c r="BF435" s="36"/>
      <c r="BG435" s="17" t="str">
        <f t="shared" si="298"/>
        <v/>
      </c>
      <c r="BH435" s="17" t="str">
        <f t="shared" si="298"/>
        <v/>
      </c>
      <c r="BI435" s="20" t="str">
        <f t="shared" si="290"/>
        <v/>
      </c>
      <c r="BJ435" s="54">
        <v>4</v>
      </c>
      <c r="BK435" s="37">
        <f t="shared" si="265"/>
        <v>8</v>
      </c>
      <c r="BL435" s="54">
        <f t="shared" si="266"/>
        <v>0</v>
      </c>
      <c r="BM435" s="28"/>
      <c r="BN435" s="28"/>
      <c r="BO435" s="28"/>
      <c r="BP435" s="28" t="s">
        <v>1768</v>
      </c>
      <c r="BQ435" s="28">
        <v>2</v>
      </c>
      <c r="BR435" s="25">
        <f t="shared" si="267"/>
        <v>2</v>
      </c>
      <c r="BS435" s="28" t="s">
        <v>87</v>
      </c>
      <c r="BT435" s="25">
        <f t="shared" si="268"/>
        <v>1</v>
      </c>
      <c r="BU435" s="28" t="s">
        <v>87</v>
      </c>
      <c r="BV435" s="25">
        <f t="shared" si="269"/>
        <v>1</v>
      </c>
      <c r="BW435" s="28" t="s">
        <v>87</v>
      </c>
      <c r="BX435" s="25">
        <f t="shared" si="270"/>
        <v>1</v>
      </c>
      <c r="BY435" s="25" t="str">
        <f t="shared" si="275"/>
        <v>low</v>
      </c>
      <c r="BZ435" s="28" t="s">
        <v>100</v>
      </c>
      <c r="CA435" s="25">
        <v>3</v>
      </c>
      <c r="CB435" s="28"/>
      <c r="CC435" s="28">
        <v>1608.29</v>
      </c>
      <c r="CD435" s="28">
        <v>214.31</v>
      </c>
      <c r="CE435" s="38">
        <v>43.35</v>
      </c>
      <c r="CF435" s="54">
        <v>2</v>
      </c>
      <c r="CG435" s="25">
        <f t="shared" si="271"/>
        <v>2</v>
      </c>
      <c r="CH435" s="26">
        <f t="shared" si="272"/>
        <v>0.33333333333333331</v>
      </c>
      <c r="CI435" s="26">
        <f t="shared" si="276"/>
        <v>4.2695161215062294</v>
      </c>
      <c r="CJ435" s="26">
        <f t="shared" si="277"/>
        <v>21.107266435986158</v>
      </c>
    </row>
    <row r="436" spans="1:88" ht="13.05" customHeight="1" x14ac:dyDescent="0.3">
      <c r="A436" s="27">
        <v>193</v>
      </c>
      <c r="B436" s="28" t="s">
        <v>88</v>
      </c>
      <c r="C436" s="25">
        <f t="shared" si="258"/>
        <v>1</v>
      </c>
      <c r="D436" s="28" t="s">
        <v>79</v>
      </c>
      <c r="E436" s="25">
        <f t="shared" si="259"/>
        <v>2</v>
      </c>
      <c r="F436" s="28" t="s">
        <v>88</v>
      </c>
      <c r="G436" s="25">
        <f t="shared" si="260"/>
        <v>1</v>
      </c>
      <c r="H436" s="28" t="str">
        <f t="shared" si="261"/>
        <v>low</v>
      </c>
      <c r="I436" s="28" t="s">
        <v>88</v>
      </c>
      <c r="J436" s="25">
        <f t="shared" si="262"/>
        <v>1</v>
      </c>
      <c r="K436" s="28" t="s">
        <v>79</v>
      </c>
      <c r="L436" s="25">
        <f t="shared" si="263"/>
        <v>2</v>
      </c>
      <c r="M436" s="28" t="s">
        <v>88</v>
      </c>
      <c r="N436" s="25">
        <f t="shared" si="264"/>
        <v>1</v>
      </c>
      <c r="O436" s="25" t="str">
        <f t="shared" si="273"/>
        <v>low</v>
      </c>
      <c r="P436" s="25" t="s">
        <v>67</v>
      </c>
      <c r="Q436" s="25" t="s">
        <v>68</v>
      </c>
      <c r="R436" s="25">
        <v>5</v>
      </c>
      <c r="S436" s="29" t="s">
        <v>2004</v>
      </c>
      <c r="T436" s="195">
        <f>VLOOKUP($S436,'Snippet measures'!$A$4:$V$33,11,FALSE)</f>
        <v>915</v>
      </c>
      <c r="U436" s="195">
        <f>VLOOKUP($S436,'Snippet measures'!$A$4:$V$33,18,FALSE)</f>
        <v>-5.8686873453243296</v>
      </c>
      <c r="V436" s="195">
        <f>VLOOKUP($S436,'Snippet measures'!$A$4:$V$33,19,FALSE)</f>
        <v>684.9</v>
      </c>
      <c r="W436" s="195">
        <f>VLOOKUP($S436,'Snippet measures'!$A$4:$V$33,21,FALSE)</f>
        <v>1.0075566750629723E-2</v>
      </c>
      <c r="X436" s="195">
        <f>VLOOKUP($S436,'Snippet measures'!$A$4:$V$33,22,FALSE)</f>
        <v>0.5642317380352645</v>
      </c>
      <c r="Y436" s="25">
        <v>4</v>
      </c>
      <c r="Z436" s="30" t="s">
        <v>2066</v>
      </c>
      <c r="AA436" s="31" t="s">
        <v>2067</v>
      </c>
      <c r="AB436" s="39" t="s">
        <v>1616</v>
      </c>
      <c r="AC436" s="33" t="s">
        <v>2068</v>
      </c>
      <c r="AD436" s="16"/>
      <c r="AE436" s="17">
        <v>3</v>
      </c>
      <c r="AF436" s="17">
        <v>3</v>
      </c>
      <c r="AG436" s="17">
        <f t="shared" si="291"/>
        <v>3</v>
      </c>
      <c r="AH436" s="35" t="s">
        <v>401</v>
      </c>
      <c r="AI436" s="33" t="s">
        <v>401</v>
      </c>
      <c r="AJ436" s="16"/>
      <c r="AK436" s="17">
        <f>IF($AH436=TRIM($AI436),3,"")</f>
        <v>3</v>
      </c>
      <c r="AL436" s="17">
        <f>IF($AH436=TRIM($AI436),3,"")</f>
        <v>3</v>
      </c>
      <c r="AM436" s="20">
        <f t="shared" si="293"/>
        <v>3</v>
      </c>
      <c r="AN436" s="35"/>
      <c r="AO436" s="33"/>
      <c r="AP436" s="16"/>
      <c r="AQ436" s="17" t="str">
        <f t="shared" si="295"/>
        <v/>
      </c>
      <c r="AR436" s="17" t="str">
        <f t="shared" si="295"/>
        <v/>
      </c>
      <c r="AS436" s="20" t="str">
        <f t="shared" si="294"/>
        <v/>
      </c>
      <c r="AT436" s="35"/>
      <c r="AU436" s="33"/>
      <c r="AV436" s="16"/>
      <c r="AW436" s="17" t="str">
        <f t="shared" si="296"/>
        <v/>
      </c>
      <c r="AX436" s="17" t="str">
        <f t="shared" si="296"/>
        <v/>
      </c>
      <c r="AY436" s="20" t="str">
        <f t="shared" si="292"/>
        <v/>
      </c>
      <c r="AZ436" s="35"/>
      <c r="BA436" s="33"/>
      <c r="BB436" s="17" t="str">
        <f t="shared" si="297"/>
        <v/>
      </c>
      <c r="BC436" s="17" t="str">
        <f t="shared" si="297"/>
        <v/>
      </c>
      <c r="BD436" s="20" t="str">
        <f t="shared" si="255"/>
        <v/>
      </c>
      <c r="BE436" s="35"/>
      <c r="BF436" s="36"/>
      <c r="BG436" s="17" t="str">
        <f t="shared" si="298"/>
        <v/>
      </c>
      <c r="BH436" s="17" t="str">
        <f t="shared" si="298"/>
        <v/>
      </c>
      <c r="BI436" s="20" t="str">
        <f t="shared" si="290"/>
        <v/>
      </c>
      <c r="BJ436" s="54">
        <v>4</v>
      </c>
      <c r="BK436" s="37">
        <f t="shared" si="265"/>
        <v>8</v>
      </c>
      <c r="BL436" s="54">
        <f t="shared" si="266"/>
        <v>0</v>
      </c>
      <c r="BM436" s="28" t="s">
        <v>2069</v>
      </c>
      <c r="BN436" s="28"/>
      <c r="BO436" s="28"/>
      <c r="BP436" s="28" t="s">
        <v>1774</v>
      </c>
      <c r="BQ436" s="28">
        <v>2</v>
      </c>
      <c r="BR436" s="25">
        <f t="shared" si="267"/>
        <v>2</v>
      </c>
      <c r="BS436" s="28" t="s">
        <v>87</v>
      </c>
      <c r="BT436" s="25">
        <f t="shared" si="268"/>
        <v>1</v>
      </c>
      <c r="BU436" s="28" t="s">
        <v>87</v>
      </c>
      <c r="BV436" s="25">
        <f t="shared" si="269"/>
        <v>1</v>
      </c>
      <c r="BW436" s="28" t="s">
        <v>87</v>
      </c>
      <c r="BX436" s="25">
        <f t="shared" si="270"/>
        <v>1</v>
      </c>
      <c r="BY436" s="25" t="str">
        <f t="shared" si="275"/>
        <v>low</v>
      </c>
      <c r="BZ436" s="28" t="s">
        <v>482</v>
      </c>
      <c r="CA436" s="25">
        <v>5</v>
      </c>
      <c r="CB436" s="28"/>
      <c r="CC436" s="28">
        <v>2214.02</v>
      </c>
      <c r="CD436" s="28">
        <v>75.27</v>
      </c>
      <c r="CE436" s="38">
        <v>36.270000000000003</v>
      </c>
      <c r="CF436" s="54">
        <v>2</v>
      </c>
      <c r="CG436" s="25">
        <f t="shared" si="271"/>
        <v>6</v>
      </c>
      <c r="CH436" s="26">
        <f t="shared" si="272"/>
        <v>1</v>
      </c>
      <c r="CI436" s="26">
        <f t="shared" si="276"/>
        <v>12.156237544838582</v>
      </c>
      <c r="CJ436" s="26">
        <f t="shared" si="277"/>
        <v>25.227460711331677</v>
      </c>
    </row>
    <row r="437" spans="1:88" ht="13.05" customHeight="1" x14ac:dyDescent="0.3">
      <c r="A437" s="27">
        <v>202</v>
      </c>
      <c r="B437" s="28" t="s">
        <v>79</v>
      </c>
      <c r="C437" s="25">
        <f t="shared" si="258"/>
        <v>2</v>
      </c>
      <c r="D437" s="28" t="s">
        <v>65</v>
      </c>
      <c r="E437" s="25">
        <f t="shared" si="259"/>
        <v>3</v>
      </c>
      <c r="F437" s="28" t="s">
        <v>79</v>
      </c>
      <c r="G437" s="25">
        <f t="shared" si="260"/>
        <v>2</v>
      </c>
      <c r="H437" s="28" t="str">
        <f t="shared" si="261"/>
        <v>medium</v>
      </c>
      <c r="I437" s="28" t="s">
        <v>88</v>
      </c>
      <c r="J437" s="25">
        <f t="shared" si="262"/>
        <v>1</v>
      </c>
      <c r="K437" s="28" t="s">
        <v>88</v>
      </c>
      <c r="L437" s="25">
        <f t="shared" si="263"/>
        <v>1</v>
      </c>
      <c r="M437" s="28" t="s">
        <v>88</v>
      </c>
      <c r="N437" s="25">
        <f t="shared" si="264"/>
        <v>1</v>
      </c>
      <c r="O437" s="25" t="str">
        <f t="shared" si="273"/>
        <v>med</v>
      </c>
      <c r="P437" s="25" t="s">
        <v>67</v>
      </c>
      <c r="Q437" s="25" t="s">
        <v>68</v>
      </c>
      <c r="R437" s="25">
        <v>5</v>
      </c>
      <c r="S437" s="29" t="s">
        <v>2004</v>
      </c>
      <c r="T437" s="195">
        <f>VLOOKUP($S437,'Snippet measures'!$A$4:$V$33,11,FALSE)</f>
        <v>915</v>
      </c>
      <c r="U437" s="195">
        <f>VLOOKUP($S437,'Snippet measures'!$A$4:$V$33,18,FALSE)</f>
        <v>-5.8686873453243296</v>
      </c>
      <c r="V437" s="195">
        <f>VLOOKUP($S437,'Snippet measures'!$A$4:$V$33,19,FALSE)</f>
        <v>684.9</v>
      </c>
      <c r="W437" s="195">
        <f>VLOOKUP($S437,'Snippet measures'!$A$4:$V$33,21,FALSE)</f>
        <v>1.0075566750629723E-2</v>
      </c>
      <c r="X437" s="195">
        <f>VLOOKUP($S437,'Snippet measures'!$A$4:$V$33,22,FALSE)</f>
        <v>0.5642317380352645</v>
      </c>
      <c r="Y437" s="25">
        <v>2</v>
      </c>
      <c r="Z437" s="30" t="s">
        <v>2070</v>
      </c>
      <c r="AA437" s="31" t="s">
        <v>2071</v>
      </c>
      <c r="AB437" s="39" t="s">
        <v>1616</v>
      </c>
      <c r="AC437" s="33" t="s">
        <v>974</v>
      </c>
      <c r="AD437" s="16"/>
      <c r="AE437" s="17">
        <v>1</v>
      </c>
      <c r="AF437" s="17">
        <v>1</v>
      </c>
      <c r="AG437" s="17">
        <f t="shared" si="291"/>
        <v>1</v>
      </c>
      <c r="AH437" s="35" t="s">
        <v>401</v>
      </c>
      <c r="AI437" s="33" t="s">
        <v>2072</v>
      </c>
      <c r="AJ437" s="16"/>
      <c r="AK437" s="17">
        <v>0</v>
      </c>
      <c r="AL437" s="17">
        <v>0</v>
      </c>
      <c r="AM437" s="20">
        <f t="shared" si="293"/>
        <v>0</v>
      </c>
      <c r="AN437" s="35"/>
      <c r="AO437" s="33"/>
      <c r="AP437" s="16"/>
      <c r="AQ437" s="17" t="str">
        <f t="shared" si="295"/>
        <v/>
      </c>
      <c r="AR437" s="17" t="str">
        <f t="shared" si="295"/>
        <v/>
      </c>
      <c r="AS437" s="20" t="str">
        <f t="shared" si="294"/>
        <v/>
      </c>
      <c r="AT437" s="35"/>
      <c r="AU437" s="33"/>
      <c r="AV437" s="16"/>
      <c r="AW437" s="17" t="str">
        <f t="shared" si="296"/>
        <v/>
      </c>
      <c r="AX437" s="17" t="str">
        <f t="shared" si="296"/>
        <v/>
      </c>
      <c r="AY437" s="20" t="str">
        <f t="shared" si="292"/>
        <v/>
      </c>
      <c r="AZ437" s="35"/>
      <c r="BA437" s="33"/>
      <c r="BB437" s="17" t="str">
        <f t="shared" si="297"/>
        <v/>
      </c>
      <c r="BC437" s="17" t="str">
        <f t="shared" si="297"/>
        <v/>
      </c>
      <c r="BD437" s="20" t="str">
        <f t="shared" si="255"/>
        <v/>
      </c>
      <c r="BE437" s="35"/>
      <c r="BF437" s="36"/>
      <c r="BG437" s="17" t="str">
        <f t="shared" si="298"/>
        <v/>
      </c>
      <c r="BH437" s="17" t="str">
        <f t="shared" si="298"/>
        <v/>
      </c>
      <c r="BI437" s="20" t="str">
        <f t="shared" si="290"/>
        <v/>
      </c>
      <c r="BJ437" s="54">
        <v>2</v>
      </c>
      <c r="BK437" s="37">
        <f t="shared" si="265"/>
        <v>4</v>
      </c>
      <c r="BL437" s="54">
        <f t="shared" si="266"/>
        <v>0</v>
      </c>
      <c r="BM437" s="28" t="s">
        <v>2073</v>
      </c>
      <c r="BN437" s="28" t="s">
        <v>2074</v>
      </c>
      <c r="BO437" s="28" t="s">
        <v>1781</v>
      </c>
      <c r="BP437" s="28" t="s">
        <v>1776</v>
      </c>
      <c r="BQ437" s="28" t="s">
        <v>87</v>
      </c>
      <c r="BR437" s="25">
        <f t="shared" si="267"/>
        <v>1</v>
      </c>
      <c r="BS437" s="28" t="s">
        <v>87</v>
      </c>
      <c r="BT437" s="25">
        <f t="shared" si="268"/>
        <v>1</v>
      </c>
      <c r="BU437" s="28" t="s">
        <v>87</v>
      </c>
      <c r="BV437" s="25">
        <f t="shared" si="269"/>
        <v>1</v>
      </c>
      <c r="BW437" s="28" t="s">
        <v>87</v>
      </c>
      <c r="BX437" s="25">
        <f t="shared" si="270"/>
        <v>1</v>
      </c>
      <c r="BY437" s="25" t="str">
        <f t="shared" si="275"/>
        <v>low</v>
      </c>
      <c r="BZ437" s="28" t="s">
        <v>100</v>
      </c>
      <c r="CA437" s="25">
        <v>3</v>
      </c>
      <c r="CB437" s="28" t="s">
        <v>1782</v>
      </c>
      <c r="CC437" s="28">
        <v>1172.83</v>
      </c>
      <c r="CD437" s="28">
        <v>3</v>
      </c>
      <c r="CE437" s="38">
        <v>33.65</v>
      </c>
      <c r="CF437" s="54">
        <v>2</v>
      </c>
      <c r="CG437" s="25">
        <f t="shared" si="271"/>
        <v>1</v>
      </c>
      <c r="CH437" s="26">
        <f t="shared" si="272"/>
        <v>0.16666666666666666</v>
      </c>
      <c r="CI437" s="26">
        <f t="shared" si="276"/>
        <v>305</v>
      </c>
      <c r="CJ437" s="26">
        <f t="shared" si="277"/>
        <v>27.191679049034178</v>
      </c>
    </row>
    <row r="438" spans="1:88" ht="13.05" customHeight="1" x14ac:dyDescent="0.3">
      <c r="A438" s="27">
        <v>210</v>
      </c>
      <c r="B438" s="28" t="s">
        <v>88</v>
      </c>
      <c r="C438" s="25">
        <f t="shared" si="258"/>
        <v>1</v>
      </c>
      <c r="D438" s="28" t="s">
        <v>79</v>
      </c>
      <c r="E438" s="25">
        <f t="shared" si="259"/>
        <v>2</v>
      </c>
      <c r="F438" s="28" t="s">
        <v>65</v>
      </c>
      <c r="G438" s="25">
        <f t="shared" si="260"/>
        <v>3</v>
      </c>
      <c r="H438" s="28" t="str">
        <f t="shared" si="261"/>
        <v>medium</v>
      </c>
      <c r="I438" s="28" t="s">
        <v>88</v>
      </c>
      <c r="J438" s="25">
        <f t="shared" si="262"/>
        <v>1</v>
      </c>
      <c r="K438" s="28" t="s">
        <v>79</v>
      </c>
      <c r="L438" s="25">
        <f t="shared" si="263"/>
        <v>2</v>
      </c>
      <c r="M438" s="28" t="s">
        <v>88</v>
      </c>
      <c r="N438" s="25">
        <f t="shared" si="264"/>
        <v>1</v>
      </c>
      <c r="O438" s="25" t="str">
        <f t="shared" si="273"/>
        <v>med</v>
      </c>
      <c r="P438" s="25" t="s">
        <v>67</v>
      </c>
      <c r="Q438" s="25" t="s">
        <v>68</v>
      </c>
      <c r="R438" s="25">
        <v>5</v>
      </c>
      <c r="S438" s="29" t="s">
        <v>2004</v>
      </c>
      <c r="T438" s="195">
        <f>VLOOKUP($S438,'Snippet measures'!$A$4:$V$33,11,FALSE)</f>
        <v>915</v>
      </c>
      <c r="U438" s="195">
        <f>VLOOKUP($S438,'Snippet measures'!$A$4:$V$33,18,FALSE)</f>
        <v>-5.8686873453243296</v>
      </c>
      <c r="V438" s="195">
        <f>VLOOKUP($S438,'Snippet measures'!$A$4:$V$33,19,FALSE)</f>
        <v>684.9</v>
      </c>
      <c r="W438" s="195">
        <f>VLOOKUP($S438,'Snippet measures'!$A$4:$V$33,21,FALSE)</f>
        <v>1.0075566750629723E-2</v>
      </c>
      <c r="X438" s="195">
        <f>VLOOKUP($S438,'Snippet measures'!$A$4:$V$33,22,FALSE)</f>
        <v>0.5642317380352645</v>
      </c>
      <c r="Y438" s="25">
        <v>4</v>
      </c>
      <c r="Z438" s="30" t="s">
        <v>2075</v>
      </c>
      <c r="AA438" s="31" t="s">
        <v>2076</v>
      </c>
      <c r="AB438" s="39" t="s">
        <v>1616</v>
      </c>
      <c r="AC438" s="33" t="s">
        <v>91</v>
      </c>
      <c r="AD438" s="16"/>
      <c r="AE438" s="17">
        <v>0</v>
      </c>
      <c r="AF438" s="17">
        <v>0</v>
      </c>
      <c r="AG438" s="17">
        <f t="shared" si="291"/>
        <v>0</v>
      </c>
      <c r="AH438" s="35" t="s">
        <v>401</v>
      </c>
      <c r="AI438" s="33" t="s">
        <v>91</v>
      </c>
      <c r="AJ438" s="16"/>
      <c r="AK438" s="17">
        <v>0</v>
      </c>
      <c r="AL438" s="17">
        <v>0</v>
      </c>
      <c r="AM438" s="20">
        <f t="shared" si="293"/>
        <v>0</v>
      </c>
      <c r="AN438" s="35"/>
      <c r="AO438" s="33"/>
      <c r="AP438" s="16"/>
      <c r="AQ438" s="17" t="str">
        <f t="shared" si="295"/>
        <v/>
      </c>
      <c r="AR438" s="17" t="str">
        <f t="shared" si="295"/>
        <v/>
      </c>
      <c r="AS438" s="20" t="str">
        <f t="shared" si="294"/>
        <v/>
      </c>
      <c r="AT438" s="35"/>
      <c r="AU438" s="33"/>
      <c r="AV438" s="16"/>
      <c r="AW438" s="17" t="str">
        <f t="shared" si="296"/>
        <v/>
      </c>
      <c r="AX438" s="17" t="str">
        <f t="shared" si="296"/>
        <v/>
      </c>
      <c r="AY438" s="20" t="str">
        <f t="shared" si="292"/>
        <v/>
      </c>
      <c r="AZ438" s="35"/>
      <c r="BA438" s="33"/>
      <c r="BB438" s="17" t="str">
        <f t="shared" si="297"/>
        <v/>
      </c>
      <c r="BC438" s="17" t="str">
        <f t="shared" si="297"/>
        <v/>
      </c>
      <c r="BD438" s="20" t="str">
        <f t="shared" ref="BD438:BD501" si="299">IF(BB438=BC438,BB438,"")</f>
        <v/>
      </c>
      <c r="BE438" s="35"/>
      <c r="BF438" s="36"/>
      <c r="BG438" s="17" t="str">
        <f t="shared" si="298"/>
        <v/>
      </c>
      <c r="BH438" s="17" t="str">
        <f t="shared" si="298"/>
        <v/>
      </c>
      <c r="BI438" s="20" t="str">
        <f t="shared" si="290"/>
        <v/>
      </c>
      <c r="BJ438" s="54">
        <v>4</v>
      </c>
      <c r="BK438" s="37">
        <f t="shared" si="265"/>
        <v>8</v>
      </c>
      <c r="BL438" s="54">
        <f t="shared" si="266"/>
        <v>0</v>
      </c>
      <c r="BM438" s="28"/>
      <c r="BN438" s="28"/>
      <c r="BO438" s="28" t="s">
        <v>1786</v>
      </c>
      <c r="BP438" s="28" t="s">
        <v>1787</v>
      </c>
      <c r="BQ438" s="28">
        <v>2</v>
      </c>
      <c r="BR438" s="25">
        <f t="shared" si="267"/>
        <v>2</v>
      </c>
      <c r="BS438" s="28" t="s">
        <v>87</v>
      </c>
      <c r="BT438" s="25">
        <f t="shared" si="268"/>
        <v>1</v>
      </c>
      <c r="BU438" s="28">
        <v>2</v>
      </c>
      <c r="BV438" s="25">
        <f t="shared" si="269"/>
        <v>2</v>
      </c>
      <c r="BW438" s="28" t="s">
        <v>87</v>
      </c>
      <c r="BX438" s="25">
        <f t="shared" si="270"/>
        <v>1</v>
      </c>
      <c r="BY438" s="25" t="str">
        <f t="shared" si="275"/>
        <v>low</v>
      </c>
      <c r="BZ438" s="28" t="s">
        <v>145</v>
      </c>
      <c r="CA438" s="25">
        <v>2</v>
      </c>
      <c r="CB438" s="28"/>
      <c r="CC438" s="28">
        <v>2980.19</v>
      </c>
      <c r="CD438" s="28">
        <v>114.36</v>
      </c>
      <c r="CE438" s="38">
        <v>16.12</v>
      </c>
      <c r="CF438" s="54">
        <v>2</v>
      </c>
      <c r="CG438" s="25">
        <f t="shared" si="271"/>
        <v>0</v>
      </c>
      <c r="CH438" s="26">
        <f t="shared" si="272"/>
        <v>0</v>
      </c>
      <c r="CI438" s="26">
        <f t="shared" si="276"/>
        <v>8.0010493179433375</v>
      </c>
      <c r="CJ438" s="26">
        <f t="shared" si="277"/>
        <v>56.761786600496272</v>
      </c>
    </row>
    <row r="439" spans="1:88" ht="13.05" customHeight="1" x14ac:dyDescent="0.3">
      <c r="A439" s="27">
        <v>33</v>
      </c>
      <c r="B439" s="28" t="s">
        <v>79</v>
      </c>
      <c r="C439" s="25">
        <f t="shared" si="258"/>
        <v>2</v>
      </c>
      <c r="D439" s="28" t="s">
        <v>79</v>
      </c>
      <c r="E439" s="25">
        <f t="shared" si="259"/>
        <v>2</v>
      </c>
      <c r="F439" s="28" t="s">
        <v>65</v>
      </c>
      <c r="G439" s="25">
        <f t="shared" si="260"/>
        <v>3</v>
      </c>
      <c r="H439" s="28" t="str">
        <f t="shared" si="261"/>
        <v>medium</v>
      </c>
      <c r="I439" s="28" t="s">
        <v>88</v>
      </c>
      <c r="J439" s="25">
        <f t="shared" si="262"/>
        <v>1</v>
      </c>
      <c r="K439" s="28" t="s">
        <v>80</v>
      </c>
      <c r="L439" s="25">
        <f t="shared" si="263"/>
        <v>4</v>
      </c>
      <c r="M439" s="28" t="s">
        <v>79</v>
      </c>
      <c r="N439" s="25">
        <f t="shared" si="264"/>
        <v>2</v>
      </c>
      <c r="O439" s="25" t="str">
        <f t="shared" si="273"/>
        <v>med</v>
      </c>
      <c r="P439" s="25" t="s">
        <v>67</v>
      </c>
      <c r="Q439" s="25" t="s">
        <v>68</v>
      </c>
      <c r="R439" s="25">
        <v>6</v>
      </c>
      <c r="S439" s="29" t="s">
        <v>2417</v>
      </c>
      <c r="T439" s="195">
        <f>VLOOKUP($S439,'Snippet measures'!$A$4:$V$33,11,FALSE)</f>
        <v>867</v>
      </c>
      <c r="U439" s="195">
        <f>VLOOKUP($S439,'Snippet measures'!$A$4:$V$33,18,FALSE)</f>
        <v>-6.0592906870255101</v>
      </c>
      <c r="V439" s="195">
        <f>VLOOKUP($S439,'Snippet measures'!$A$4:$V$33,19,FALSE)</f>
        <v>684.9</v>
      </c>
      <c r="W439" s="195">
        <f>VLOOKUP($S439,'Snippet measures'!$A$4:$V$33,21,FALSE)</f>
        <v>1.0075566750629723E-2</v>
      </c>
      <c r="X439" s="195">
        <f>VLOOKUP($S439,'Snippet measures'!$A$4:$V$33,22,FALSE)</f>
        <v>0.44332493702770781</v>
      </c>
      <c r="Y439" s="25">
        <v>3</v>
      </c>
      <c r="Z439" s="30" t="s">
        <v>2418</v>
      </c>
      <c r="AA439" s="31" t="s">
        <v>2419</v>
      </c>
      <c r="AB439" s="39" t="s">
        <v>1616</v>
      </c>
      <c r="AC439" s="33" t="s">
        <v>2420</v>
      </c>
      <c r="AD439" s="16"/>
      <c r="AE439" s="17">
        <v>1</v>
      </c>
      <c r="AF439" s="17">
        <v>1</v>
      </c>
      <c r="AG439" s="17">
        <f t="shared" si="291"/>
        <v>1</v>
      </c>
      <c r="AH439" s="35" t="s">
        <v>401</v>
      </c>
      <c r="AI439" s="33" t="s">
        <v>430</v>
      </c>
      <c r="AJ439" s="16"/>
      <c r="AK439" s="17">
        <v>2</v>
      </c>
      <c r="AL439" s="17">
        <v>2</v>
      </c>
      <c r="AM439" s="20">
        <f t="shared" si="293"/>
        <v>2</v>
      </c>
      <c r="AN439" s="35"/>
      <c r="AO439" s="33"/>
      <c r="AP439" s="16"/>
      <c r="AQ439" s="17" t="str">
        <f t="shared" si="295"/>
        <v/>
      </c>
      <c r="AR439" s="17" t="str">
        <f t="shared" si="295"/>
        <v/>
      </c>
      <c r="AS439" s="20" t="str">
        <f t="shared" si="294"/>
        <v/>
      </c>
      <c r="AT439" s="35"/>
      <c r="AU439" s="33"/>
      <c r="AV439" s="16"/>
      <c r="AW439" s="17" t="str">
        <f t="shared" si="296"/>
        <v/>
      </c>
      <c r="AX439" s="17" t="str">
        <f t="shared" si="296"/>
        <v/>
      </c>
      <c r="AY439" s="20" t="str">
        <f t="shared" si="292"/>
        <v/>
      </c>
      <c r="AZ439" s="35"/>
      <c r="BA439" s="33"/>
      <c r="BB439" s="17" t="str">
        <f t="shared" si="297"/>
        <v/>
      </c>
      <c r="BC439" s="17" t="str">
        <f t="shared" si="297"/>
        <v/>
      </c>
      <c r="BD439" s="20" t="str">
        <f t="shared" si="299"/>
        <v/>
      </c>
      <c r="BE439" s="35"/>
      <c r="BF439" s="36"/>
      <c r="BG439" s="17" t="str">
        <f t="shared" si="298"/>
        <v/>
      </c>
      <c r="BH439" s="17" t="str">
        <f t="shared" si="298"/>
        <v/>
      </c>
      <c r="BI439" s="20" t="str">
        <f t="shared" si="290"/>
        <v/>
      </c>
      <c r="BJ439" s="54">
        <v>3</v>
      </c>
      <c r="BK439" s="37">
        <f t="shared" si="265"/>
        <v>6</v>
      </c>
      <c r="BL439" s="54">
        <f t="shared" si="266"/>
        <v>0</v>
      </c>
      <c r="BM439" s="28"/>
      <c r="BN439" s="28"/>
      <c r="BO439" s="28" t="s">
        <v>2081</v>
      </c>
      <c r="BP439" s="28" t="s">
        <v>2082</v>
      </c>
      <c r="BQ439" s="28">
        <v>2</v>
      </c>
      <c r="BR439" s="25">
        <f t="shared" si="267"/>
        <v>2</v>
      </c>
      <c r="BS439" s="28">
        <v>2</v>
      </c>
      <c r="BT439" s="25">
        <f t="shared" si="268"/>
        <v>2</v>
      </c>
      <c r="BU439" s="28">
        <v>2</v>
      </c>
      <c r="BV439" s="25">
        <f t="shared" si="269"/>
        <v>2</v>
      </c>
      <c r="BW439" s="28" t="s">
        <v>87</v>
      </c>
      <c r="BX439" s="25">
        <f t="shared" si="270"/>
        <v>1</v>
      </c>
      <c r="BY439" s="25" t="str">
        <f t="shared" si="275"/>
        <v>low</v>
      </c>
      <c r="BZ439" s="28" t="s">
        <v>100</v>
      </c>
      <c r="CA439" s="25">
        <v>3</v>
      </c>
      <c r="CB439" s="28"/>
      <c r="CC439" s="28">
        <v>4253.6499999999996</v>
      </c>
      <c r="CD439" s="28">
        <v>142.85</v>
      </c>
      <c r="CE439" s="38">
        <v>97.01</v>
      </c>
      <c r="CF439" s="54">
        <v>2</v>
      </c>
      <c r="CG439" s="25">
        <f t="shared" si="271"/>
        <v>3</v>
      </c>
      <c r="CH439" s="26">
        <f t="shared" si="272"/>
        <v>0.5</v>
      </c>
      <c r="CI439" s="26">
        <f t="shared" si="276"/>
        <v>6.0693034651732587</v>
      </c>
      <c r="CJ439" s="26">
        <f t="shared" si="277"/>
        <v>8.9372229667044625</v>
      </c>
    </row>
    <row r="440" spans="1:88" ht="13.05" customHeight="1" x14ac:dyDescent="0.3">
      <c r="A440" s="27">
        <v>34</v>
      </c>
      <c r="B440" s="28" t="s">
        <v>79</v>
      </c>
      <c r="C440" s="25">
        <f t="shared" si="258"/>
        <v>2</v>
      </c>
      <c r="D440" s="28" t="s">
        <v>80</v>
      </c>
      <c r="E440" s="25">
        <f t="shared" si="259"/>
        <v>4</v>
      </c>
      <c r="F440" s="28" t="s">
        <v>66</v>
      </c>
      <c r="G440" s="25">
        <f t="shared" si="260"/>
        <v>5</v>
      </c>
      <c r="H440" s="28" t="str">
        <f t="shared" si="261"/>
        <v>high</v>
      </c>
      <c r="I440" s="28" t="s">
        <v>80</v>
      </c>
      <c r="J440" s="25">
        <f t="shared" si="262"/>
        <v>4</v>
      </c>
      <c r="K440" s="28" t="s">
        <v>65</v>
      </c>
      <c r="L440" s="25">
        <f t="shared" si="263"/>
        <v>3</v>
      </c>
      <c r="M440" s="28" t="s">
        <v>66</v>
      </c>
      <c r="N440" s="25">
        <f t="shared" si="264"/>
        <v>5</v>
      </c>
      <c r="O440" s="25" t="str">
        <f t="shared" si="273"/>
        <v>high</v>
      </c>
      <c r="P440" s="25" t="s">
        <v>67</v>
      </c>
      <c r="Q440" s="25" t="s">
        <v>68</v>
      </c>
      <c r="R440" s="25">
        <v>6</v>
      </c>
      <c r="S440" s="29" t="s">
        <v>2417</v>
      </c>
      <c r="T440" s="195">
        <f>VLOOKUP($S440,'Snippet measures'!$A$4:$V$33,11,FALSE)</f>
        <v>867</v>
      </c>
      <c r="U440" s="195">
        <f>VLOOKUP($S440,'Snippet measures'!$A$4:$V$33,18,FALSE)</f>
        <v>-6.0592906870255101</v>
      </c>
      <c r="V440" s="195">
        <f>VLOOKUP($S440,'Snippet measures'!$A$4:$V$33,19,FALSE)</f>
        <v>684.9</v>
      </c>
      <c r="W440" s="195">
        <f>VLOOKUP($S440,'Snippet measures'!$A$4:$V$33,21,FALSE)</f>
        <v>1.0075566750629723E-2</v>
      </c>
      <c r="X440" s="195">
        <f>VLOOKUP($S440,'Snippet measures'!$A$4:$V$33,22,FALSE)</f>
        <v>0.44332493702770781</v>
      </c>
      <c r="Y440" s="25">
        <v>1</v>
      </c>
      <c r="Z440" s="30" t="s">
        <v>2421</v>
      </c>
      <c r="AA440" s="31" t="s">
        <v>2422</v>
      </c>
      <c r="AB440" s="39" t="s">
        <v>1616</v>
      </c>
      <c r="AC440" s="33" t="s">
        <v>91</v>
      </c>
      <c r="AD440" s="16"/>
      <c r="AE440" s="17">
        <v>0</v>
      </c>
      <c r="AF440" s="17">
        <v>0</v>
      </c>
      <c r="AG440" s="17">
        <f t="shared" si="291"/>
        <v>0</v>
      </c>
      <c r="AH440" s="35" t="s">
        <v>401</v>
      </c>
      <c r="AI440" s="33" t="s">
        <v>2423</v>
      </c>
      <c r="AJ440" s="16" t="s">
        <v>1493</v>
      </c>
      <c r="AK440" s="17">
        <v>1</v>
      </c>
      <c r="AL440" s="17">
        <v>2</v>
      </c>
      <c r="AM440" s="41">
        <v>2</v>
      </c>
      <c r="AN440" s="35"/>
      <c r="AO440" s="33"/>
      <c r="AP440" s="16"/>
      <c r="AQ440" s="17" t="str">
        <f t="shared" si="295"/>
        <v/>
      </c>
      <c r="AR440" s="17" t="str">
        <f t="shared" si="295"/>
        <v/>
      </c>
      <c r="AS440" s="20" t="str">
        <f t="shared" si="294"/>
        <v/>
      </c>
      <c r="AT440" s="35"/>
      <c r="AU440" s="33"/>
      <c r="AV440" s="16"/>
      <c r="AW440" s="17" t="str">
        <f t="shared" si="296"/>
        <v/>
      </c>
      <c r="AX440" s="17" t="str">
        <f t="shared" si="296"/>
        <v/>
      </c>
      <c r="AY440" s="20" t="str">
        <f t="shared" si="292"/>
        <v/>
      </c>
      <c r="AZ440" s="35"/>
      <c r="BA440" s="33"/>
      <c r="BB440" s="17" t="str">
        <f t="shared" si="297"/>
        <v/>
      </c>
      <c r="BC440" s="17" t="str">
        <f t="shared" si="297"/>
        <v/>
      </c>
      <c r="BD440" s="20" t="str">
        <f t="shared" si="299"/>
        <v/>
      </c>
      <c r="BE440" s="35"/>
      <c r="BF440" s="36"/>
      <c r="BG440" s="17" t="str">
        <f t="shared" si="298"/>
        <v/>
      </c>
      <c r="BH440" s="17" t="str">
        <f t="shared" si="298"/>
        <v/>
      </c>
      <c r="BI440" s="20" t="str">
        <f t="shared" si="290"/>
        <v/>
      </c>
      <c r="BJ440" s="54">
        <v>1</v>
      </c>
      <c r="BK440" s="37">
        <f t="shared" si="265"/>
        <v>2</v>
      </c>
      <c r="BL440" s="54">
        <f t="shared" si="266"/>
        <v>0</v>
      </c>
      <c r="BM440" s="28"/>
      <c r="BN440" s="28"/>
      <c r="BO440" s="28" t="s">
        <v>2085</v>
      </c>
      <c r="BP440" s="28" t="s">
        <v>2086</v>
      </c>
      <c r="BQ440" s="28">
        <v>4</v>
      </c>
      <c r="BR440" s="25">
        <f t="shared" si="267"/>
        <v>4</v>
      </c>
      <c r="BS440" s="28">
        <v>4</v>
      </c>
      <c r="BT440" s="25">
        <f t="shared" si="268"/>
        <v>4</v>
      </c>
      <c r="BU440" s="28">
        <v>4</v>
      </c>
      <c r="BV440" s="25">
        <f t="shared" si="269"/>
        <v>4</v>
      </c>
      <c r="BW440" s="28" t="s">
        <v>87</v>
      </c>
      <c r="BX440" s="25">
        <f t="shared" si="270"/>
        <v>1</v>
      </c>
      <c r="BY440" s="25" t="str">
        <f t="shared" si="275"/>
        <v>high</v>
      </c>
      <c r="BZ440" s="28" t="s">
        <v>145</v>
      </c>
      <c r="CA440" s="25">
        <v>2</v>
      </c>
      <c r="CB440" s="28" t="s">
        <v>2087</v>
      </c>
      <c r="CC440" s="28">
        <v>1792.87</v>
      </c>
      <c r="CD440" s="28">
        <v>70.44</v>
      </c>
      <c r="CE440" s="38">
        <v>22.21</v>
      </c>
      <c r="CF440" s="54">
        <v>2</v>
      </c>
      <c r="CG440" s="25">
        <f t="shared" si="271"/>
        <v>2</v>
      </c>
      <c r="CH440" s="26">
        <f t="shared" si="272"/>
        <v>0.33333333333333331</v>
      </c>
      <c r="CI440" s="26">
        <f t="shared" si="276"/>
        <v>12.308347529812607</v>
      </c>
      <c r="CJ440" s="26">
        <f t="shared" si="277"/>
        <v>39.036470058532188</v>
      </c>
    </row>
    <row r="441" spans="1:88" ht="13.05" customHeight="1" x14ac:dyDescent="0.3">
      <c r="A441" s="27">
        <v>51</v>
      </c>
      <c r="B441" s="28" t="s">
        <v>65</v>
      </c>
      <c r="C441" s="25">
        <f t="shared" si="258"/>
        <v>3</v>
      </c>
      <c r="D441" s="28" t="s">
        <v>65</v>
      </c>
      <c r="E441" s="25">
        <f t="shared" si="259"/>
        <v>3</v>
      </c>
      <c r="F441" s="28" t="s">
        <v>79</v>
      </c>
      <c r="G441" s="25">
        <f t="shared" si="260"/>
        <v>2</v>
      </c>
      <c r="H441" s="28" t="str">
        <f t="shared" si="261"/>
        <v>medium</v>
      </c>
      <c r="I441" s="28" t="s">
        <v>88</v>
      </c>
      <c r="J441" s="25">
        <f t="shared" si="262"/>
        <v>1</v>
      </c>
      <c r="K441" s="28" t="s">
        <v>79</v>
      </c>
      <c r="L441" s="25">
        <f t="shared" si="263"/>
        <v>2</v>
      </c>
      <c r="M441" s="28" t="s">
        <v>88</v>
      </c>
      <c r="N441" s="25">
        <f t="shared" si="264"/>
        <v>1</v>
      </c>
      <c r="O441" s="25" t="str">
        <f t="shared" si="273"/>
        <v>med</v>
      </c>
      <c r="P441" s="25" t="s">
        <v>67</v>
      </c>
      <c r="Q441" s="25" t="s">
        <v>68</v>
      </c>
      <c r="R441" s="25">
        <v>6</v>
      </c>
      <c r="S441" s="29" t="s">
        <v>2417</v>
      </c>
      <c r="T441" s="195">
        <f>VLOOKUP($S441,'Snippet measures'!$A$4:$V$33,11,FALSE)</f>
        <v>867</v>
      </c>
      <c r="U441" s="195">
        <f>VLOOKUP($S441,'Snippet measures'!$A$4:$V$33,18,FALSE)</f>
        <v>-6.0592906870255101</v>
      </c>
      <c r="V441" s="195">
        <f>VLOOKUP($S441,'Snippet measures'!$A$4:$V$33,19,FALSE)</f>
        <v>684.9</v>
      </c>
      <c r="W441" s="195">
        <f>VLOOKUP($S441,'Snippet measures'!$A$4:$V$33,21,FALSE)</f>
        <v>1.0075566750629723E-2</v>
      </c>
      <c r="X441" s="195">
        <f>VLOOKUP($S441,'Snippet measures'!$A$4:$V$33,22,FALSE)</f>
        <v>0.44332493702770781</v>
      </c>
      <c r="Y441" s="25">
        <v>5</v>
      </c>
      <c r="Z441" s="30" t="s">
        <v>2424</v>
      </c>
      <c r="AA441" s="31" t="s">
        <v>2425</v>
      </c>
      <c r="AB441" s="39" t="s">
        <v>1616</v>
      </c>
      <c r="AC441" s="33" t="s">
        <v>2426</v>
      </c>
      <c r="AD441" s="55"/>
      <c r="AE441" s="17">
        <v>1</v>
      </c>
      <c r="AF441" s="17">
        <v>0</v>
      </c>
      <c r="AG441" s="40">
        <v>0</v>
      </c>
      <c r="AH441" s="35" t="s">
        <v>401</v>
      </c>
      <c r="AI441" s="33" t="s">
        <v>862</v>
      </c>
      <c r="AJ441" s="16"/>
      <c r="AK441" s="17">
        <v>2</v>
      </c>
      <c r="AL441" s="17">
        <v>2</v>
      </c>
      <c r="AM441" s="20">
        <f>IF(AK441=AL441,AK441,"")</f>
        <v>2</v>
      </c>
      <c r="AN441" s="35"/>
      <c r="AO441" s="33"/>
      <c r="AP441" s="16"/>
      <c r="AQ441" s="17" t="str">
        <f t="shared" si="295"/>
        <v/>
      </c>
      <c r="AR441" s="17" t="str">
        <f t="shared" si="295"/>
        <v/>
      </c>
      <c r="AS441" s="20" t="str">
        <f t="shared" si="294"/>
        <v/>
      </c>
      <c r="AT441" s="35"/>
      <c r="AU441" s="33"/>
      <c r="AV441" s="16"/>
      <c r="AW441" s="17" t="str">
        <f t="shared" si="296"/>
        <v/>
      </c>
      <c r="AX441" s="17" t="str">
        <f t="shared" si="296"/>
        <v/>
      </c>
      <c r="AY441" s="20" t="str">
        <f t="shared" si="292"/>
        <v/>
      </c>
      <c r="AZ441" s="35"/>
      <c r="BA441" s="33"/>
      <c r="BB441" s="17" t="str">
        <f t="shared" si="297"/>
        <v/>
      </c>
      <c r="BC441" s="17" t="str">
        <f t="shared" si="297"/>
        <v/>
      </c>
      <c r="BD441" s="20" t="str">
        <f t="shared" si="299"/>
        <v/>
      </c>
      <c r="BE441" s="35"/>
      <c r="BF441" s="36"/>
      <c r="BG441" s="17" t="str">
        <f t="shared" si="298"/>
        <v/>
      </c>
      <c r="BH441" s="17" t="str">
        <f t="shared" si="298"/>
        <v/>
      </c>
      <c r="BI441" s="20" t="str">
        <f t="shared" si="290"/>
        <v/>
      </c>
      <c r="BJ441" s="54">
        <v>5</v>
      </c>
      <c r="BK441" s="37">
        <f t="shared" si="265"/>
        <v>10</v>
      </c>
      <c r="BL441" s="54">
        <f t="shared" si="266"/>
        <v>0</v>
      </c>
      <c r="BM441" s="28" t="s">
        <v>2427</v>
      </c>
      <c r="BN441" s="28"/>
      <c r="BO441" s="28"/>
      <c r="BP441" s="28" t="s">
        <v>2092</v>
      </c>
      <c r="BQ441" s="28">
        <v>2</v>
      </c>
      <c r="BR441" s="25">
        <f t="shared" si="267"/>
        <v>2</v>
      </c>
      <c r="BS441" s="28">
        <v>3</v>
      </c>
      <c r="BT441" s="25">
        <f t="shared" si="268"/>
        <v>3</v>
      </c>
      <c r="BU441" s="28">
        <v>2</v>
      </c>
      <c r="BV441" s="25">
        <f t="shared" si="269"/>
        <v>2</v>
      </c>
      <c r="BW441" s="28" t="s">
        <v>87</v>
      </c>
      <c r="BX441" s="25">
        <f t="shared" si="270"/>
        <v>1</v>
      </c>
      <c r="BY441" s="25" t="str">
        <f t="shared" si="275"/>
        <v>med</v>
      </c>
      <c r="BZ441" s="28" t="s">
        <v>145</v>
      </c>
      <c r="CA441" s="25">
        <v>2</v>
      </c>
      <c r="CB441" s="28" t="s">
        <v>2093</v>
      </c>
      <c r="CC441" s="28">
        <v>7473.2</v>
      </c>
      <c r="CD441" s="28">
        <v>218.88</v>
      </c>
      <c r="CE441" s="38">
        <v>359.41</v>
      </c>
      <c r="CF441" s="54">
        <v>2</v>
      </c>
      <c r="CG441" s="25">
        <f t="shared" si="271"/>
        <v>2</v>
      </c>
      <c r="CH441" s="26">
        <f t="shared" si="272"/>
        <v>0.33333333333333331</v>
      </c>
      <c r="CI441" s="26">
        <f t="shared" si="276"/>
        <v>3.961074561403509</v>
      </c>
      <c r="CJ441" s="26">
        <f t="shared" si="277"/>
        <v>2.4122868033721931</v>
      </c>
    </row>
    <row r="442" spans="1:88" ht="13.05" customHeight="1" x14ac:dyDescent="0.3">
      <c r="A442" s="27">
        <v>52</v>
      </c>
      <c r="B442" s="28" t="s">
        <v>79</v>
      </c>
      <c r="C442" s="25">
        <f t="shared" si="258"/>
        <v>2</v>
      </c>
      <c r="D442" s="28" t="s">
        <v>65</v>
      </c>
      <c r="E442" s="25">
        <f t="shared" si="259"/>
        <v>3</v>
      </c>
      <c r="F442" s="28" t="s">
        <v>80</v>
      </c>
      <c r="G442" s="25">
        <f t="shared" si="260"/>
        <v>4</v>
      </c>
      <c r="H442" s="28" t="str">
        <f t="shared" si="261"/>
        <v>medium</v>
      </c>
      <c r="I442" s="28" t="s">
        <v>88</v>
      </c>
      <c r="J442" s="25">
        <f t="shared" si="262"/>
        <v>1</v>
      </c>
      <c r="K442" s="28" t="s">
        <v>88</v>
      </c>
      <c r="L442" s="25">
        <f t="shared" si="263"/>
        <v>1</v>
      </c>
      <c r="M442" s="28" t="s">
        <v>88</v>
      </c>
      <c r="N442" s="25">
        <f t="shared" si="264"/>
        <v>1</v>
      </c>
      <c r="O442" s="25" t="str">
        <f t="shared" si="273"/>
        <v>high</v>
      </c>
      <c r="P442" s="25" t="s">
        <v>67</v>
      </c>
      <c r="Q442" s="25" t="s">
        <v>68</v>
      </c>
      <c r="R442" s="25">
        <v>6</v>
      </c>
      <c r="S442" s="29" t="s">
        <v>2417</v>
      </c>
      <c r="T442" s="195">
        <f>VLOOKUP($S442,'Snippet measures'!$A$4:$V$33,11,FALSE)</f>
        <v>867</v>
      </c>
      <c r="U442" s="195">
        <f>VLOOKUP($S442,'Snippet measures'!$A$4:$V$33,18,FALSE)</f>
        <v>-6.0592906870255101</v>
      </c>
      <c r="V442" s="195">
        <f>VLOOKUP($S442,'Snippet measures'!$A$4:$V$33,19,FALSE)</f>
        <v>684.9</v>
      </c>
      <c r="W442" s="195">
        <f>VLOOKUP($S442,'Snippet measures'!$A$4:$V$33,21,FALSE)</f>
        <v>1.0075566750629723E-2</v>
      </c>
      <c r="X442" s="195">
        <f>VLOOKUP($S442,'Snippet measures'!$A$4:$V$33,22,FALSE)</f>
        <v>0.44332493702770781</v>
      </c>
      <c r="Y442" s="25">
        <v>2</v>
      </c>
      <c r="Z442" s="30" t="s">
        <v>2428</v>
      </c>
      <c r="AA442" s="31" t="s">
        <v>2429</v>
      </c>
      <c r="AB442" s="39" t="s">
        <v>1616</v>
      </c>
      <c r="AC442" s="33" t="s">
        <v>2430</v>
      </c>
      <c r="AD442" s="16"/>
      <c r="AE442" s="17">
        <v>1</v>
      </c>
      <c r="AF442" s="17">
        <v>1</v>
      </c>
      <c r="AG442" s="17">
        <f>IF(AE442=AF442,AE442,"")</f>
        <v>1</v>
      </c>
      <c r="AH442" s="35" t="s">
        <v>401</v>
      </c>
      <c r="AI442" s="33" t="s">
        <v>401</v>
      </c>
      <c r="AJ442" s="16"/>
      <c r="AK442" s="17">
        <f>IF($AH442=TRIM($AI442),3,"")</f>
        <v>3</v>
      </c>
      <c r="AL442" s="17">
        <f>IF($AH442=TRIM($AI442),3,"")</f>
        <v>3</v>
      </c>
      <c r="AM442" s="20">
        <f>IF(AK442=AL442,AK442,"")</f>
        <v>3</v>
      </c>
      <c r="AN442" s="35"/>
      <c r="AO442" s="33"/>
      <c r="AP442" s="16"/>
      <c r="AQ442" s="17" t="str">
        <f t="shared" si="295"/>
        <v/>
      </c>
      <c r="AR442" s="17" t="str">
        <f t="shared" si="295"/>
        <v/>
      </c>
      <c r="AS442" s="20" t="str">
        <f t="shared" si="294"/>
        <v/>
      </c>
      <c r="AT442" s="35"/>
      <c r="AU442" s="33"/>
      <c r="AV442" s="16"/>
      <c r="AW442" s="17" t="str">
        <f t="shared" si="296"/>
        <v/>
      </c>
      <c r="AX442" s="17" t="str">
        <f t="shared" si="296"/>
        <v/>
      </c>
      <c r="AY442" s="20" t="str">
        <f t="shared" si="292"/>
        <v/>
      </c>
      <c r="AZ442" s="35"/>
      <c r="BA442" s="33"/>
      <c r="BB442" s="17" t="str">
        <f t="shared" si="297"/>
        <v/>
      </c>
      <c r="BC442" s="17" t="str">
        <f t="shared" si="297"/>
        <v/>
      </c>
      <c r="BD442" s="20" t="str">
        <f t="shared" si="299"/>
        <v/>
      </c>
      <c r="BE442" s="35"/>
      <c r="BF442" s="36"/>
      <c r="BG442" s="17" t="str">
        <f t="shared" si="298"/>
        <v/>
      </c>
      <c r="BH442" s="17" t="str">
        <f t="shared" si="298"/>
        <v/>
      </c>
      <c r="BI442" s="20" t="str">
        <f t="shared" si="290"/>
        <v/>
      </c>
      <c r="BJ442" s="54">
        <v>3</v>
      </c>
      <c r="BK442" s="37">
        <f t="shared" si="265"/>
        <v>5</v>
      </c>
      <c r="BL442" s="54">
        <f t="shared" si="266"/>
        <v>1</v>
      </c>
      <c r="BM442" s="28" t="s">
        <v>2431</v>
      </c>
      <c r="BN442" s="28"/>
      <c r="BO442" s="28" t="s">
        <v>2102</v>
      </c>
      <c r="BP442" s="28" t="s">
        <v>2103</v>
      </c>
      <c r="BQ442" s="28">
        <v>3</v>
      </c>
      <c r="BR442" s="25">
        <f t="shared" si="267"/>
        <v>3</v>
      </c>
      <c r="BS442" s="28">
        <v>2</v>
      </c>
      <c r="BT442" s="25">
        <f t="shared" si="268"/>
        <v>2</v>
      </c>
      <c r="BU442" s="28">
        <v>3</v>
      </c>
      <c r="BV442" s="25">
        <f t="shared" si="269"/>
        <v>3</v>
      </c>
      <c r="BW442" s="28" t="s">
        <v>87</v>
      </c>
      <c r="BX442" s="25">
        <f t="shared" si="270"/>
        <v>1</v>
      </c>
      <c r="BY442" s="25" t="str">
        <f t="shared" si="275"/>
        <v>med</v>
      </c>
      <c r="BZ442" s="28" t="s">
        <v>145</v>
      </c>
      <c r="CA442" s="25">
        <v>2</v>
      </c>
      <c r="CB442" s="28"/>
      <c r="CC442" s="28">
        <v>11497.2</v>
      </c>
      <c r="CD442" s="28">
        <v>75.040000000000006</v>
      </c>
      <c r="CE442" s="38">
        <v>92.27</v>
      </c>
      <c r="CF442" s="54">
        <v>2</v>
      </c>
      <c r="CG442" s="25">
        <f t="shared" si="271"/>
        <v>4</v>
      </c>
      <c r="CH442" s="26">
        <f t="shared" si="272"/>
        <v>0.66666666666666663</v>
      </c>
      <c r="CI442" s="26">
        <f t="shared" si="276"/>
        <v>11.553837953091683</v>
      </c>
      <c r="CJ442" s="26">
        <f t="shared" si="277"/>
        <v>9.3963368375419964</v>
      </c>
    </row>
    <row r="443" spans="1:88" ht="13.05" customHeight="1" x14ac:dyDescent="0.3">
      <c r="A443" s="27">
        <v>56</v>
      </c>
      <c r="B443" s="28" t="s">
        <v>79</v>
      </c>
      <c r="C443" s="25">
        <f t="shared" si="258"/>
        <v>2</v>
      </c>
      <c r="D443" s="28" t="s">
        <v>65</v>
      </c>
      <c r="E443" s="25">
        <f t="shared" si="259"/>
        <v>3</v>
      </c>
      <c r="F443" s="28" t="s">
        <v>80</v>
      </c>
      <c r="G443" s="25">
        <f t="shared" si="260"/>
        <v>4</v>
      </c>
      <c r="H443" s="28" t="str">
        <f t="shared" si="261"/>
        <v>medium</v>
      </c>
      <c r="I443" s="28" t="s">
        <v>65</v>
      </c>
      <c r="J443" s="25">
        <f t="shared" si="262"/>
        <v>3</v>
      </c>
      <c r="K443" s="28" t="s">
        <v>79</v>
      </c>
      <c r="L443" s="25">
        <f t="shared" si="263"/>
        <v>2</v>
      </c>
      <c r="M443" s="28" t="s">
        <v>79</v>
      </c>
      <c r="N443" s="25">
        <f t="shared" si="264"/>
        <v>2</v>
      </c>
      <c r="O443" s="25" t="str">
        <f t="shared" si="273"/>
        <v>high</v>
      </c>
      <c r="P443" s="25" t="s">
        <v>67</v>
      </c>
      <c r="Q443" s="25" t="s">
        <v>68</v>
      </c>
      <c r="R443" s="25">
        <v>6</v>
      </c>
      <c r="S443" s="29" t="s">
        <v>2417</v>
      </c>
      <c r="T443" s="195">
        <f>VLOOKUP($S443,'Snippet measures'!$A$4:$V$33,11,FALSE)</f>
        <v>867</v>
      </c>
      <c r="U443" s="195">
        <f>VLOOKUP($S443,'Snippet measures'!$A$4:$V$33,18,FALSE)</f>
        <v>-6.0592906870255101</v>
      </c>
      <c r="V443" s="195">
        <f>VLOOKUP($S443,'Snippet measures'!$A$4:$V$33,19,FALSE)</f>
        <v>684.9</v>
      </c>
      <c r="W443" s="195">
        <f>VLOOKUP($S443,'Snippet measures'!$A$4:$V$33,21,FALSE)</f>
        <v>1.0075566750629723E-2</v>
      </c>
      <c r="X443" s="195">
        <f>VLOOKUP($S443,'Snippet measures'!$A$4:$V$33,22,FALSE)</f>
        <v>0.44332493702770781</v>
      </c>
      <c r="Y443" s="25">
        <v>1</v>
      </c>
      <c r="Z443" s="30" t="s">
        <v>2432</v>
      </c>
      <c r="AA443" s="31" t="s">
        <v>2433</v>
      </c>
      <c r="AB443" s="39" t="s">
        <v>1616</v>
      </c>
      <c r="AC443" s="33" t="s">
        <v>2434</v>
      </c>
      <c r="AD443" s="16"/>
      <c r="AE443" s="17">
        <v>1</v>
      </c>
      <c r="AF443" s="17">
        <v>1</v>
      </c>
      <c r="AG443" s="17">
        <f>IF(AE443=AF443,AE443,"")</f>
        <v>1</v>
      </c>
      <c r="AH443" s="35" t="s">
        <v>401</v>
      </c>
      <c r="AI443" s="33" t="s">
        <v>2435</v>
      </c>
      <c r="AJ443" s="16" t="s">
        <v>1493</v>
      </c>
      <c r="AK443" s="17">
        <v>1</v>
      </c>
      <c r="AL443" s="17">
        <v>2</v>
      </c>
      <c r="AM443" s="41">
        <v>1</v>
      </c>
      <c r="AN443" s="35"/>
      <c r="AO443" s="33"/>
      <c r="AP443" s="16"/>
      <c r="AQ443" s="17" t="str">
        <f t="shared" si="295"/>
        <v/>
      </c>
      <c r="AR443" s="17" t="str">
        <f t="shared" si="295"/>
        <v/>
      </c>
      <c r="AS443" s="20" t="str">
        <f t="shared" si="294"/>
        <v/>
      </c>
      <c r="AT443" s="35"/>
      <c r="AU443" s="33"/>
      <c r="AV443" s="16"/>
      <c r="AW443" s="17" t="str">
        <f t="shared" si="296"/>
        <v/>
      </c>
      <c r="AX443" s="17" t="str">
        <f t="shared" si="296"/>
        <v/>
      </c>
      <c r="AY443" s="20" t="str">
        <f t="shared" si="292"/>
        <v/>
      </c>
      <c r="AZ443" s="35"/>
      <c r="BA443" s="33"/>
      <c r="BB443" s="17" t="str">
        <f t="shared" si="297"/>
        <v/>
      </c>
      <c r="BC443" s="17" t="str">
        <f t="shared" si="297"/>
        <v/>
      </c>
      <c r="BD443" s="20" t="str">
        <f t="shared" si="299"/>
        <v/>
      </c>
      <c r="BE443" s="35"/>
      <c r="BF443" s="36"/>
      <c r="BG443" s="17" t="str">
        <f t="shared" si="298"/>
        <v/>
      </c>
      <c r="BH443" s="17" t="str">
        <f t="shared" si="298"/>
        <v/>
      </c>
      <c r="BI443" s="20" t="str">
        <f t="shared" si="290"/>
        <v/>
      </c>
      <c r="BJ443" s="54">
        <v>1</v>
      </c>
      <c r="BK443" s="37">
        <f t="shared" si="265"/>
        <v>2</v>
      </c>
      <c r="BL443" s="54">
        <f t="shared" si="266"/>
        <v>0</v>
      </c>
      <c r="BM443" s="28"/>
      <c r="BN443" s="28" t="s">
        <v>2436</v>
      </c>
      <c r="BO443" s="28" t="s">
        <v>2109</v>
      </c>
      <c r="BP443" s="28" t="s">
        <v>2110</v>
      </c>
      <c r="BQ443" s="28">
        <v>2</v>
      </c>
      <c r="BR443" s="25">
        <f t="shared" si="267"/>
        <v>2</v>
      </c>
      <c r="BS443" s="28" t="s">
        <v>87</v>
      </c>
      <c r="BT443" s="25">
        <f t="shared" si="268"/>
        <v>1</v>
      </c>
      <c r="BU443" s="28" t="s">
        <v>87</v>
      </c>
      <c r="BV443" s="25">
        <f t="shared" si="269"/>
        <v>1</v>
      </c>
      <c r="BW443" s="28" t="s">
        <v>87</v>
      </c>
      <c r="BX443" s="25">
        <f t="shared" si="270"/>
        <v>1</v>
      </c>
      <c r="BY443" s="25" t="str">
        <f t="shared" si="275"/>
        <v>low</v>
      </c>
      <c r="BZ443" s="28" t="s">
        <v>145</v>
      </c>
      <c r="CA443" s="25">
        <v>2</v>
      </c>
      <c r="CB443" s="28"/>
      <c r="CC443" s="28">
        <v>4437.21</v>
      </c>
      <c r="CD443" s="28">
        <v>319.68</v>
      </c>
      <c r="CE443" s="38">
        <v>85.12</v>
      </c>
      <c r="CF443" s="54">
        <v>2</v>
      </c>
      <c r="CG443" s="25">
        <f t="shared" si="271"/>
        <v>2</v>
      </c>
      <c r="CH443" s="26">
        <f t="shared" si="272"/>
        <v>0.33333333333333331</v>
      </c>
      <c r="CI443" s="26">
        <f t="shared" si="276"/>
        <v>2.7120870870870872</v>
      </c>
      <c r="CJ443" s="26">
        <f t="shared" si="277"/>
        <v>10.185620300751879</v>
      </c>
    </row>
    <row r="444" spans="1:88" ht="13.05" customHeight="1" x14ac:dyDescent="0.3">
      <c r="A444" s="27">
        <v>80</v>
      </c>
      <c r="B444" s="28" t="s">
        <v>65</v>
      </c>
      <c r="C444" s="25">
        <f t="shared" si="258"/>
        <v>3</v>
      </c>
      <c r="D444" s="28" t="s">
        <v>80</v>
      </c>
      <c r="E444" s="25">
        <f t="shared" si="259"/>
        <v>4</v>
      </c>
      <c r="F444" s="28" t="s">
        <v>66</v>
      </c>
      <c r="G444" s="25">
        <f t="shared" si="260"/>
        <v>5</v>
      </c>
      <c r="H444" s="28" t="str">
        <f t="shared" si="261"/>
        <v>high</v>
      </c>
      <c r="I444" s="28" t="s">
        <v>65</v>
      </c>
      <c r="J444" s="25">
        <f t="shared" si="262"/>
        <v>3</v>
      </c>
      <c r="K444" s="28" t="s">
        <v>79</v>
      </c>
      <c r="L444" s="25">
        <f t="shared" si="263"/>
        <v>2</v>
      </c>
      <c r="M444" s="28" t="s">
        <v>79</v>
      </c>
      <c r="N444" s="25">
        <f t="shared" si="264"/>
        <v>2</v>
      </c>
      <c r="O444" s="25" t="str">
        <f t="shared" si="273"/>
        <v>high</v>
      </c>
      <c r="P444" s="25" t="s">
        <v>95</v>
      </c>
      <c r="Q444" s="25" t="s">
        <v>68</v>
      </c>
      <c r="R444" s="25">
        <v>6</v>
      </c>
      <c r="S444" s="29" t="s">
        <v>2417</v>
      </c>
      <c r="T444" s="195">
        <f>VLOOKUP($S444,'Snippet measures'!$A$4:$V$33,11,FALSE)</f>
        <v>867</v>
      </c>
      <c r="U444" s="195">
        <f>VLOOKUP($S444,'Snippet measures'!$A$4:$V$33,18,FALSE)</f>
        <v>-6.0592906870255101</v>
      </c>
      <c r="V444" s="195">
        <f>VLOOKUP($S444,'Snippet measures'!$A$4:$V$33,19,FALSE)</f>
        <v>684.9</v>
      </c>
      <c r="W444" s="195">
        <f>VLOOKUP($S444,'Snippet measures'!$A$4:$V$33,21,FALSE)</f>
        <v>1.0075566750629723E-2</v>
      </c>
      <c r="X444" s="195">
        <f>VLOOKUP($S444,'Snippet measures'!$A$4:$V$33,22,FALSE)</f>
        <v>0.44332493702770781</v>
      </c>
      <c r="Y444" s="25">
        <v>3</v>
      </c>
      <c r="Z444" s="30" t="s">
        <v>2437</v>
      </c>
      <c r="AA444" s="31" t="s">
        <v>2438</v>
      </c>
      <c r="AB444" s="39" t="s">
        <v>1616</v>
      </c>
      <c r="AC444" s="33" t="s">
        <v>2439</v>
      </c>
      <c r="AD444" s="16"/>
      <c r="AE444" s="17">
        <v>1</v>
      </c>
      <c r="AF444" s="17">
        <v>1</v>
      </c>
      <c r="AG444" s="17">
        <f>IF(AE444=AF444,AE444,"")</f>
        <v>1</v>
      </c>
      <c r="AH444" s="35" t="s">
        <v>401</v>
      </c>
      <c r="AI444" s="33" t="s">
        <v>426</v>
      </c>
      <c r="AJ444" s="16"/>
      <c r="AK444" s="17">
        <v>2</v>
      </c>
      <c r="AL444" s="17">
        <v>2</v>
      </c>
      <c r="AM444" s="20">
        <f t="shared" ref="AM444:AM451" si="300">IF(AK444=AL444,AK444,"")</f>
        <v>2</v>
      </c>
      <c r="AN444" s="35"/>
      <c r="AO444" s="33"/>
      <c r="AP444" s="16"/>
      <c r="AQ444" s="17" t="str">
        <f t="shared" si="295"/>
        <v/>
      </c>
      <c r="AR444" s="17" t="str">
        <f t="shared" si="295"/>
        <v/>
      </c>
      <c r="AS444" s="20" t="str">
        <f t="shared" si="294"/>
        <v/>
      </c>
      <c r="AT444" s="35"/>
      <c r="AU444" s="33"/>
      <c r="AV444" s="16"/>
      <c r="AW444" s="17" t="str">
        <f t="shared" si="296"/>
        <v/>
      </c>
      <c r="AX444" s="17" t="str">
        <f t="shared" si="296"/>
        <v/>
      </c>
      <c r="AY444" s="20" t="str">
        <f t="shared" si="292"/>
        <v/>
      </c>
      <c r="AZ444" s="35"/>
      <c r="BA444" s="33"/>
      <c r="BB444" s="17" t="str">
        <f t="shared" si="297"/>
        <v/>
      </c>
      <c r="BC444" s="17" t="str">
        <f t="shared" si="297"/>
        <v/>
      </c>
      <c r="BD444" s="20" t="str">
        <f t="shared" si="299"/>
        <v/>
      </c>
      <c r="BE444" s="35"/>
      <c r="BF444" s="36"/>
      <c r="BG444" s="17" t="str">
        <f t="shared" si="298"/>
        <v/>
      </c>
      <c r="BH444" s="17" t="str">
        <f t="shared" si="298"/>
        <v/>
      </c>
      <c r="BI444" s="20" t="str">
        <f t="shared" si="290"/>
        <v/>
      </c>
      <c r="BJ444" s="54">
        <v>3</v>
      </c>
      <c r="BK444" s="37">
        <f t="shared" si="265"/>
        <v>6</v>
      </c>
      <c r="BL444" s="54">
        <f t="shared" si="266"/>
        <v>0</v>
      </c>
      <c r="BM444" s="28"/>
      <c r="BN444" s="28"/>
      <c r="BO444" s="28"/>
      <c r="BP444" s="28" t="s">
        <v>2117</v>
      </c>
      <c r="BQ444" s="28">
        <v>3</v>
      </c>
      <c r="BR444" s="25">
        <f t="shared" si="267"/>
        <v>3</v>
      </c>
      <c r="BS444" s="28">
        <v>2</v>
      </c>
      <c r="BT444" s="25">
        <f t="shared" si="268"/>
        <v>2</v>
      </c>
      <c r="BU444" s="28">
        <v>2</v>
      </c>
      <c r="BV444" s="25">
        <f t="shared" si="269"/>
        <v>2</v>
      </c>
      <c r="BW444" s="28">
        <v>2</v>
      </c>
      <c r="BX444" s="25">
        <f t="shared" si="270"/>
        <v>2</v>
      </c>
      <c r="BY444" s="25" t="str">
        <f t="shared" si="275"/>
        <v>med</v>
      </c>
      <c r="BZ444" s="28" t="s">
        <v>78</v>
      </c>
      <c r="CA444" s="25">
        <v>1</v>
      </c>
      <c r="CB444" s="28"/>
      <c r="CC444" s="28">
        <v>21923.7</v>
      </c>
      <c r="CD444" s="28">
        <v>223.84</v>
      </c>
      <c r="CE444" s="38">
        <v>103.75</v>
      </c>
      <c r="CF444" s="54">
        <v>2</v>
      </c>
      <c r="CG444" s="25">
        <f t="shared" si="271"/>
        <v>3</v>
      </c>
      <c r="CH444" s="26">
        <f t="shared" si="272"/>
        <v>0.5</v>
      </c>
      <c r="CI444" s="26">
        <f t="shared" si="276"/>
        <v>3.873302358827734</v>
      </c>
      <c r="CJ444" s="26">
        <f t="shared" si="277"/>
        <v>8.3566265060240958</v>
      </c>
    </row>
    <row r="445" spans="1:88" ht="13.05" customHeight="1" x14ac:dyDescent="0.3">
      <c r="A445" s="27">
        <v>81</v>
      </c>
      <c r="B445" s="28" t="s">
        <v>88</v>
      </c>
      <c r="C445" s="25">
        <f t="shared" si="258"/>
        <v>1</v>
      </c>
      <c r="D445" s="28" t="s">
        <v>79</v>
      </c>
      <c r="E445" s="25">
        <f t="shared" si="259"/>
        <v>2</v>
      </c>
      <c r="F445" s="28" t="s">
        <v>88</v>
      </c>
      <c r="G445" s="25">
        <f t="shared" si="260"/>
        <v>1</v>
      </c>
      <c r="H445" s="28" t="str">
        <f t="shared" si="261"/>
        <v>low</v>
      </c>
      <c r="I445" s="28" t="s">
        <v>88</v>
      </c>
      <c r="J445" s="25">
        <f t="shared" si="262"/>
        <v>1</v>
      </c>
      <c r="K445" s="28" t="s">
        <v>88</v>
      </c>
      <c r="L445" s="25">
        <f t="shared" si="263"/>
        <v>1</v>
      </c>
      <c r="M445" s="28" t="s">
        <v>88</v>
      </c>
      <c r="N445" s="25">
        <f t="shared" si="264"/>
        <v>1</v>
      </c>
      <c r="O445" s="25" t="str">
        <f t="shared" si="273"/>
        <v>low</v>
      </c>
      <c r="P445" s="25" t="s">
        <v>67</v>
      </c>
      <c r="Q445" s="25" t="s">
        <v>1751</v>
      </c>
      <c r="R445" s="25">
        <v>6</v>
      </c>
      <c r="S445" s="29" t="s">
        <v>2417</v>
      </c>
      <c r="T445" s="195">
        <f>VLOOKUP($S445,'Snippet measures'!$A$4:$V$33,11,FALSE)</f>
        <v>867</v>
      </c>
      <c r="U445" s="195">
        <f>VLOOKUP($S445,'Snippet measures'!$A$4:$V$33,18,FALSE)</f>
        <v>-6.0592906870255101</v>
      </c>
      <c r="V445" s="195">
        <f>VLOOKUP($S445,'Snippet measures'!$A$4:$V$33,19,FALSE)</f>
        <v>684.9</v>
      </c>
      <c r="W445" s="195">
        <f>VLOOKUP($S445,'Snippet measures'!$A$4:$V$33,21,FALSE)</f>
        <v>1.0075566750629723E-2</v>
      </c>
      <c r="X445" s="195">
        <f>VLOOKUP($S445,'Snippet measures'!$A$4:$V$33,22,FALSE)</f>
        <v>0.44332493702770781</v>
      </c>
      <c r="Y445" s="25">
        <v>3</v>
      </c>
      <c r="Z445" s="30" t="s">
        <v>2440</v>
      </c>
      <c r="AA445" s="31" t="s">
        <v>2441</v>
      </c>
      <c r="AB445" s="39" t="s">
        <v>1616</v>
      </c>
      <c r="AC445" s="33" t="s">
        <v>2442</v>
      </c>
      <c r="AD445" s="16"/>
      <c r="AE445" s="17">
        <v>1</v>
      </c>
      <c r="AF445" s="17">
        <v>1</v>
      </c>
      <c r="AG445" s="17">
        <f>IF(AE445=AF445,AE445,"")</f>
        <v>1</v>
      </c>
      <c r="AH445" s="35" t="s">
        <v>401</v>
      </c>
      <c r="AI445" s="33" t="s">
        <v>2443</v>
      </c>
      <c r="AJ445" s="16" t="s">
        <v>1623</v>
      </c>
      <c r="AK445" s="17">
        <v>3</v>
      </c>
      <c r="AL445" s="17">
        <v>3</v>
      </c>
      <c r="AM445" s="20">
        <f t="shared" si="300"/>
        <v>3</v>
      </c>
      <c r="AN445" s="35"/>
      <c r="AO445" s="33"/>
      <c r="AP445" s="16"/>
      <c r="AQ445" s="17" t="str">
        <f t="shared" si="295"/>
        <v/>
      </c>
      <c r="AR445" s="17" t="str">
        <f t="shared" si="295"/>
        <v/>
      </c>
      <c r="AS445" s="20" t="str">
        <f t="shared" si="294"/>
        <v/>
      </c>
      <c r="AT445" s="35"/>
      <c r="AU445" s="33"/>
      <c r="AV445" s="16"/>
      <c r="AW445" s="17" t="str">
        <f t="shared" si="296"/>
        <v/>
      </c>
      <c r="AX445" s="17" t="str">
        <f t="shared" si="296"/>
        <v/>
      </c>
      <c r="AY445" s="20" t="str">
        <f t="shared" si="292"/>
        <v/>
      </c>
      <c r="AZ445" s="35"/>
      <c r="BA445" s="33"/>
      <c r="BB445" s="17" t="str">
        <f t="shared" si="297"/>
        <v/>
      </c>
      <c r="BC445" s="17" t="str">
        <f t="shared" si="297"/>
        <v/>
      </c>
      <c r="BD445" s="20" t="str">
        <f t="shared" si="299"/>
        <v/>
      </c>
      <c r="BE445" s="35"/>
      <c r="BF445" s="36"/>
      <c r="BG445" s="17" t="str">
        <f t="shared" si="298"/>
        <v/>
      </c>
      <c r="BH445" s="17" t="str">
        <f t="shared" si="298"/>
        <v/>
      </c>
      <c r="BI445" s="20" t="str">
        <f t="shared" si="290"/>
        <v/>
      </c>
      <c r="BJ445" s="54">
        <v>3</v>
      </c>
      <c r="BK445" s="37">
        <f t="shared" si="265"/>
        <v>6</v>
      </c>
      <c r="BL445" s="54">
        <f t="shared" si="266"/>
        <v>0</v>
      </c>
      <c r="BM445" s="28" t="s">
        <v>2444</v>
      </c>
      <c r="BN445" s="28" t="s">
        <v>2445</v>
      </c>
      <c r="BO445" s="28" t="s">
        <v>2123</v>
      </c>
      <c r="BP445" s="28" t="s">
        <v>2124</v>
      </c>
      <c r="BQ445" s="28" t="s">
        <v>87</v>
      </c>
      <c r="BR445" s="25">
        <f t="shared" si="267"/>
        <v>1</v>
      </c>
      <c r="BS445" s="28" t="s">
        <v>87</v>
      </c>
      <c r="BT445" s="25">
        <f t="shared" si="268"/>
        <v>1</v>
      </c>
      <c r="BU445" s="28" t="s">
        <v>87</v>
      </c>
      <c r="BV445" s="25">
        <f t="shared" si="269"/>
        <v>1</v>
      </c>
      <c r="BW445" s="28" t="s">
        <v>87</v>
      </c>
      <c r="BX445" s="25">
        <f t="shared" si="270"/>
        <v>1</v>
      </c>
      <c r="BY445" s="25" t="str">
        <f t="shared" si="275"/>
        <v>low</v>
      </c>
      <c r="BZ445" s="28" t="s">
        <v>78</v>
      </c>
      <c r="CA445" s="25">
        <v>1</v>
      </c>
      <c r="CB445" s="28" t="s">
        <v>2125</v>
      </c>
      <c r="CC445" s="28">
        <v>3123.74</v>
      </c>
      <c r="CD445" s="28">
        <v>143.37</v>
      </c>
      <c r="CE445" s="38">
        <v>119.95</v>
      </c>
      <c r="CF445" s="54">
        <v>2</v>
      </c>
      <c r="CG445" s="25">
        <f t="shared" si="271"/>
        <v>4</v>
      </c>
      <c r="CH445" s="26">
        <f t="shared" si="272"/>
        <v>0.66666666666666663</v>
      </c>
      <c r="CI445" s="26">
        <f t="shared" si="276"/>
        <v>6.047290228081188</v>
      </c>
      <c r="CJ445" s="26">
        <f t="shared" si="277"/>
        <v>7.2280116715298037</v>
      </c>
    </row>
    <row r="446" spans="1:88" ht="13.05" customHeight="1" x14ac:dyDescent="0.3">
      <c r="A446" s="27">
        <v>119</v>
      </c>
      <c r="B446" s="28" t="s">
        <v>88</v>
      </c>
      <c r="C446" s="25">
        <f t="shared" si="258"/>
        <v>1</v>
      </c>
      <c r="D446" s="28" t="s">
        <v>79</v>
      </c>
      <c r="E446" s="25">
        <f t="shared" si="259"/>
        <v>2</v>
      </c>
      <c r="F446" s="28" t="s">
        <v>79</v>
      </c>
      <c r="G446" s="25">
        <f t="shared" si="260"/>
        <v>2</v>
      </c>
      <c r="H446" s="28" t="str">
        <f t="shared" si="261"/>
        <v>low</v>
      </c>
      <c r="I446" s="28" t="s">
        <v>79</v>
      </c>
      <c r="J446" s="25">
        <f t="shared" si="262"/>
        <v>2</v>
      </c>
      <c r="K446" s="28" t="s">
        <v>88</v>
      </c>
      <c r="L446" s="25">
        <f t="shared" si="263"/>
        <v>1</v>
      </c>
      <c r="M446" s="28" t="s">
        <v>88</v>
      </c>
      <c r="N446" s="25">
        <f t="shared" si="264"/>
        <v>1</v>
      </c>
      <c r="O446" s="25" t="str">
        <f t="shared" si="273"/>
        <v>low</v>
      </c>
      <c r="P446" s="25" t="s">
        <v>67</v>
      </c>
      <c r="Q446" s="25" t="s">
        <v>68</v>
      </c>
      <c r="R446" s="25">
        <v>6</v>
      </c>
      <c r="S446" s="29" t="s">
        <v>2417</v>
      </c>
      <c r="T446" s="195">
        <f>VLOOKUP($S446,'Snippet measures'!$A$4:$V$33,11,FALSE)</f>
        <v>867</v>
      </c>
      <c r="U446" s="195">
        <f>VLOOKUP($S446,'Snippet measures'!$A$4:$V$33,18,FALSE)</f>
        <v>-6.0592906870255101</v>
      </c>
      <c r="V446" s="195">
        <f>VLOOKUP($S446,'Snippet measures'!$A$4:$V$33,19,FALSE)</f>
        <v>684.9</v>
      </c>
      <c r="W446" s="195">
        <f>VLOOKUP($S446,'Snippet measures'!$A$4:$V$33,21,FALSE)</f>
        <v>1.0075566750629723E-2</v>
      </c>
      <c r="X446" s="195">
        <f>VLOOKUP($S446,'Snippet measures'!$A$4:$V$33,22,FALSE)</f>
        <v>0.44332493702770781</v>
      </c>
      <c r="Y446" s="25">
        <v>3</v>
      </c>
      <c r="Z446" s="30" t="s">
        <v>2446</v>
      </c>
      <c r="AA446" s="31" t="s">
        <v>2447</v>
      </c>
      <c r="AB446" s="39" t="s">
        <v>1616</v>
      </c>
      <c r="AC446" s="33" t="s">
        <v>360</v>
      </c>
      <c r="AD446" s="16"/>
      <c r="AE446" s="17">
        <v>0</v>
      </c>
      <c r="AF446" s="17">
        <v>0</v>
      </c>
      <c r="AG446" s="17">
        <f>IF(AE446=AF446,AE446,"")</f>
        <v>0</v>
      </c>
      <c r="AH446" s="35" t="s">
        <v>401</v>
      </c>
      <c r="AI446" s="33" t="s">
        <v>430</v>
      </c>
      <c r="AJ446" s="16"/>
      <c r="AK446" s="17">
        <v>2</v>
      </c>
      <c r="AL446" s="17">
        <v>2</v>
      </c>
      <c r="AM446" s="20">
        <f t="shared" si="300"/>
        <v>2</v>
      </c>
      <c r="AN446" s="35"/>
      <c r="AO446" s="33"/>
      <c r="AP446" s="16"/>
      <c r="AQ446" s="17" t="str">
        <f t="shared" si="295"/>
        <v/>
      </c>
      <c r="AR446" s="17" t="str">
        <f t="shared" si="295"/>
        <v/>
      </c>
      <c r="AS446" s="20" t="str">
        <f t="shared" si="294"/>
        <v/>
      </c>
      <c r="AT446" s="35"/>
      <c r="AU446" s="33"/>
      <c r="AV446" s="16"/>
      <c r="AW446" s="17" t="str">
        <f t="shared" si="296"/>
        <v/>
      </c>
      <c r="AX446" s="17" t="str">
        <f t="shared" si="296"/>
        <v/>
      </c>
      <c r="AY446" s="20" t="str">
        <f t="shared" si="292"/>
        <v/>
      </c>
      <c r="AZ446" s="35"/>
      <c r="BA446" s="33"/>
      <c r="BB446" s="17" t="str">
        <f t="shared" si="297"/>
        <v/>
      </c>
      <c r="BC446" s="17" t="str">
        <f t="shared" si="297"/>
        <v/>
      </c>
      <c r="BD446" s="20" t="str">
        <f t="shared" si="299"/>
        <v/>
      </c>
      <c r="BE446" s="35"/>
      <c r="BF446" s="36"/>
      <c r="BG446" s="17" t="str">
        <f t="shared" si="298"/>
        <v/>
      </c>
      <c r="BH446" s="17" t="str">
        <f t="shared" si="298"/>
        <v/>
      </c>
      <c r="BI446" s="20" t="str">
        <f t="shared" si="290"/>
        <v/>
      </c>
      <c r="BJ446" s="54">
        <v>3</v>
      </c>
      <c r="BK446" s="37">
        <f t="shared" si="265"/>
        <v>6</v>
      </c>
      <c r="BL446" s="54">
        <f t="shared" si="266"/>
        <v>0</v>
      </c>
      <c r="BM446" s="28"/>
      <c r="BN446" s="28"/>
      <c r="BO446" s="28"/>
      <c r="BP446" s="28" t="s">
        <v>2130</v>
      </c>
      <c r="BQ446" s="28">
        <v>2</v>
      </c>
      <c r="BR446" s="25">
        <f t="shared" si="267"/>
        <v>2</v>
      </c>
      <c r="BS446" s="28" t="s">
        <v>87</v>
      </c>
      <c r="BT446" s="25">
        <f t="shared" si="268"/>
        <v>1</v>
      </c>
      <c r="BU446" s="28" t="s">
        <v>87</v>
      </c>
      <c r="BV446" s="25">
        <f t="shared" si="269"/>
        <v>1</v>
      </c>
      <c r="BW446" s="28" t="s">
        <v>87</v>
      </c>
      <c r="BX446" s="25">
        <f t="shared" si="270"/>
        <v>1</v>
      </c>
      <c r="BY446" s="25" t="str">
        <f t="shared" si="275"/>
        <v>low</v>
      </c>
      <c r="BZ446" s="28" t="s">
        <v>119</v>
      </c>
      <c r="CA446" s="25">
        <v>4</v>
      </c>
      <c r="CB446" s="28"/>
      <c r="CC446" s="28">
        <v>2046.11</v>
      </c>
      <c r="CD446" s="28">
        <v>81.98</v>
      </c>
      <c r="CE446" s="38">
        <v>96.78</v>
      </c>
      <c r="CF446" s="54">
        <v>2</v>
      </c>
      <c r="CG446" s="25">
        <f t="shared" si="271"/>
        <v>2</v>
      </c>
      <c r="CH446" s="26">
        <f t="shared" si="272"/>
        <v>0.33333333333333331</v>
      </c>
      <c r="CI446" s="26">
        <f t="shared" si="276"/>
        <v>10.575750182971456</v>
      </c>
      <c r="CJ446" s="26">
        <f t="shared" si="277"/>
        <v>8.9584624922504652</v>
      </c>
    </row>
    <row r="447" spans="1:88" ht="13.05" customHeight="1" x14ac:dyDescent="0.3">
      <c r="A447" s="27">
        <v>136</v>
      </c>
      <c r="B447" s="28" t="s">
        <v>80</v>
      </c>
      <c r="C447" s="25">
        <f t="shared" si="258"/>
        <v>4</v>
      </c>
      <c r="D447" s="28" t="s">
        <v>79</v>
      </c>
      <c r="E447" s="25">
        <f t="shared" si="259"/>
        <v>2</v>
      </c>
      <c r="F447" s="28" t="s">
        <v>80</v>
      </c>
      <c r="G447" s="25">
        <f t="shared" si="260"/>
        <v>4</v>
      </c>
      <c r="H447" s="28" t="str">
        <f t="shared" si="261"/>
        <v>high</v>
      </c>
      <c r="I447" s="28" t="s">
        <v>79</v>
      </c>
      <c r="J447" s="25">
        <f t="shared" si="262"/>
        <v>2</v>
      </c>
      <c r="K447" s="28" t="s">
        <v>80</v>
      </c>
      <c r="L447" s="25">
        <f t="shared" si="263"/>
        <v>4</v>
      </c>
      <c r="M447" s="28" t="s">
        <v>79</v>
      </c>
      <c r="N447" s="25">
        <f t="shared" si="264"/>
        <v>2</v>
      </c>
      <c r="O447" s="25" t="str">
        <f t="shared" si="273"/>
        <v>high</v>
      </c>
      <c r="P447" s="25" t="s">
        <v>67</v>
      </c>
      <c r="Q447" s="25" t="s">
        <v>68</v>
      </c>
      <c r="R447" s="25">
        <v>6</v>
      </c>
      <c r="S447" s="29" t="s">
        <v>2417</v>
      </c>
      <c r="T447" s="195">
        <f>VLOOKUP($S447,'Snippet measures'!$A$4:$V$33,11,FALSE)</f>
        <v>867</v>
      </c>
      <c r="U447" s="195">
        <f>VLOOKUP($S447,'Snippet measures'!$A$4:$V$33,18,FALSE)</f>
        <v>-6.0592906870255101</v>
      </c>
      <c r="V447" s="195">
        <f>VLOOKUP($S447,'Snippet measures'!$A$4:$V$33,19,FALSE)</f>
        <v>684.9</v>
      </c>
      <c r="W447" s="195">
        <f>VLOOKUP($S447,'Snippet measures'!$A$4:$V$33,21,FALSE)</f>
        <v>1.0075566750629723E-2</v>
      </c>
      <c r="X447" s="195">
        <f>VLOOKUP($S447,'Snippet measures'!$A$4:$V$33,22,FALSE)</f>
        <v>0.44332493702770781</v>
      </c>
      <c r="Y447" s="25">
        <v>3</v>
      </c>
      <c r="Z447" s="30" t="s">
        <v>2448</v>
      </c>
      <c r="AA447" s="31" t="s">
        <v>2449</v>
      </c>
      <c r="AB447" s="39" t="s">
        <v>1616</v>
      </c>
      <c r="AC447" s="33" t="s">
        <v>2450</v>
      </c>
      <c r="AD447" s="16" t="s">
        <v>2451</v>
      </c>
      <c r="AE447" s="17">
        <v>1</v>
      </c>
      <c r="AF447" s="17">
        <v>2</v>
      </c>
      <c r="AG447" s="40">
        <v>2</v>
      </c>
      <c r="AH447" s="35" t="s">
        <v>401</v>
      </c>
      <c r="AI447" s="33" t="s">
        <v>230</v>
      </c>
      <c r="AJ447" s="16"/>
      <c r="AK447" s="17">
        <v>0</v>
      </c>
      <c r="AL447" s="17">
        <v>0</v>
      </c>
      <c r="AM447" s="20">
        <f t="shared" si="300"/>
        <v>0</v>
      </c>
      <c r="AN447" s="35"/>
      <c r="AO447" s="33"/>
      <c r="AP447" s="16"/>
      <c r="AQ447" s="17" t="str">
        <f t="shared" si="295"/>
        <v/>
      </c>
      <c r="AR447" s="17" t="str">
        <f t="shared" si="295"/>
        <v/>
      </c>
      <c r="AS447" s="20" t="str">
        <f t="shared" si="294"/>
        <v/>
      </c>
      <c r="AT447" s="35"/>
      <c r="AU447" s="33"/>
      <c r="AV447" s="16"/>
      <c r="AW447" s="17" t="str">
        <f t="shared" si="296"/>
        <v/>
      </c>
      <c r="AX447" s="17" t="str">
        <f t="shared" si="296"/>
        <v/>
      </c>
      <c r="AY447" s="20" t="str">
        <f t="shared" si="292"/>
        <v/>
      </c>
      <c r="AZ447" s="35"/>
      <c r="BA447" s="33"/>
      <c r="BB447" s="17" t="str">
        <f t="shared" si="297"/>
        <v/>
      </c>
      <c r="BC447" s="17" t="str">
        <f t="shared" si="297"/>
        <v/>
      </c>
      <c r="BD447" s="20" t="str">
        <f t="shared" si="299"/>
        <v/>
      </c>
      <c r="BE447" s="35"/>
      <c r="BF447" s="36"/>
      <c r="BG447" s="17" t="str">
        <f t="shared" si="298"/>
        <v/>
      </c>
      <c r="BH447" s="17" t="str">
        <f t="shared" si="298"/>
        <v/>
      </c>
      <c r="BI447" s="20" t="str">
        <f t="shared" si="290"/>
        <v/>
      </c>
      <c r="BJ447" s="54">
        <v>3</v>
      </c>
      <c r="BK447" s="37">
        <f t="shared" si="265"/>
        <v>6</v>
      </c>
      <c r="BL447" s="54">
        <f t="shared" si="266"/>
        <v>0</v>
      </c>
      <c r="BM447" s="28" t="s">
        <v>2452</v>
      </c>
      <c r="BN447" s="28"/>
      <c r="BO447" s="28" t="s">
        <v>2136</v>
      </c>
      <c r="BP447" s="28" t="s">
        <v>2137</v>
      </c>
      <c r="BQ447" s="28">
        <v>3</v>
      </c>
      <c r="BR447" s="25">
        <f t="shared" si="267"/>
        <v>3</v>
      </c>
      <c r="BS447" s="28" t="s">
        <v>87</v>
      </c>
      <c r="BT447" s="25">
        <f t="shared" si="268"/>
        <v>1</v>
      </c>
      <c r="BU447" s="28" t="s">
        <v>87</v>
      </c>
      <c r="BV447" s="25">
        <f t="shared" si="269"/>
        <v>1</v>
      </c>
      <c r="BW447" s="28" t="s">
        <v>87</v>
      </c>
      <c r="BX447" s="25">
        <f t="shared" si="270"/>
        <v>1</v>
      </c>
      <c r="BY447" s="25" t="str">
        <f t="shared" si="275"/>
        <v>med</v>
      </c>
      <c r="BZ447" s="28" t="s">
        <v>145</v>
      </c>
      <c r="CA447" s="25">
        <v>2</v>
      </c>
      <c r="CB447" s="28"/>
      <c r="CC447" s="28">
        <v>7423.66</v>
      </c>
      <c r="CD447" s="28">
        <v>166.31</v>
      </c>
      <c r="CE447" s="38">
        <v>73.08</v>
      </c>
      <c r="CF447" s="54">
        <v>2</v>
      </c>
      <c r="CG447" s="25">
        <f t="shared" si="271"/>
        <v>2</v>
      </c>
      <c r="CH447" s="26">
        <f t="shared" si="272"/>
        <v>0.33333333333333331</v>
      </c>
      <c r="CI447" s="26">
        <f t="shared" si="276"/>
        <v>5.2131561541699236</v>
      </c>
      <c r="CJ447" s="26">
        <f t="shared" si="277"/>
        <v>11.863711001642036</v>
      </c>
    </row>
    <row r="448" spans="1:88" ht="13.05" customHeight="1" x14ac:dyDescent="0.3">
      <c r="A448" s="27">
        <v>137</v>
      </c>
      <c r="B448" s="28" t="s">
        <v>79</v>
      </c>
      <c r="C448" s="25">
        <f t="shared" si="258"/>
        <v>2</v>
      </c>
      <c r="D448" s="28" t="s">
        <v>65</v>
      </c>
      <c r="E448" s="25">
        <f t="shared" si="259"/>
        <v>3</v>
      </c>
      <c r="F448" s="28" t="s">
        <v>80</v>
      </c>
      <c r="G448" s="25">
        <f t="shared" si="260"/>
        <v>4</v>
      </c>
      <c r="H448" s="28" t="str">
        <f t="shared" si="261"/>
        <v>medium</v>
      </c>
      <c r="I448" s="28" t="s">
        <v>88</v>
      </c>
      <c r="J448" s="25">
        <f t="shared" si="262"/>
        <v>1</v>
      </c>
      <c r="K448" s="28" t="s">
        <v>88</v>
      </c>
      <c r="L448" s="25">
        <f t="shared" si="263"/>
        <v>1</v>
      </c>
      <c r="M448" s="28" t="s">
        <v>88</v>
      </c>
      <c r="N448" s="25">
        <f t="shared" si="264"/>
        <v>1</v>
      </c>
      <c r="O448" s="25" t="str">
        <f t="shared" si="273"/>
        <v>high</v>
      </c>
      <c r="P448" s="25" t="s">
        <v>67</v>
      </c>
      <c r="Q448" s="25" t="s">
        <v>68</v>
      </c>
      <c r="R448" s="25">
        <v>6</v>
      </c>
      <c r="S448" s="29" t="s">
        <v>2417</v>
      </c>
      <c r="T448" s="195">
        <f>VLOOKUP($S448,'Snippet measures'!$A$4:$V$33,11,FALSE)</f>
        <v>867</v>
      </c>
      <c r="U448" s="195">
        <f>VLOOKUP($S448,'Snippet measures'!$A$4:$V$33,18,FALSE)</f>
        <v>-6.0592906870255101</v>
      </c>
      <c r="V448" s="195">
        <f>VLOOKUP($S448,'Snippet measures'!$A$4:$V$33,19,FALSE)</f>
        <v>684.9</v>
      </c>
      <c r="W448" s="195">
        <f>VLOOKUP($S448,'Snippet measures'!$A$4:$V$33,21,FALSE)</f>
        <v>1.0075566750629723E-2</v>
      </c>
      <c r="X448" s="195">
        <f>VLOOKUP($S448,'Snippet measures'!$A$4:$V$33,22,FALSE)</f>
        <v>0.44332493702770781</v>
      </c>
      <c r="Y448" s="25">
        <v>2</v>
      </c>
      <c r="Z448" s="30" t="s">
        <v>2453</v>
      </c>
      <c r="AA448" s="31" t="s">
        <v>2454</v>
      </c>
      <c r="AB448" s="39" t="s">
        <v>1616</v>
      </c>
      <c r="AC448" s="33" t="s">
        <v>2455</v>
      </c>
      <c r="AD448" s="16"/>
      <c r="AE448" s="17">
        <v>3</v>
      </c>
      <c r="AF448" s="17">
        <v>3</v>
      </c>
      <c r="AG448" s="17">
        <f>IF(AE448=AF448,AE448,"")</f>
        <v>3</v>
      </c>
      <c r="AH448" s="35" t="s">
        <v>401</v>
      </c>
      <c r="AI448" s="33" t="s">
        <v>2456</v>
      </c>
      <c r="AJ448" s="16" t="s">
        <v>2457</v>
      </c>
      <c r="AK448" s="17">
        <v>3</v>
      </c>
      <c r="AL448" s="17">
        <v>3</v>
      </c>
      <c r="AM448" s="20">
        <f t="shared" si="300"/>
        <v>3</v>
      </c>
      <c r="AN448" s="35"/>
      <c r="AO448" s="33"/>
      <c r="AP448" s="16"/>
      <c r="AQ448" s="17" t="str">
        <f t="shared" si="295"/>
        <v/>
      </c>
      <c r="AR448" s="17" t="str">
        <f t="shared" si="295"/>
        <v/>
      </c>
      <c r="AS448" s="20" t="str">
        <f t="shared" si="294"/>
        <v/>
      </c>
      <c r="AT448" s="35"/>
      <c r="AU448" s="33"/>
      <c r="AV448" s="16"/>
      <c r="AW448" s="17" t="str">
        <f t="shared" si="296"/>
        <v/>
      </c>
      <c r="AX448" s="17" t="str">
        <f t="shared" si="296"/>
        <v/>
      </c>
      <c r="AY448" s="20" t="str">
        <f t="shared" si="292"/>
        <v/>
      </c>
      <c r="AZ448" s="35"/>
      <c r="BA448" s="33"/>
      <c r="BB448" s="17" t="str">
        <f t="shared" si="297"/>
        <v/>
      </c>
      <c r="BC448" s="17" t="str">
        <f t="shared" si="297"/>
        <v/>
      </c>
      <c r="BD448" s="20" t="str">
        <f t="shared" si="299"/>
        <v/>
      </c>
      <c r="BE448" s="35"/>
      <c r="BF448" s="36"/>
      <c r="BG448" s="17" t="str">
        <f t="shared" si="298"/>
        <v/>
      </c>
      <c r="BH448" s="17" t="str">
        <f t="shared" si="298"/>
        <v/>
      </c>
      <c r="BI448" s="20" t="str">
        <f t="shared" si="290"/>
        <v/>
      </c>
      <c r="BJ448" s="54">
        <v>2</v>
      </c>
      <c r="BK448" s="37">
        <f t="shared" si="265"/>
        <v>4</v>
      </c>
      <c r="BL448" s="54">
        <f t="shared" si="266"/>
        <v>0</v>
      </c>
      <c r="BM448" s="28" t="s">
        <v>2458</v>
      </c>
      <c r="BN448" s="28" t="s">
        <v>2459</v>
      </c>
      <c r="BO448" s="28" t="s">
        <v>2144</v>
      </c>
      <c r="BP448" s="28" t="s">
        <v>2145</v>
      </c>
      <c r="BQ448" s="28">
        <v>3</v>
      </c>
      <c r="BR448" s="25">
        <f t="shared" si="267"/>
        <v>3</v>
      </c>
      <c r="BS448" s="28">
        <v>2</v>
      </c>
      <c r="BT448" s="25">
        <f t="shared" si="268"/>
        <v>2</v>
      </c>
      <c r="BU448" s="28">
        <v>2</v>
      </c>
      <c r="BV448" s="25">
        <f t="shared" si="269"/>
        <v>2</v>
      </c>
      <c r="BW448" s="28">
        <v>3</v>
      </c>
      <c r="BX448" s="25">
        <f t="shared" si="270"/>
        <v>3</v>
      </c>
      <c r="BY448" s="25" t="str">
        <f t="shared" si="275"/>
        <v>med</v>
      </c>
      <c r="BZ448" s="28" t="s">
        <v>145</v>
      </c>
      <c r="CA448" s="25">
        <v>2</v>
      </c>
      <c r="CB448" s="28" t="s">
        <v>2146</v>
      </c>
      <c r="CC448" s="28">
        <v>9814.84</v>
      </c>
      <c r="CD448" s="28">
        <v>35.729999999999997</v>
      </c>
      <c r="CE448" s="38">
        <v>37.549999999999997</v>
      </c>
      <c r="CF448" s="54">
        <v>2</v>
      </c>
      <c r="CG448" s="25">
        <f t="shared" si="271"/>
        <v>6</v>
      </c>
      <c r="CH448" s="26">
        <f t="shared" si="272"/>
        <v>1</v>
      </c>
      <c r="CI448" s="26">
        <f t="shared" si="276"/>
        <v>24.265323257766585</v>
      </c>
      <c r="CJ448" s="26">
        <f t="shared" si="277"/>
        <v>23.089214380825567</v>
      </c>
    </row>
    <row r="449" spans="1:88" ht="13.05" customHeight="1" x14ac:dyDescent="0.3">
      <c r="A449" s="27">
        <v>138</v>
      </c>
      <c r="B449" s="28" t="s">
        <v>88</v>
      </c>
      <c r="C449" s="25">
        <f t="shared" si="258"/>
        <v>1</v>
      </c>
      <c r="D449" s="28" t="s">
        <v>88</v>
      </c>
      <c r="E449" s="25">
        <f t="shared" si="259"/>
        <v>1</v>
      </c>
      <c r="F449" s="28" t="s">
        <v>88</v>
      </c>
      <c r="G449" s="25">
        <f t="shared" si="260"/>
        <v>1</v>
      </c>
      <c r="H449" s="28" t="str">
        <f t="shared" si="261"/>
        <v>low</v>
      </c>
      <c r="I449" s="28" t="s">
        <v>88</v>
      </c>
      <c r="J449" s="25">
        <f t="shared" si="262"/>
        <v>1</v>
      </c>
      <c r="K449" s="28" t="s">
        <v>88</v>
      </c>
      <c r="L449" s="25">
        <f t="shared" si="263"/>
        <v>1</v>
      </c>
      <c r="M449" s="28" t="s">
        <v>88</v>
      </c>
      <c r="N449" s="25">
        <f t="shared" si="264"/>
        <v>1</v>
      </c>
      <c r="O449" s="25" t="str">
        <f t="shared" si="273"/>
        <v>low</v>
      </c>
      <c r="P449" s="25" t="s">
        <v>95</v>
      </c>
      <c r="Q449" s="25" t="s">
        <v>68</v>
      </c>
      <c r="R449" s="25">
        <v>6</v>
      </c>
      <c r="S449" s="29" t="s">
        <v>2417</v>
      </c>
      <c r="T449" s="195">
        <f>VLOOKUP($S449,'Snippet measures'!$A$4:$V$33,11,FALSE)</f>
        <v>867</v>
      </c>
      <c r="U449" s="195">
        <f>VLOOKUP($S449,'Snippet measures'!$A$4:$V$33,18,FALSE)</f>
        <v>-6.0592906870255101</v>
      </c>
      <c r="V449" s="195">
        <f>VLOOKUP($S449,'Snippet measures'!$A$4:$V$33,19,FALSE)</f>
        <v>684.9</v>
      </c>
      <c r="W449" s="195">
        <f>VLOOKUP($S449,'Snippet measures'!$A$4:$V$33,21,FALSE)</f>
        <v>1.0075566750629723E-2</v>
      </c>
      <c r="X449" s="195">
        <f>VLOOKUP($S449,'Snippet measures'!$A$4:$V$33,22,FALSE)</f>
        <v>0.44332493702770781</v>
      </c>
      <c r="Y449" s="25">
        <v>2</v>
      </c>
      <c r="Z449" s="30" t="s">
        <v>2460</v>
      </c>
      <c r="AA449" s="31" t="s">
        <v>91</v>
      </c>
      <c r="AB449" s="39" t="s">
        <v>1616</v>
      </c>
      <c r="AC449" s="33" t="s">
        <v>91</v>
      </c>
      <c r="AD449" s="16"/>
      <c r="AE449" s="17">
        <v>0</v>
      </c>
      <c r="AF449" s="17">
        <v>0</v>
      </c>
      <c r="AG449" s="17">
        <f>IF(AE449=AF449,AE449,"")</f>
        <v>0</v>
      </c>
      <c r="AH449" s="35" t="s">
        <v>401</v>
      </c>
      <c r="AI449" s="33" t="s">
        <v>91</v>
      </c>
      <c r="AJ449" s="16"/>
      <c r="AK449" s="17">
        <v>0</v>
      </c>
      <c r="AL449" s="17">
        <v>0</v>
      </c>
      <c r="AM449" s="20">
        <f t="shared" si="300"/>
        <v>0</v>
      </c>
      <c r="AN449" s="35"/>
      <c r="AO449" s="33"/>
      <c r="AP449" s="16"/>
      <c r="AQ449" s="17" t="str">
        <f t="shared" si="295"/>
        <v/>
      </c>
      <c r="AR449" s="17" t="str">
        <f t="shared" si="295"/>
        <v/>
      </c>
      <c r="AS449" s="20" t="str">
        <f t="shared" si="294"/>
        <v/>
      </c>
      <c r="AT449" s="35"/>
      <c r="AU449" s="33"/>
      <c r="AV449" s="16"/>
      <c r="AW449" s="17" t="str">
        <f t="shared" si="296"/>
        <v/>
      </c>
      <c r="AX449" s="17" t="str">
        <f t="shared" si="296"/>
        <v/>
      </c>
      <c r="AY449" s="20" t="str">
        <f t="shared" si="292"/>
        <v/>
      </c>
      <c r="AZ449" s="35"/>
      <c r="BA449" s="33"/>
      <c r="BB449" s="17" t="str">
        <f t="shared" si="297"/>
        <v/>
      </c>
      <c r="BC449" s="17" t="str">
        <f t="shared" si="297"/>
        <v/>
      </c>
      <c r="BD449" s="20" t="str">
        <f t="shared" si="299"/>
        <v/>
      </c>
      <c r="BE449" s="35"/>
      <c r="BF449" s="36"/>
      <c r="BG449" s="17" t="str">
        <f t="shared" si="298"/>
        <v/>
      </c>
      <c r="BH449" s="17" t="str">
        <f t="shared" si="298"/>
        <v/>
      </c>
      <c r="BI449" s="20" t="str">
        <f t="shared" si="290"/>
        <v/>
      </c>
      <c r="BJ449" s="54">
        <v>3</v>
      </c>
      <c r="BK449" s="37">
        <f t="shared" si="265"/>
        <v>5</v>
      </c>
      <c r="BL449" s="54">
        <f t="shared" si="266"/>
        <v>1</v>
      </c>
      <c r="BM449" s="28" t="s">
        <v>2461</v>
      </c>
      <c r="BN449" s="28"/>
      <c r="BO449" s="28" t="s">
        <v>2148</v>
      </c>
      <c r="BP449" s="28" t="s">
        <v>2149</v>
      </c>
      <c r="BQ449" s="28" t="s">
        <v>87</v>
      </c>
      <c r="BR449" s="25">
        <f t="shared" si="267"/>
        <v>1</v>
      </c>
      <c r="BS449" s="28" t="s">
        <v>87</v>
      </c>
      <c r="BT449" s="25">
        <f t="shared" si="268"/>
        <v>1</v>
      </c>
      <c r="BU449" s="28" t="s">
        <v>87</v>
      </c>
      <c r="BV449" s="25">
        <f t="shared" si="269"/>
        <v>1</v>
      </c>
      <c r="BW449" s="28" t="s">
        <v>87</v>
      </c>
      <c r="BX449" s="25">
        <f t="shared" si="270"/>
        <v>1</v>
      </c>
      <c r="BY449" s="25" t="str">
        <f t="shared" si="275"/>
        <v>low</v>
      </c>
      <c r="BZ449" s="28" t="s">
        <v>78</v>
      </c>
      <c r="CA449" s="25">
        <v>1</v>
      </c>
      <c r="CB449" s="28"/>
      <c r="CC449" s="28">
        <v>685.74</v>
      </c>
      <c r="CD449" s="28">
        <v>11.32</v>
      </c>
      <c r="CE449" s="38">
        <v>20.14</v>
      </c>
      <c r="CF449" s="54">
        <v>2</v>
      </c>
      <c r="CG449" s="25">
        <f t="shared" si="271"/>
        <v>0</v>
      </c>
      <c r="CH449" s="26">
        <f t="shared" si="272"/>
        <v>0</v>
      </c>
      <c r="CI449" s="26">
        <f t="shared" si="276"/>
        <v>76.590106007067135</v>
      </c>
      <c r="CJ449" s="26">
        <f t="shared" si="277"/>
        <v>43.048659384309829</v>
      </c>
    </row>
    <row r="450" spans="1:88" ht="13.05" customHeight="1" x14ac:dyDescent="0.3">
      <c r="A450" s="27">
        <v>166</v>
      </c>
      <c r="B450" s="28" t="s">
        <v>79</v>
      </c>
      <c r="C450" s="25">
        <f t="shared" ref="C450:C513" si="301">IF(B450="Strongly disagree",1,IF(B450="Disagree",2,IF(B450="Neither agree or disagree",3,IF(B450="Agree",4,5))))</f>
        <v>2</v>
      </c>
      <c r="D450" s="28" t="s">
        <v>65</v>
      </c>
      <c r="E450" s="25">
        <f t="shared" ref="E450:E513" si="302">IF(D450="Strongly disagree",1,IF(D450="Disagree",2,IF(D450="Neither agree or disagree",3,IF(D450="Agree",4,5))))</f>
        <v>3</v>
      </c>
      <c r="F450" s="28" t="s">
        <v>80</v>
      </c>
      <c r="G450" s="25">
        <f t="shared" ref="G450:G513" si="303">IF(F450="Strongly disagree",1,IF(F450="Disagree",2,IF(F450="Neither agree or disagree",3,IF(F450="Agree",4,5))))</f>
        <v>4</v>
      </c>
      <c r="H450" s="28" t="str">
        <f t="shared" ref="H450:H513" si="304">IF((C450+E450+G450)&gt;9,"high",IF(AND(C450&lt;3,E450&lt;3,G450&lt;3),"low","medium"))</f>
        <v>medium</v>
      </c>
      <c r="I450" s="28" t="s">
        <v>79</v>
      </c>
      <c r="J450" s="25">
        <f t="shared" ref="J450:J513" si="305">IF(I450="Strongly disagree",1,IF(I450="Disagree",2,IF(I450="Neither agree or disagree",3,IF(I450="Agree",4,5))))</f>
        <v>2</v>
      </c>
      <c r="K450" s="28" t="s">
        <v>79</v>
      </c>
      <c r="L450" s="25">
        <f t="shared" ref="L450:L513" si="306">IF(K450="Strongly disagree",1,IF(K450="Disagree",2,IF(K450="Neither agree or disagree",3,IF(K450="Agree",4,5))))</f>
        <v>2</v>
      </c>
      <c r="M450" s="28" t="s">
        <v>88</v>
      </c>
      <c r="N450" s="25">
        <f t="shared" ref="N450:N513" si="307">IF(M450="Strongly disagree",1,IF(M450="Disagree",2,IF(M450="Neither agree or disagree",3,IF(M450="Agree",4,5))))</f>
        <v>1</v>
      </c>
      <c r="O450" s="25" t="str">
        <f t="shared" si="273"/>
        <v>high</v>
      </c>
      <c r="P450" s="25" t="s">
        <v>67</v>
      </c>
      <c r="Q450" s="25" t="s">
        <v>1751</v>
      </c>
      <c r="R450" s="25">
        <v>6</v>
      </c>
      <c r="S450" s="29" t="s">
        <v>2417</v>
      </c>
      <c r="T450" s="195">
        <f>VLOOKUP($S450,'Snippet measures'!$A$4:$V$33,11,FALSE)</f>
        <v>867</v>
      </c>
      <c r="U450" s="195">
        <f>VLOOKUP($S450,'Snippet measures'!$A$4:$V$33,18,FALSE)</f>
        <v>-6.0592906870255101</v>
      </c>
      <c r="V450" s="195">
        <f>VLOOKUP($S450,'Snippet measures'!$A$4:$V$33,19,FALSE)</f>
        <v>684.9</v>
      </c>
      <c r="W450" s="195">
        <f>VLOOKUP($S450,'Snippet measures'!$A$4:$V$33,21,FALSE)</f>
        <v>1.0075566750629723E-2</v>
      </c>
      <c r="X450" s="195">
        <f>VLOOKUP($S450,'Snippet measures'!$A$4:$V$33,22,FALSE)</f>
        <v>0.44332493702770781</v>
      </c>
      <c r="Y450" s="25">
        <v>2</v>
      </c>
      <c r="Z450" s="30" t="s">
        <v>2462</v>
      </c>
      <c r="AA450" s="31" t="s">
        <v>2463</v>
      </c>
      <c r="AB450" s="39" t="s">
        <v>1616</v>
      </c>
      <c r="AC450" s="33" t="s">
        <v>91</v>
      </c>
      <c r="AD450" s="16"/>
      <c r="AE450" s="17">
        <v>0</v>
      </c>
      <c r="AF450" s="17">
        <v>0</v>
      </c>
      <c r="AG450" s="17">
        <f>IF(AE450=AF450,AE450,"")</f>
        <v>0</v>
      </c>
      <c r="AH450" s="35" t="s">
        <v>401</v>
      </c>
      <c r="AI450" s="33" t="s">
        <v>91</v>
      </c>
      <c r="AJ450" s="16"/>
      <c r="AK450" s="17">
        <v>0</v>
      </c>
      <c r="AL450" s="17">
        <v>0</v>
      </c>
      <c r="AM450" s="20">
        <f t="shared" si="300"/>
        <v>0</v>
      </c>
      <c r="AN450" s="35"/>
      <c r="AO450" s="33"/>
      <c r="AP450" s="16"/>
      <c r="AQ450" s="17" t="str">
        <f t="shared" si="295"/>
        <v/>
      </c>
      <c r="AR450" s="17" t="str">
        <f t="shared" si="295"/>
        <v/>
      </c>
      <c r="AS450" s="20" t="str">
        <f t="shared" si="294"/>
        <v/>
      </c>
      <c r="AT450" s="35"/>
      <c r="AU450" s="33"/>
      <c r="AV450" s="16"/>
      <c r="AW450" s="17" t="str">
        <f t="shared" si="296"/>
        <v/>
      </c>
      <c r="AX450" s="17" t="str">
        <f t="shared" si="296"/>
        <v/>
      </c>
      <c r="AY450" s="20" t="str">
        <f t="shared" si="292"/>
        <v/>
      </c>
      <c r="AZ450" s="35"/>
      <c r="BA450" s="33"/>
      <c r="BB450" s="17" t="str">
        <f t="shared" si="297"/>
        <v/>
      </c>
      <c r="BC450" s="17" t="str">
        <f t="shared" si="297"/>
        <v/>
      </c>
      <c r="BD450" s="20" t="str">
        <f t="shared" si="299"/>
        <v/>
      </c>
      <c r="BE450" s="35"/>
      <c r="BF450" s="36"/>
      <c r="BG450" s="17" t="str">
        <f t="shared" si="298"/>
        <v/>
      </c>
      <c r="BH450" s="17" t="str">
        <f t="shared" si="298"/>
        <v/>
      </c>
      <c r="BI450" s="20" t="str">
        <f t="shared" si="290"/>
        <v/>
      </c>
      <c r="BJ450" s="54">
        <v>2</v>
      </c>
      <c r="BK450" s="37">
        <f t="shared" ref="BK450:BK513" si="308">SUM(Y450,BJ450)</f>
        <v>4</v>
      </c>
      <c r="BL450" s="54">
        <f t="shared" ref="BL450:BL513" si="309">BJ450-Y450</f>
        <v>0</v>
      </c>
      <c r="BM450" s="28" t="s">
        <v>91</v>
      </c>
      <c r="BN450" s="28" t="s">
        <v>91</v>
      </c>
      <c r="BO450" s="28" t="s">
        <v>2155</v>
      </c>
      <c r="BP450" s="28" t="s">
        <v>2156</v>
      </c>
      <c r="BQ450" s="28">
        <v>3</v>
      </c>
      <c r="BR450" s="25">
        <f t="shared" ref="BR450:BR513" si="310">IF(BQ450="5: Expert level competence",5,IF(BQ450="1: No competence",1,BQ450))</f>
        <v>3</v>
      </c>
      <c r="BS450" s="28">
        <v>2</v>
      </c>
      <c r="BT450" s="25">
        <f t="shared" ref="BT450:BT513" si="311">IF(BS450="5: Expert level competence",5,IF(BS450="1: No competence",1,BS450))</f>
        <v>2</v>
      </c>
      <c r="BU450" s="28" t="s">
        <v>87</v>
      </c>
      <c r="BV450" s="25">
        <f t="shared" ref="BV450:BV513" si="312">IF(BU450="5: Expert level competence",5,IF(BU450="1: No competence",1,BU450))</f>
        <v>1</v>
      </c>
      <c r="BW450" s="28" t="s">
        <v>87</v>
      </c>
      <c r="BX450" s="25">
        <f t="shared" ref="BX450:BX513" si="313">IF(BW450="5: Expert level competence",5,IF(BW450="1: No competence",1,BW450))</f>
        <v>1</v>
      </c>
      <c r="BY450" s="25" t="str">
        <f t="shared" si="275"/>
        <v>med</v>
      </c>
      <c r="BZ450" s="28" t="s">
        <v>145</v>
      </c>
      <c r="CA450" s="25">
        <v>2</v>
      </c>
      <c r="CB450" s="28" t="s">
        <v>2157</v>
      </c>
      <c r="CC450" s="28">
        <v>3453.86</v>
      </c>
      <c r="CD450" s="28">
        <v>113.77</v>
      </c>
      <c r="CE450" s="38">
        <v>19</v>
      </c>
      <c r="CF450" s="54">
        <v>2</v>
      </c>
      <c r="CG450" s="25">
        <f t="shared" ref="CG450:CG513" si="314">SUM(AG450,AM450,AS450,AY450,BD450,BI450)</f>
        <v>0</v>
      </c>
      <c r="CH450" s="26">
        <f t="shared" ref="CH450:CH513" si="315">CG450/(CF450*3)</f>
        <v>0</v>
      </c>
      <c r="CI450" s="26">
        <f t="shared" si="276"/>
        <v>7.6206381295596382</v>
      </c>
      <c r="CJ450" s="26">
        <f t="shared" si="277"/>
        <v>45.631578947368418</v>
      </c>
    </row>
    <row r="451" spans="1:88" ht="13.05" customHeight="1" x14ac:dyDescent="0.3">
      <c r="A451" s="27">
        <v>219</v>
      </c>
      <c r="B451" s="28" t="s">
        <v>88</v>
      </c>
      <c r="C451" s="25">
        <f t="shared" si="301"/>
        <v>1</v>
      </c>
      <c r="D451" s="28" t="s">
        <v>88</v>
      </c>
      <c r="E451" s="25">
        <f t="shared" si="302"/>
        <v>1</v>
      </c>
      <c r="F451" s="28" t="s">
        <v>88</v>
      </c>
      <c r="G451" s="25">
        <f t="shared" si="303"/>
        <v>1</v>
      </c>
      <c r="H451" s="28" t="str">
        <f t="shared" si="304"/>
        <v>low</v>
      </c>
      <c r="I451" s="28" t="s">
        <v>88</v>
      </c>
      <c r="J451" s="25">
        <f t="shared" si="305"/>
        <v>1</v>
      </c>
      <c r="K451" s="28" t="s">
        <v>88</v>
      </c>
      <c r="L451" s="25">
        <f t="shared" si="306"/>
        <v>1</v>
      </c>
      <c r="M451" s="28" t="s">
        <v>88</v>
      </c>
      <c r="N451" s="25">
        <f t="shared" si="307"/>
        <v>1</v>
      </c>
      <c r="O451" s="25" t="str">
        <f t="shared" ref="O451:O514" si="316">IF(OR(C451&gt;3,E451&gt;3,G451&gt;3),"high",IF(AND(C451&lt;3,E451&lt;3,G451&lt;3),"low","med"))</f>
        <v>low</v>
      </c>
      <c r="P451" s="25" t="s">
        <v>67</v>
      </c>
      <c r="Q451" s="25" t="s">
        <v>68</v>
      </c>
      <c r="R451" s="25">
        <v>6</v>
      </c>
      <c r="S451" s="29" t="s">
        <v>2417</v>
      </c>
      <c r="T451" s="195">
        <f>VLOOKUP($S451,'Snippet measures'!$A$4:$V$33,11,FALSE)</f>
        <v>867</v>
      </c>
      <c r="U451" s="195">
        <f>VLOOKUP($S451,'Snippet measures'!$A$4:$V$33,18,FALSE)</f>
        <v>-6.0592906870255101</v>
      </c>
      <c r="V451" s="195">
        <f>VLOOKUP($S451,'Snippet measures'!$A$4:$V$33,19,FALSE)</f>
        <v>684.9</v>
      </c>
      <c r="W451" s="195">
        <f>VLOOKUP($S451,'Snippet measures'!$A$4:$V$33,21,FALSE)</f>
        <v>1.0075566750629723E-2</v>
      </c>
      <c r="X451" s="195">
        <f>VLOOKUP($S451,'Snippet measures'!$A$4:$V$33,22,FALSE)</f>
        <v>0.44332493702770781</v>
      </c>
      <c r="Y451" s="25">
        <v>2</v>
      </c>
      <c r="Z451" s="30" t="s">
        <v>2464</v>
      </c>
      <c r="AA451" s="31" t="s">
        <v>265</v>
      </c>
      <c r="AB451" s="39" t="s">
        <v>1616</v>
      </c>
      <c r="AC451" s="33" t="s">
        <v>2465</v>
      </c>
      <c r="AD451" s="16"/>
      <c r="AE451" s="17">
        <v>0</v>
      </c>
      <c r="AF451" s="17">
        <v>1</v>
      </c>
      <c r="AG451" s="40">
        <v>0</v>
      </c>
      <c r="AH451" s="35" t="s">
        <v>401</v>
      </c>
      <c r="AI451" s="33" t="s">
        <v>2466</v>
      </c>
      <c r="AJ451" s="16"/>
      <c r="AK451" s="17">
        <v>0</v>
      </c>
      <c r="AL451" s="17">
        <v>0</v>
      </c>
      <c r="AM451" s="20">
        <f t="shared" si="300"/>
        <v>0</v>
      </c>
      <c r="AN451" s="35"/>
      <c r="AO451" s="33"/>
      <c r="AP451" s="16"/>
      <c r="AQ451" s="17" t="str">
        <f t="shared" si="295"/>
        <v/>
      </c>
      <c r="AR451" s="17" t="str">
        <f t="shared" si="295"/>
        <v/>
      </c>
      <c r="AS451" s="20" t="str">
        <f t="shared" si="294"/>
        <v/>
      </c>
      <c r="AT451" s="35"/>
      <c r="AU451" s="33"/>
      <c r="AV451" s="16"/>
      <c r="AW451" s="17" t="str">
        <f t="shared" si="296"/>
        <v/>
      </c>
      <c r="AX451" s="17" t="str">
        <f t="shared" si="296"/>
        <v/>
      </c>
      <c r="AY451" s="20" t="str">
        <f t="shared" si="292"/>
        <v/>
      </c>
      <c r="AZ451" s="35"/>
      <c r="BA451" s="33"/>
      <c r="BB451" s="17" t="str">
        <f t="shared" si="297"/>
        <v/>
      </c>
      <c r="BC451" s="17" t="str">
        <f t="shared" si="297"/>
        <v/>
      </c>
      <c r="BD451" s="20" t="str">
        <f t="shared" si="299"/>
        <v/>
      </c>
      <c r="BE451" s="35"/>
      <c r="BF451" s="36"/>
      <c r="BG451" s="17" t="str">
        <f t="shared" si="298"/>
        <v/>
      </c>
      <c r="BH451" s="17" t="str">
        <f t="shared" si="298"/>
        <v/>
      </c>
      <c r="BI451" s="20" t="str">
        <f t="shared" si="290"/>
        <v/>
      </c>
      <c r="BJ451" s="54">
        <v>2</v>
      </c>
      <c r="BK451" s="37">
        <f t="shared" si="308"/>
        <v>4</v>
      </c>
      <c r="BL451" s="54">
        <f t="shared" si="309"/>
        <v>0</v>
      </c>
      <c r="BM451" s="28"/>
      <c r="BN451" s="28"/>
      <c r="BO451" s="28"/>
      <c r="BP451" s="28" t="s">
        <v>2163</v>
      </c>
      <c r="BQ451" s="28" t="s">
        <v>87</v>
      </c>
      <c r="BR451" s="25">
        <f t="shared" si="310"/>
        <v>1</v>
      </c>
      <c r="BS451" s="28" t="s">
        <v>87</v>
      </c>
      <c r="BT451" s="25">
        <f t="shared" si="311"/>
        <v>1</v>
      </c>
      <c r="BU451" s="28" t="s">
        <v>87</v>
      </c>
      <c r="BV451" s="25">
        <f t="shared" si="312"/>
        <v>1</v>
      </c>
      <c r="BW451" s="28" t="s">
        <v>87</v>
      </c>
      <c r="BX451" s="25">
        <f t="shared" si="313"/>
        <v>1</v>
      </c>
      <c r="BY451" s="25" t="str">
        <f t="shared" ref="BY451:BY514" si="317">IF(OR(BR451&gt;3,BT451&gt;3,BV451&gt;3,BX451&gt;3),"high",IF(AND(BR451&lt;3,BT451&lt;3,BV451&lt;3,BX451&lt;3),"low","med"))</f>
        <v>low</v>
      </c>
      <c r="BZ451" s="28" t="s">
        <v>78</v>
      </c>
      <c r="CA451" s="25">
        <v>1</v>
      </c>
      <c r="CB451" s="28"/>
      <c r="CC451" s="28">
        <v>1176.81</v>
      </c>
      <c r="CD451" s="28">
        <v>3.9</v>
      </c>
      <c r="CE451" s="38">
        <v>49.89</v>
      </c>
      <c r="CF451" s="54">
        <v>2</v>
      </c>
      <c r="CG451" s="25">
        <f t="shared" si="314"/>
        <v>0</v>
      </c>
      <c r="CH451" s="26">
        <f t="shared" si="315"/>
        <v>0</v>
      </c>
      <c r="CI451" s="26">
        <f t="shared" ref="CI451:CI514" si="318">$T451/CD451</f>
        <v>222.30769230769232</v>
      </c>
      <c r="CJ451" s="26">
        <f t="shared" ref="CJ451:CJ514" si="319">$T451/CE451</f>
        <v>17.378232110643417</v>
      </c>
    </row>
    <row r="452" spans="1:88" ht="13.05" customHeight="1" x14ac:dyDescent="0.3">
      <c r="A452" s="27">
        <v>229</v>
      </c>
      <c r="B452" s="28" t="s">
        <v>88</v>
      </c>
      <c r="C452" s="25">
        <f t="shared" si="301"/>
        <v>1</v>
      </c>
      <c r="D452" s="28" t="s">
        <v>79</v>
      </c>
      <c r="E452" s="25">
        <f t="shared" si="302"/>
        <v>2</v>
      </c>
      <c r="F452" s="28" t="s">
        <v>79</v>
      </c>
      <c r="G452" s="25">
        <f t="shared" si="303"/>
        <v>2</v>
      </c>
      <c r="H452" s="28" t="str">
        <f t="shared" si="304"/>
        <v>low</v>
      </c>
      <c r="I452" s="28" t="s">
        <v>88</v>
      </c>
      <c r="J452" s="25">
        <f t="shared" si="305"/>
        <v>1</v>
      </c>
      <c r="K452" s="28" t="s">
        <v>88</v>
      </c>
      <c r="L452" s="25">
        <f t="shared" si="306"/>
        <v>1</v>
      </c>
      <c r="M452" s="28" t="s">
        <v>88</v>
      </c>
      <c r="N452" s="25">
        <f t="shared" si="307"/>
        <v>1</v>
      </c>
      <c r="O452" s="25" t="str">
        <f t="shared" si="316"/>
        <v>low</v>
      </c>
      <c r="P452" s="25" t="s">
        <v>67</v>
      </c>
      <c r="Q452" s="25" t="s">
        <v>68</v>
      </c>
      <c r="R452" s="25">
        <v>6</v>
      </c>
      <c r="S452" s="29" t="s">
        <v>2417</v>
      </c>
      <c r="T452" s="195">
        <f>VLOOKUP($S452,'Snippet measures'!$A$4:$V$33,11,FALSE)</f>
        <v>867</v>
      </c>
      <c r="U452" s="195">
        <f>VLOOKUP($S452,'Snippet measures'!$A$4:$V$33,18,FALSE)</f>
        <v>-6.0592906870255101</v>
      </c>
      <c r="V452" s="195">
        <f>VLOOKUP($S452,'Snippet measures'!$A$4:$V$33,19,FALSE)</f>
        <v>684.9</v>
      </c>
      <c r="W452" s="195">
        <f>VLOOKUP($S452,'Snippet measures'!$A$4:$V$33,21,FALSE)</f>
        <v>1.0075566750629723E-2</v>
      </c>
      <c r="X452" s="195">
        <f>VLOOKUP($S452,'Snippet measures'!$A$4:$V$33,22,FALSE)</f>
        <v>0.44332493702770781</v>
      </c>
      <c r="Y452" s="25">
        <v>2</v>
      </c>
      <c r="Z452" s="30" t="s">
        <v>2467</v>
      </c>
      <c r="AA452" s="31" t="s">
        <v>2468</v>
      </c>
      <c r="AB452" s="39" t="s">
        <v>1616</v>
      </c>
      <c r="AC452" s="33" t="s">
        <v>2469</v>
      </c>
      <c r="AD452" s="16"/>
      <c r="AE452" s="17">
        <v>1</v>
      </c>
      <c r="AF452" s="17">
        <v>1</v>
      </c>
      <c r="AG452" s="17">
        <f t="shared" ref="AG452:AG496" si="320">IF(AE452=AF452,AE452,"")</f>
        <v>1</v>
      </c>
      <c r="AH452" s="35" t="s">
        <v>401</v>
      </c>
      <c r="AI452" s="33" t="s">
        <v>2470</v>
      </c>
      <c r="AJ452" s="16"/>
      <c r="AK452" s="17">
        <v>3</v>
      </c>
      <c r="AL452" s="17">
        <v>2</v>
      </c>
      <c r="AM452" s="41">
        <v>2</v>
      </c>
      <c r="AN452" s="35"/>
      <c r="AO452" s="33"/>
      <c r="AP452" s="16"/>
      <c r="AQ452" s="17" t="str">
        <f t="shared" si="295"/>
        <v/>
      </c>
      <c r="AR452" s="17" t="str">
        <f t="shared" si="295"/>
        <v/>
      </c>
      <c r="AS452" s="20" t="str">
        <f t="shared" si="294"/>
        <v/>
      </c>
      <c r="AT452" s="35"/>
      <c r="AU452" s="33"/>
      <c r="AV452" s="16"/>
      <c r="AW452" s="17" t="str">
        <f t="shared" si="296"/>
        <v/>
      </c>
      <c r="AX452" s="17" t="str">
        <f t="shared" si="296"/>
        <v/>
      </c>
      <c r="AY452" s="20" t="str">
        <f t="shared" si="292"/>
        <v/>
      </c>
      <c r="AZ452" s="35"/>
      <c r="BA452" s="33"/>
      <c r="BB452" s="17" t="str">
        <f t="shared" si="297"/>
        <v/>
      </c>
      <c r="BC452" s="17" t="str">
        <f t="shared" si="297"/>
        <v/>
      </c>
      <c r="BD452" s="20" t="str">
        <f t="shared" si="299"/>
        <v/>
      </c>
      <c r="BE452" s="35"/>
      <c r="BF452" s="36"/>
      <c r="BG452" s="17" t="str">
        <f t="shared" si="298"/>
        <v/>
      </c>
      <c r="BH452" s="17" t="str">
        <f t="shared" si="298"/>
        <v/>
      </c>
      <c r="BI452" s="20" t="str">
        <f t="shared" si="290"/>
        <v/>
      </c>
      <c r="BJ452" s="54">
        <v>3</v>
      </c>
      <c r="BK452" s="37">
        <f t="shared" si="308"/>
        <v>5</v>
      </c>
      <c r="BL452" s="54">
        <f t="shared" si="309"/>
        <v>1</v>
      </c>
      <c r="BM452" s="28" t="s">
        <v>2471</v>
      </c>
      <c r="BN452" s="28" t="s">
        <v>2472</v>
      </c>
      <c r="BO452" s="28" t="s">
        <v>2169</v>
      </c>
      <c r="BP452" s="28" t="s">
        <v>2170</v>
      </c>
      <c r="BQ452" s="28">
        <v>2</v>
      </c>
      <c r="BR452" s="25">
        <f t="shared" si="310"/>
        <v>2</v>
      </c>
      <c r="BS452" s="28">
        <v>2</v>
      </c>
      <c r="BT452" s="25">
        <f t="shared" si="311"/>
        <v>2</v>
      </c>
      <c r="BU452" s="28" t="s">
        <v>87</v>
      </c>
      <c r="BV452" s="25">
        <f t="shared" si="312"/>
        <v>1</v>
      </c>
      <c r="BW452" s="28" t="s">
        <v>87</v>
      </c>
      <c r="BX452" s="25">
        <f t="shared" si="313"/>
        <v>1</v>
      </c>
      <c r="BY452" s="25" t="str">
        <f t="shared" si="317"/>
        <v>low</v>
      </c>
      <c r="BZ452" s="28" t="s">
        <v>145</v>
      </c>
      <c r="CA452" s="25">
        <v>2</v>
      </c>
      <c r="CB452" s="28" t="s">
        <v>2171</v>
      </c>
      <c r="CC452" s="28">
        <v>3710.85</v>
      </c>
      <c r="CD452" s="28">
        <v>140.66</v>
      </c>
      <c r="CE452" s="38">
        <v>49.12</v>
      </c>
      <c r="CF452" s="54">
        <v>2</v>
      </c>
      <c r="CG452" s="25">
        <f t="shared" si="314"/>
        <v>3</v>
      </c>
      <c r="CH452" s="26">
        <f t="shared" si="315"/>
        <v>0.5</v>
      </c>
      <c r="CI452" s="26">
        <f t="shared" si="318"/>
        <v>6.1637992321910993</v>
      </c>
      <c r="CJ452" s="26">
        <f t="shared" si="319"/>
        <v>17.650651465798045</v>
      </c>
    </row>
    <row r="453" spans="1:88" ht="13.05" customHeight="1" x14ac:dyDescent="0.3">
      <c r="A453" s="27">
        <v>245</v>
      </c>
      <c r="B453" s="28" t="s">
        <v>79</v>
      </c>
      <c r="C453" s="25">
        <f t="shared" si="301"/>
        <v>2</v>
      </c>
      <c r="D453" s="28" t="s">
        <v>65</v>
      </c>
      <c r="E453" s="25">
        <f t="shared" si="302"/>
        <v>3</v>
      </c>
      <c r="F453" s="28" t="s">
        <v>79</v>
      </c>
      <c r="G453" s="25">
        <f t="shared" si="303"/>
        <v>2</v>
      </c>
      <c r="H453" s="28" t="str">
        <f t="shared" si="304"/>
        <v>medium</v>
      </c>
      <c r="I453" s="28" t="s">
        <v>79</v>
      </c>
      <c r="J453" s="25">
        <f t="shared" si="305"/>
        <v>2</v>
      </c>
      <c r="K453" s="28" t="s">
        <v>79</v>
      </c>
      <c r="L453" s="25">
        <f t="shared" si="306"/>
        <v>2</v>
      </c>
      <c r="M453" s="28" t="s">
        <v>79</v>
      </c>
      <c r="N453" s="25">
        <f t="shared" si="307"/>
        <v>2</v>
      </c>
      <c r="O453" s="25" t="str">
        <f t="shared" si="316"/>
        <v>med</v>
      </c>
      <c r="P453" s="25" t="s">
        <v>67</v>
      </c>
      <c r="Q453" s="25" t="s">
        <v>68</v>
      </c>
      <c r="R453" s="25">
        <v>6</v>
      </c>
      <c r="S453" s="29" t="s">
        <v>2417</v>
      </c>
      <c r="T453" s="195">
        <f>VLOOKUP($S453,'Snippet measures'!$A$4:$V$33,11,FALSE)</f>
        <v>867</v>
      </c>
      <c r="U453" s="195">
        <f>VLOOKUP($S453,'Snippet measures'!$A$4:$V$33,18,FALSE)</f>
        <v>-6.0592906870255101</v>
      </c>
      <c r="V453" s="195">
        <f>VLOOKUP($S453,'Snippet measures'!$A$4:$V$33,19,FALSE)</f>
        <v>684.9</v>
      </c>
      <c r="W453" s="195">
        <f>VLOOKUP($S453,'Snippet measures'!$A$4:$V$33,21,FALSE)</f>
        <v>1.0075566750629723E-2</v>
      </c>
      <c r="X453" s="195">
        <f>VLOOKUP($S453,'Snippet measures'!$A$4:$V$33,22,FALSE)</f>
        <v>0.44332493702770781</v>
      </c>
      <c r="Y453" s="25">
        <v>2</v>
      </c>
      <c r="Z453" s="30" t="s">
        <v>2478</v>
      </c>
      <c r="AA453" s="31" t="s">
        <v>2479</v>
      </c>
      <c r="AB453" s="39" t="s">
        <v>1616</v>
      </c>
      <c r="AC453" s="33" t="s">
        <v>2480</v>
      </c>
      <c r="AD453" s="16"/>
      <c r="AE453" s="17">
        <v>0</v>
      </c>
      <c r="AF453" s="17">
        <v>0</v>
      </c>
      <c r="AG453" s="17">
        <f t="shared" si="320"/>
        <v>0</v>
      </c>
      <c r="AH453" s="35" t="s">
        <v>401</v>
      </c>
      <c r="AI453" s="33" t="s">
        <v>2481</v>
      </c>
      <c r="AJ453" s="16"/>
      <c r="AK453" s="17">
        <v>0</v>
      </c>
      <c r="AL453" s="17">
        <v>0</v>
      </c>
      <c r="AM453" s="20">
        <f t="shared" ref="AM453:AM461" si="321">IF(AK453=AL453,AK453,"")</f>
        <v>0</v>
      </c>
      <c r="AN453" s="35"/>
      <c r="AO453" s="33"/>
      <c r="AP453" s="16"/>
      <c r="AQ453" s="17" t="str">
        <f t="shared" si="295"/>
        <v/>
      </c>
      <c r="AR453" s="17" t="str">
        <f t="shared" si="295"/>
        <v/>
      </c>
      <c r="AS453" s="20" t="str">
        <f t="shared" si="294"/>
        <v/>
      </c>
      <c r="AT453" s="35"/>
      <c r="AU453" s="33"/>
      <c r="AV453" s="16"/>
      <c r="AW453" s="17" t="str">
        <f t="shared" si="296"/>
        <v/>
      </c>
      <c r="AX453" s="17" t="str">
        <f t="shared" si="296"/>
        <v/>
      </c>
      <c r="AY453" s="20" t="str">
        <f t="shared" si="292"/>
        <v/>
      </c>
      <c r="AZ453" s="35"/>
      <c r="BA453" s="33"/>
      <c r="BB453" s="17" t="str">
        <f t="shared" si="297"/>
        <v/>
      </c>
      <c r="BC453" s="17" t="str">
        <f t="shared" si="297"/>
        <v/>
      </c>
      <c r="BD453" s="20" t="str">
        <f t="shared" si="299"/>
        <v/>
      </c>
      <c r="BE453" s="35"/>
      <c r="BF453" s="36"/>
      <c r="BG453" s="17" t="str">
        <f t="shared" si="298"/>
        <v/>
      </c>
      <c r="BH453" s="17" t="str">
        <f t="shared" si="298"/>
        <v/>
      </c>
      <c r="BI453" s="20" t="str">
        <f t="shared" si="290"/>
        <v/>
      </c>
      <c r="BJ453" s="54">
        <v>2</v>
      </c>
      <c r="BK453" s="37">
        <f t="shared" si="308"/>
        <v>4</v>
      </c>
      <c r="BL453" s="54">
        <f t="shared" si="309"/>
        <v>0</v>
      </c>
      <c r="BM453" s="28" t="s">
        <v>2482</v>
      </c>
      <c r="BN453" s="28" t="s">
        <v>2483</v>
      </c>
      <c r="BO453" s="28" t="s">
        <v>2189</v>
      </c>
      <c r="BP453" s="28" t="s">
        <v>2190</v>
      </c>
      <c r="BQ453" s="28">
        <v>2</v>
      </c>
      <c r="BR453" s="25">
        <f t="shared" si="310"/>
        <v>2</v>
      </c>
      <c r="BS453" s="28">
        <v>3</v>
      </c>
      <c r="BT453" s="25">
        <f t="shared" si="311"/>
        <v>3</v>
      </c>
      <c r="BU453" s="28">
        <v>2</v>
      </c>
      <c r="BV453" s="25">
        <f t="shared" si="312"/>
        <v>2</v>
      </c>
      <c r="BW453" s="28" t="s">
        <v>87</v>
      </c>
      <c r="BX453" s="25">
        <f t="shared" si="313"/>
        <v>1</v>
      </c>
      <c r="BY453" s="25" t="str">
        <f t="shared" si="317"/>
        <v>med</v>
      </c>
      <c r="BZ453" s="28" t="s">
        <v>145</v>
      </c>
      <c r="CA453" s="25">
        <v>2</v>
      </c>
      <c r="CB453" s="28"/>
      <c r="CC453" s="28">
        <v>2160.88</v>
      </c>
      <c r="CD453" s="28">
        <v>84.18</v>
      </c>
      <c r="CE453" s="38">
        <v>30.98</v>
      </c>
      <c r="CF453" s="54">
        <v>2</v>
      </c>
      <c r="CG453" s="25">
        <f t="shared" si="314"/>
        <v>0</v>
      </c>
      <c r="CH453" s="26">
        <f t="shared" si="315"/>
        <v>0</v>
      </c>
      <c r="CI453" s="26">
        <f t="shared" si="318"/>
        <v>10.299358517462579</v>
      </c>
      <c r="CJ453" s="26">
        <f t="shared" si="319"/>
        <v>27.985797288573274</v>
      </c>
    </row>
    <row r="454" spans="1:88" ht="13.05" customHeight="1" x14ac:dyDescent="0.3">
      <c r="A454" s="27">
        <v>7</v>
      </c>
      <c r="B454" s="28" t="s">
        <v>65</v>
      </c>
      <c r="C454" s="25">
        <f t="shared" si="301"/>
        <v>3</v>
      </c>
      <c r="D454" s="28" t="s">
        <v>65</v>
      </c>
      <c r="E454" s="25">
        <f t="shared" si="302"/>
        <v>3</v>
      </c>
      <c r="F454" s="28" t="s">
        <v>80</v>
      </c>
      <c r="G454" s="25">
        <f t="shared" si="303"/>
        <v>4</v>
      </c>
      <c r="H454" s="28" t="str">
        <f t="shared" si="304"/>
        <v>high</v>
      </c>
      <c r="I454" s="28" t="s">
        <v>79</v>
      </c>
      <c r="J454" s="25">
        <f t="shared" si="305"/>
        <v>2</v>
      </c>
      <c r="K454" s="28" t="s">
        <v>80</v>
      </c>
      <c r="L454" s="25">
        <f t="shared" si="306"/>
        <v>4</v>
      </c>
      <c r="M454" s="28" t="s">
        <v>79</v>
      </c>
      <c r="N454" s="25">
        <f t="shared" si="307"/>
        <v>2</v>
      </c>
      <c r="O454" s="25" t="str">
        <f t="shared" si="316"/>
        <v>high</v>
      </c>
      <c r="P454" s="25" t="s">
        <v>67</v>
      </c>
      <c r="Q454" s="25" t="s">
        <v>68</v>
      </c>
      <c r="R454" s="25">
        <v>4</v>
      </c>
      <c r="S454" s="29" t="s">
        <v>1615</v>
      </c>
      <c r="T454" s="195">
        <f>VLOOKUP($S454,'Snippet measures'!$A$4:$V$33,11,FALSE)</f>
        <v>691</v>
      </c>
      <c r="U454" s="195">
        <f>VLOOKUP($S454,'Snippet measures'!$A$4:$V$33,18,FALSE)</f>
        <v>-8.0726284327220394</v>
      </c>
      <c r="V454" s="195">
        <f>VLOOKUP($S454,'Snippet measures'!$A$4:$V$33,19,FALSE)</f>
        <v>684.9</v>
      </c>
      <c r="W454" s="195">
        <f>VLOOKUP($S454,'Snippet measures'!$A$4:$V$33,21,FALSE)</f>
        <v>1.0075566750629723E-2</v>
      </c>
      <c r="X454" s="195">
        <f>VLOOKUP($S454,'Snippet measures'!$A$4:$V$33,22,FALSE)</f>
        <v>0</v>
      </c>
      <c r="Y454" s="25">
        <v>3</v>
      </c>
      <c r="Z454" s="30" t="s">
        <v>615</v>
      </c>
      <c r="AA454" s="31" t="s">
        <v>615</v>
      </c>
      <c r="AB454" s="39" t="s">
        <v>1616</v>
      </c>
      <c r="AC454" s="33" t="s">
        <v>615</v>
      </c>
      <c r="AD454" s="16"/>
      <c r="AE454" s="17">
        <v>0</v>
      </c>
      <c r="AF454" s="17">
        <v>0</v>
      </c>
      <c r="AG454" s="17">
        <f t="shared" si="320"/>
        <v>0</v>
      </c>
      <c r="AH454" s="35" t="s">
        <v>401</v>
      </c>
      <c r="AI454" s="33" t="s">
        <v>615</v>
      </c>
      <c r="AJ454" s="16"/>
      <c r="AK454" s="17">
        <v>0</v>
      </c>
      <c r="AL454" s="17">
        <v>0</v>
      </c>
      <c r="AM454" s="20">
        <f t="shared" si="321"/>
        <v>0</v>
      </c>
      <c r="AN454" s="35"/>
      <c r="AO454" s="33"/>
      <c r="AP454" s="16"/>
      <c r="AQ454" s="17" t="str">
        <f t="shared" ref="AQ454:AR468" si="322">IF(ISBLANK($AN454),"",IF($AN454=TRIM($AO454),3,""))</f>
        <v/>
      </c>
      <c r="AR454" s="17" t="str">
        <f t="shared" si="322"/>
        <v/>
      </c>
      <c r="AS454" s="20" t="str">
        <f t="shared" si="294"/>
        <v/>
      </c>
      <c r="AT454" s="35"/>
      <c r="AU454" s="33"/>
      <c r="AV454" s="16"/>
      <c r="AW454" s="17" t="str">
        <f t="shared" ref="AW454:AX468" si="323">IF(ISBLANK($AT454),"",IF($AT454=TRIM($AU454),3,""))</f>
        <v/>
      </c>
      <c r="AX454" s="17" t="str">
        <f t="shared" si="323"/>
        <v/>
      </c>
      <c r="AY454" s="20" t="str">
        <f t="shared" si="292"/>
        <v/>
      </c>
      <c r="AZ454" s="35"/>
      <c r="BA454" s="33"/>
      <c r="BB454" s="17" t="str">
        <f t="shared" ref="BB454:BC473" si="324">IF(ISBLANK($AZ454),"",IF($AZ454=TRIM($BA454),3,""))</f>
        <v/>
      </c>
      <c r="BC454" s="17" t="str">
        <f t="shared" si="324"/>
        <v/>
      </c>
      <c r="BD454" s="20" t="str">
        <f t="shared" si="299"/>
        <v/>
      </c>
      <c r="BE454" s="35"/>
      <c r="BF454" s="36"/>
      <c r="BG454" s="17" t="str">
        <f t="shared" ref="BG454:BH473" si="325">IF(ISBLANK($BE454),"",IF($BE454=TRIM($BF454),3,""))</f>
        <v/>
      </c>
      <c r="BH454" s="17" t="str">
        <f t="shared" si="325"/>
        <v/>
      </c>
      <c r="BI454" s="20" t="str">
        <f t="shared" si="290"/>
        <v/>
      </c>
      <c r="BJ454" s="54">
        <v>3</v>
      </c>
      <c r="BK454" s="37">
        <f t="shared" si="308"/>
        <v>6</v>
      </c>
      <c r="BL454" s="54">
        <f t="shared" si="309"/>
        <v>0</v>
      </c>
      <c r="BM454" s="28"/>
      <c r="BN454" s="28"/>
      <c r="BO454" s="28" t="s">
        <v>615</v>
      </c>
      <c r="BP454" s="28" t="s">
        <v>615</v>
      </c>
      <c r="BQ454" s="28" t="s">
        <v>87</v>
      </c>
      <c r="BR454" s="25">
        <f t="shared" si="310"/>
        <v>1</v>
      </c>
      <c r="BS454" s="28" t="s">
        <v>87</v>
      </c>
      <c r="BT454" s="25">
        <f t="shared" si="311"/>
        <v>1</v>
      </c>
      <c r="BU454" s="28" t="s">
        <v>87</v>
      </c>
      <c r="BV454" s="25">
        <f t="shared" si="312"/>
        <v>1</v>
      </c>
      <c r="BW454" s="28" t="s">
        <v>87</v>
      </c>
      <c r="BX454" s="25">
        <f t="shared" si="313"/>
        <v>1</v>
      </c>
      <c r="BY454" s="25" t="str">
        <f t="shared" si="317"/>
        <v>low</v>
      </c>
      <c r="BZ454" s="28" t="s">
        <v>78</v>
      </c>
      <c r="CA454" s="25">
        <v>1</v>
      </c>
      <c r="CB454" s="28"/>
      <c r="CC454" s="28">
        <v>1241.25</v>
      </c>
      <c r="CD454" s="28">
        <v>2.4300000000000002</v>
      </c>
      <c r="CE454" s="38">
        <v>4.3499999999999996</v>
      </c>
      <c r="CF454" s="54">
        <v>2</v>
      </c>
      <c r="CG454" s="25">
        <f t="shared" si="314"/>
        <v>0</v>
      </c>
      <c r="CH454" s="26">
        <f t="shared" si="315"/>
        <v>0</v>
      </c>
      <c r="CI454" s="26">
        <f t="shared" si="318"/>
        <v>284.36213991769546</v>
      </c>
      <c r="CJ454" s="26">
        <f t="shared" si="319"/>
        <v>158.85057471264369</v>
      </c>
    </row>
    <row r="455" spans="1:88" ht="13.05" customHeight="1" x14ac:dyDescent="0.3">
      <c r="A455" s="27">
        <v>16</v>
      </c>
      <c r="B455" s="28" t="s">
        <v>88</v>
      </c>
      <c r="C455" s="25">
        <f t="shared" si="301"/>
        <v>1</v>
      </c>
      <c r="D455" s="28" t="s">
        <v>79</v>
      </c>
      <c r="E455" s="25">
        <f t="shared" si="302"/>
        <v>2</v>
      </c>
      <c r="F455" s="28" t="s">
        <v>88</v>
      </c>
      <c r="G455" s="25">
        <f t="shared" si="303"/>
        <v>1</v>
      </c>
      <c r="H455" s="28" t="str">
        <f t="shared" si="304"/>
        <v>low</v>
      </c>
      <c r="I455" s="28" t="s">
        <v>88</v>
      </c>
      <c r="J455" s="25">
        <f t="shared" si="305"/>
        <v>1</v>
      </c>
      <c r="K455" s="28" t="s">
        <v>88</v>
      </c>
      <c r="L455" s="25">
        <f t="shared" si="306"/>
        <v>1</v>
      </c>
      <c r="M455" s="28" t="s">
        <v>88</v>
      </c>
      <c r="N455" s="25">
        <f t="shared" si="307"/>
        <v>1</v>
      </c>
      <c r="O455" s="25" t="str">
        <f t="shared" si="316"/>
        <v>low</v>
      </c>
      <c r="P455" s="25" t="s">
        <v>67</v>
      </c>
      <c r="Q455" s="25" t="s">
        <v>68</v>
      </c>
      <c r="R455" s="25">
        <v>4</v>
      </c>
      <c r="S455" s="29" t="s">
        <v>1615</v>
      </c>
      <c r="T455" s="195">
        <f>VLOOKUP($S455,'Snippet measures'!$A$4:$V$33,11,FALSE)</f>
        <v>691</v>
      </c>
      <c r="U455" s="195">
        <f>VLOOKUP($S455,'Snippet measures'!$A$4:$V$33,18,FALSE)</f>
        <v>-8.0726284327220394</v>
      </c>
      <c r="V455" s="195">
        <f>VLOOKUP($S455,'Snippet measures'!$A$4:$V$33,19,FALSE)</f>
        <v>684.9</v>
      </c>
      <c r="W455" s="195">
        <f>VLOOKUP($S455,'Snippet measures'!$A$4:$V$33,21,FALSE)</f>
        <v>1.0075566750629723E-2</v>
      </c>
      <c r="X455" s="195">
        <f>VLOOKUP($S455,'Snippet measures'!$A$4:$V$33,22,FALSE)</f>
        <v>0</v>
      </c>
      <c r="Y455" s="25">
        <v>3</v>
      </c>
      <c r="Z455" s="30" t="s">
        <v>1617</v>
      </c>
      <c r="AA455" s="31" t="s">
        <v>1067</v>
      </c>
      <c r="AB455" s="39" t="s">
        <v>1616</v>
      </c>
      <c r="AC455" s="33" t="s">
        <v>1067</v>
      </c>
      <c r="AD455" s="16"/>
      <c r="AE455" s="17">
        <v>0</v>
      </c>
      <c r="AF455" s="17">
        <v>0</v>
      </c>
      <c r="AG455" s="17">
        <f t="shared" si="320"/>
        <v>0</v>
      </c>
      <c r="AH455" s="35" t="s">
        <v>401</v>
      </c>
      <c r="AI455" s="33" t="s">
        <v>1618</v>
      </c>
      <c r="AJ455" s="16"/>
      <c r="AK455" s="17">
        <v>3</v>
      </c>
      <c r="AL455" s="17">
        <v>3</v>
      </c>
      <c r="AM455" s="20">
        <f t="shared" si="321"/>
        <v>3</v>
      </c>
      <c r="AN455" s="35"/>
      <c r="AO455" s="33"/>
      <c r="AP455" s="16"/>
      <c r="AQ455" s="17" t="str">
        <f t="shared" si="322"/>
        <v/>
      </c>
      <c r="AR455" s="17" t="str">
        <f t="shared" si="322"/>
        <v/>
      </c>
      <c r="AS455" s="20" t="str">
        <f t="shared" si="294"/>
        <v/>
      </c>
      <c r="AT455" s="35"/>
      <c r="AU455" s="33"/>
      <c r="AV455" s="16"/>
      <c r="AW455" s="17" t="str">
        <f t="shared" si="323"/>
        <v/>
      </c>
      <c r="AX455" s="17" t="str">
        <f t="shared" si="323"/>
        <v/>
      </c>
      <c r="AY455" s="20" t="str">
        <f t="shared" si="292"/>
        <v/>
      </c>
      <c r="AZ455" s="35"/>
      <c r="BA455" s="33"/>
      <c r="BB455" s="17" t="str">
        <f t="shared" si="324"/>
        <v/>
      </c>
      <c r="BC455" s="17" t="str">
        <f t="shared" si="324"/>
        <v/>
      </c>
      <c r="BD455" s="20" t="str">
        <f t="shared" si="299"/>
        <v/>
      </c>
      <c r="BE455" s="35"/>
      <c r="BF455" s="36"/>
      <c r="BG455" s="17" t="str">
        <f t="shared" si="325"/>
        <v/>
      </c>
      <c r="BH455" s="17" t="str">
        <f t="shared" si="325"/>
        <v/>
      </c>
      <c r="BI455" s="20" t="str">
        <f t="shared" si="290"/>
        <v/>
      </c>
      <c r="BJ455" s="54">
        <v>2</v>
      </c>
      <c r="BK455" s="37">
        <f t="shared" si="308"/>
        <v>5</v>
      </c>
      <c r="BL455" s="54">
        <f t="shared" si="309"/>
        <v>-1</v>
      </c>
      <c r="BM455" s="28"/>
      <c r="BN455" s="28"/>
      <c r="BO455" s="28"/>
      <c r="BP455" s="28" t="s">
        <v>1336</v>
      </c>
      <c r="BQ455" s="28" t="s">
        <v>87</v>
      </c>
      <c r="BR455" s="25">
        <f t="shared" si="310"/>
        <v>1</v>
      </c>
      <c r="BS455" s="28" t="s">
        <v>87</v>
      </c>
      <c r="BT455" s="25">
        <f t="shared" si="311"/>
        <v>1</v>
      </c>
      <c r="BU455" s="28" t="s">
        <v>87</v>
      </c>
      <c r="BV455" s="25">
        <f t="shared" si="312"/>
        <v>1</v>
      </c>
      <c r="BW455" s="28" t="s">
        <v>87</v>
      </c>
      <c r="BX455" s="25">
        <f t="shared" si="313"/>
        <v>1</v>
      </c>
      <c r="BY455" s="25" t="str">
        <f t="shared" si="317"/>
        <v>low</v>
      </c>
      <c r="BZ455" s="28" t="s">
        <v>119</v>
      </c>
      <c r="CA455" s="25">
        <v>4</v>
      </c>
      <c r="CB455" s="28"/>
      <c r="CC455" s="28">
        <v>2015.22</v>
      </c>
      <c r="CD455" s="28">
        <v>74.180000000000007</v>
      </c>
      <c r="CE455" s="38">
        <v>41.95</v>
      </c>
      <c r="CF455" s="54">
        <v>2</v>
      </c>
      <c r="CG455" s="25">
        <f t="shared" si="314"/>
        <v>3</v>
      </c>
      <c r="CH455" s="26">
        <f t="shared" si="315"/>
        <v>0.5</v>
      </c>
      <c r="CI455" s="26">
        <f t="shared" si="318"/>
        <v>9.3151792936101359</v>
      </c>
      <c r="CJ455" s="26">
        <f t="shared" si="319"/>
        <v>16.471990464839092</v>
      </c>
    </row>
    <row r="456" spans="1:88" ht="13.05" customHeight="1" x14ac:dyDescent="0.3">
      <c r="A456" s="27">
        <v>41</v>
      </c>
      <c r="B456" s="28" t="s">
        <v>79</v>
      </c>
      <c r="C456" s="25">
        <f t="shared" si="301"/>
        <v>2</v>
      </c>
      <c r="D456" s="28" t="s">
        <v>65</v>
      </c>
      <c r="E456" s="25">
        <f t="shared" si="302"/>
        <v>3</v>
      </c>
      <c r="F456" s="28" t="s">
        <v>88</v>
      </c>
      <c r="G456" s="25">
        <f t="shared" si="303"/>
        <v>1</v>
      </c>
      <c r="H456" s="28" t="str">
        <f t="shared" si="304"/>
        <v>medium</v>
      </c>
      <c r="I456" s="28" t="s">
        <v>79</v>
      </c>
      <c r="J456" s="25">
        <f t="shared" si="305"/>
        <v>2</v>
      </c>
      <c r="K456" s="28" t="s">
        <v>65</v>
      </c>
      <c r="L456" s="25">
        <f t="shared" si="306"/>
        <v>3</v>
      </c>
      <c r="M456" s="28" t="s">
        <v>88</v>
      </c>
      <c r="N456" s="25">
        <f t="shared" si="307"/>
        <v>1</v>
      </c>
      <c r="O456" s="25" t="str">
        <f t="shared" si="316"/>
        <v>med</v>
      </c>
      <c r="P456" s="25" t="s">
        <v>67</v>
      </c>
      <c r="Q456" s="25" t="s">
        <v>68</v>
      </c>
      <c r="R456" s="25">
        <v>4</v>
      </c>
      <c r="S456" s="29" t="s">
        <v>1615</v>
      </c>
      <c r="T456" s="195">
        <f>VLOOKUP($S456,'Snippet measures'!$A$4:$V$33,11,FALSE)</f>
        <v>691</v>
      </c>
      <c r="U456" s="195">
        <f>VLOOKUP($S456,'Snippet measures'!$A$4:$V$33,18,FALSE)</f>
        <v>-8.0726284327220394</v>
      </c>
      <c r="V456" s="195">
        <f>VLOOKUP($S456,'Snippet measures'!$A$4:$V$33,19,FALSE)</f>
        <v>684.9</v>
      </c>
      <c r="W456" s="195">
        <f>VLOOKUP($S456,'Snippet measures'!$A$4:$V$33,21,FALSE)</f>
        <v>1.0075566750629723E-2</v>
      </c>
      <c r="X456" s="195">
        <f>VLOOKUP($S456,'Snippet measures'!$A$4:$V$33,22,FALSE)</f>
        <v>0</v>
      </c>
      <c r="Y456" s="25">
        <v>5</v>
      </c>
      <c r="Z456" s="30" t="s">
        <v>1619</v>
      </c>
      <c r="AA456" s="31" t="s">
        <v>1620</v>
      </c>
      <c r="AB456" s="39" t="s">
        <v>1616</v>
      </c>
      <c r="AC456" s="33" t="s">
        <v>1621</v>
      </c>
      <c r="AD456" s="16"/>
      <c r="AE456" s="17">
        <v>1</v>
      </c>
      <c r="AF456" s="17">
        <v>1</v>
      </c>
      <c r="AG456" s="17">
        <f t="shared" si="320"/>
        <v>1</v>
      </c>
      <c r="AH456" s="35" t="s">
        <v>401</v>
      </c>
      <c r="AI456" s="33" t="s">
        <v>1622</v>
      </c>
      <c r="AJ456" s="16" t="s">
        <v>1623</v>
      </c>
      <c r="AK456" s="17">
        <v>3</v>
      </c>
      <c r="AL456" s="17">
        <v>3</v>
      </c>
      <c r="AM456" s="20">
        <f t="shared" si="321"/>
        <v>3</v>
      </c>
      <c r="AN456" s="35"/>
      <c r="AO456" s="33"/>
      <c r="AP456" s="16"/>
      <c r="AQ456" s="17" t="str">
        <f t="shared" si="322"/>
        <v/>
      </c>
      <c r="AR456" s="17" t="str">
        <f t="shared" si="322"/>
        <v/>
      </c>
      <c r="AS456" s="20" t="str">
        <f t="shared" si="294"/>
        <v/>
      </c>
      <c r="AT456" s="35"/>
      <c r="AU456" s="33"/>
      <c r="AV456" s="16"/>
      <c r="AW456" s="17" t="str">
        <f t="shared" si="323"/>
        <v/>
      </c>
      <c r="AX456" s="17" t="str">
        <f t="shared" si="323"/>
        <v/>
      </c>
      <c r="AY456" s="20" t="str">
        <f t="shared" si="292"/>
        <v/>
      </c>
      <c r="AZ456" s="35"/>
      <c r="BA456" s="33"/>
      <c r="BB456" s="17" t="str">
        <f t="shared" si="324"/>
        <v/>
      </c>
      <c r="BC456" s="17" t="str">
        <f t="shared" si="324"/>
        <v/>
      </c>
      <c r="BD456" s="20" t="str">
        <f t="shared" si="299"/>
        <v/>
      </c>
      <c r="BE456" s="35"/>
      <c r="BF456" s="36"/>
      <c r="BG456" s="17" t="str">
        <f t="shared" si="325"/>
        <v/>
      </c>
      <c r="BH456" s="17" t="str">
        <f t="shared" si="325"/>
        <v/>
      </c>
      <c r="BI456" s="20" t="str">
        <f t="shared" si="290"/>
        <v/>
      </c>
      <c r="BJ456" s="54">
        <v>5</v>
      </c>
      <c r="BK456" s="37">
        <f t="shared" si="308"/>
        <v>10</v>
      </c>
      <c r="BL456" s="54">
        <f t="shared" si="309"/>
        <v>0</v>
      </c>
      <c r="BM456" s="28" t="s">
        <v>1569</v>
      </c>
      <c r="BN456" s="28"/>
      <c r="BO456" s="28"/>
      <c r="BP456" s="28" t="s">
        <v>1342</v>
      </c>
      <c r="BQ456" s="28">
        <v>3</v>
      </c>
      <c r="BR456" s="25">
        <f t="shared" si="310"/>
        <v>3</v>
      </c>
      <c r="BS456" s="28" t="s">
        <v>87</v>
      </c>
      <c r="BT456" s="25">
        <f t="shared" si="311"/>
        <v>1</v>
      </c>
      <c r="BU456" s="28" t="s">
        <v>87</v>
      </c>
      <c r="BV456" s="25">
        <f t="shared" si="312"/>
        <v>1</v>
      </c>
      <c r="BW456" s="28" t="s">
        <v>87</v>
      </c>
      <c r="BX456" s="25">
        <f t="shared" si="313"/>
        <v>1</v>
      </c>
      <c r="BY456" s="25" t="str">
        <f t="shared" si="317"/>
        <v>med</v>
      </c>
      <c r="BZ456" s="28" t="s">
        <v>145</v>
      </c>
      <c r="CA456" s="25">
        <v>2</v>
      </c>
      <c r="CB456" s="28" t="s">
        <v>1343</v>
      </c>
      <c r="CC456" s="28">
        <v>4617.0600000000004</v>
      </c>
      <c r="CD456" s="28">
        <v>240.68</v>
      </c>
      <c r="CE456" s="38">
        <v>113.99</v>
      </c>
      <c r="CF456" s="54">
        <v>2</v>
      </c>
      <c r="CG456" s="25">
        <f t="shared" si="314"/>
        <v>4</v>
      </c>
      <c r="CH456" s="26">
        <f t="shared" si="315"/>
        <v>0.66666666666666663</v>
      </c>
      <c r="CI456" s="26">
        <f t="shared" si="318"/>
        <v>2.871032075785275</v>
      </c>
      <c r="CJ456" s="26">
        <f t="shared" si="319"/>
        <v>6.0619352574787264</v>
      </c>
    </row>
    <row r="457" spans="1:88" ht="13.05" customHeight="1" x14ac:dyDescent="0.3">
      <c r="A457" s="27">
        <v>62</v>
      </c>
      <c r="B457" s="28" t="s">
        <v>80</v>
      </c>
      <c r="C457" s="25">
        <f t="shared" si="301"/>
        <v>4</v>
      </c>
      <c r="D457" s="28" t="s">
        <v>80</v>
      </c>
      <c r="E457" s="25">
        <f t="shared" si="302"/>
        <v>4</v>
      </c>
      <c r="F457" s="28" t="s">
        <v>80</v>
      </c>
      <c r="G457" s="25">
        <f t="shared" si="303"/>
        <v>4</v>
      </c>
      <c r="H457" s="28" t="str">
        <f t="shared" si="304"/>
        <v>high</v>
      </c>
      <c r="I457" s="28" t="s">
        <v>65</v>
      </c>
      <c r="J457" s="25">
        <f t="shared" si="305"/>
        <v>3</v>
      </c>
      <c r="K457" s="28" t="s">
        <v>80</v>
      </c>
      <c r="L457" s="25">
        <f t="shared" si="306"/>
        <v>4</v>
      </c>
      <c r="M457" s="28" t="s">
        <v>88</v>
      </c>
      <c r="N457" s="25">
        <f t="shared" si="307"/>
        <v>1</v>
      </c>
      <c r="O457" s="25" t="str">
        <f t="shared" si="316"/>
        <v>high</v>
      </c>
      <c r="P457" s="25" t="s">
        <v>67</v>
      </c>
      <c r="Q457" s="25" t="s">
        <v>68</v>
      </c>
      <c r="R457" s="25">
        <v>4</v>
      </c>
      <c r="S457" s="29" t="s">
        <v>1615</v>
      </c>
      <c r="T457" s="195">
        <f>VLOOKUP($S457,'Snippet measures'!$A$4:$V$33,11,FALSE)</f>
        <v>691</v>
      </c>
      <c r="U457" s="195">
        <f>VLOOKUP($S457,'Snippet measures'!$A$4:$V$33,18,FALSE)</f>
        <v>-8.0726284327220394</v>
      </c>
      <c r="V457" s="195">
        <f>VLOOKUP($S457,'Snippet measures'!$A$4:$V$33,19,FALSE)</f>
        <v>684.9</v>
      </c>
      <c r="W457" s="195">
        <f>VLOOKUP($S457,'Snippet measures'!$A$4:$V$33,21,FALSE)</f>
        <v>1.0075566750629723E-2</v>
      </c>
      <c r="X457" s="195">
        <f>VLOOKUP($S457,'Snippet measures'!$A$4:$V$33,22,FALSE)</f>
        <v>0</v>
      </c>
      <c r="Y457" s="25">
        <v>2</v>
      </c>
      <c r="Z457" s="30" t="s">
        <v>1441</v>
      </c>
      <c r="AA457" s="31" t="s">
        <v>1441</v>
      </c>
      <c r="AB457" s="39" t="s">
        <v>1616</v>
      </c>
      <c r="AC457" s="33" t="s">
        <v>1441</v>
      </c>
      <c r="AD457" s="16"/>
      <c r="AE457" s="17">
        <v>0</v>
      </c>
      <c r="AF457" s="17">
        <v>0</v>
      </c>
      <c r="AG457" s="17">
        <f t="shared" si="320"/>
        <v>0</v>
      </c>
      <c r="AH457" s="35" t="s">
        <v>401</v>
      </c>
      <c r="AI457" s="33" t="s">
        <v>1441</v>
      </c>
      <c r="AJ457" s="16"/>
      <c r="AK457" s="17">
        <v>0</v>
      </c>
      <c r="AL457" s="17">
        <v>0</v>
      </c>
      <c r="AM457" s="20">
        <f t="shared" si="321"/>
        <v>0</v>
      </c>
      <c r="AN457" s="35"/>
      <c r="AO457" s="33"/>
      <c r="AP457" s="16"/>
      <c r="AQ457" s="17" t="str">
        <f t="shared" si="322"/>
        <v/>
      </c>
      <c r="AR457" s="17" t="str">
        <f t="shared" si="322"/>
        <v/>
      </c>
      <c r="AS457" s="20" t="str">
        <f t="shared" si="294"/>
        <v/>
      </c>
      <c r="AT457" s="35"/>
      <c r="AU457" s="33"/>
      <c r="AV457" s="16"/>
      <c r="AW457" s="17" t="str">
        <f t="shared" si="323"/>
        <v/>
      </c>
      <c r="AX457" s="17" t="str">
        <f t="shared" si="323"/>
        <v/>
      </c>
      <c r="AY457" s="20" t="str">
        <f t="shared" ref="AY457:AY469" si="326">IF(AW457=AX457,AW457,"")</f>
        <v/>
      </c>
      <c r="AZ457" s="35"/>
      <c r="BA457" s="33"/>
      <c r="BB457" s="17" t="str">
        <f t="shared" si="324"/>
        <v/>
      </c>
      <c r="BC457" s="17" t="str">
        <f t="shared" si="324"/>
        <v/>
      </c>
      <c r="BD457" s="20" t="str">
        <f t="shared" si="299"/>
        <v/>
      </c>
      <c r="BE457" s="35"/>
      <c r="BF457" s="36"/>
      <c r="BG457" s="17" t="str">
        <f t="shared" si="325"/>
        <v/>
      </c>
      <c r="BH457" s="17" t="str">
        <f t="shared" si="325"/>
        <v/>
      </c>
      <c r="BI457" s="20" t="str">
        <f t="shared" si="290"/>
        <v/>
      </c>
      <c r="BJ457" s="54">
        <v>2</v>
      </c>
      <c r="BK457" s="37">
        <f t="shared" si="308"/>
        <v>4</v>
      </c>
      <c r="BL457" s="54">
        <f t="shared" si="309"/>
        <v>0</v>
      </c>
      <c r="BM457" s="28"/>
      <c r="BN457" s="28"/>
      <c r="BO457" s="28"/>
      <c r="BP457" s="28" t="s">
        <v>1348</v>
      </c>
      <c r="BQ457" s="28">
        <v>2</v>
      </c>
      <c r="BR457" s="25">
        <f t="shared" si="310"/>
        <v>2</v>
      </c>
      <c r="BS457" s="28">
        <v>2</v>
      </c>
      <c r="BT457" s="25">
        <f t="shared" si="311"/>
        <v>2</v>
      </c>
      <c r="BU457" s="28">
        <v>2</v>
      </c>
      <c r="BV457" s="25">
        <f t="shared" si="312"/>
        <v>2</v>
      </c>
      <c r="BW457" s="28">
        <v>2</v>
      </c>
      <c r="BX457" s="25">
        <f t="shared" si="313"/>
        <v>2</v>
      </c>
      <c r="BY457" s="25" t="str">
        <f t="shared" si="317"/>
        <v>low</v>
      </c>
      <c r="BZ457" s="28" t="s">
        <v>78</v>
      </c>
      <c r="CA457" s="25">
        <v>1</v>
      </c>
      <c r="CB457" s="28"/>
      <c r="CC457" s="28">
        <v>844.44</v>
      </c>
      <c r="CD457" s="28">
        <v>26.62</v>
      </c>
      <c r="CE457" s="38">
        <v>13.16</v>
      </c>
      <c r="CF457" s="54">
        <v>2</v>
      </c>
      <c r="CG457" s="25">
        <f t="shared" si="314"/>
        <v>0</v>
      </c>
      <c r="CH457" s="26">
        <f t="shared" si="315"/>
        <v>0</v>
      </c>
      <c r="CI457" s="26">
        <f t="shared" si="318"/>
        <v>25.957926371149512</v>
      </c>
      <c r="CJ457" s="26">
        <f t="shared" si="319"/>
        <v>52.507598784194528</v>
      </c>
    </row>
    <row r="458" spans="1:88" ht="13.05" customHeight="1" x14ac:dyDescent="0.3">
      <c r="A458" s="27">
        <v>66</v>
      </c>
      <c r="B458" s="28" t="s">
        <v>88</v>
      </c>
      <c r="C458" s="25">
        <f t="shared" si="301"/>
        <v>1</v>
      </c>
      <c r="D458" s="28" t="s">
        <v>88</v>
      </c>
      <c r="E458" s="25">
        <f t="shared" si="302"/>
        <v>1</v>
      </c>
      <c r="F458" s="28" t="s">
        <v>79</v>
      </c>
      <c r="G458" s="25">
        <f t="shared" si="303"/>
        <v>2</v>
      </c>
      <c r="H458" s="28" t="str">
        <f t="shared" si="304"/>
        <v>low</v>
      </c>
      <c r="I458" s="28" t="s">
        <v>88</v>
      </c>
      <c r="J458" s="25">
        <f t="shared" si="305"/>
        <v>1</v>
      </c>
      <c r="K458" s="28" t="s">
        <v>88</v>
      </c>
      <c r="L458" s="25">
        <f t="shared" si="306"/>
        <v>1</v>
      </c>
      <c r="M458" s="28" t="s">
        <v>88</v>
      </c>
      <c r="N458" s="25">
        <f t="shared" si="307"/>
        <v>1</v>
      </c>
      <c r="O458" s="25" t="str">
        <f t="shared" si="316"/>
        <v>low</v>
      </c>
      <c r="P458" s="25" t="s">
        <v>67</v>
      </c>
      <c r="Q458" s="25" t="s">
        <v>68</v>
      </c>
      <c r="R458" s="25">
        <v>4</v>
      </c>
      <c r="S458" s="29" t="s">
        <v>1615</v>
      </c>
      <c r="T458" s="195">
        <f>VLOOKUP($S458,'Snippet measures'!$A$4:$V$33,11,FALSE)</f>
        <v>691</v>
      </c>
      <c r="U458" s="195">
        <f>VLOOKUP($S458,'Snippet measures'!$A$4:$V$33,18,FALSE)</f>
        <v>-8.0726284327220394</v>
      </c>
      <c r="V458" s="195">
        <f>VLOOKUP($S458,'Snippet measures'!$A$4:$V$33,19,FALSE)</f>
        <v>684.9</v>
      </c>
      <c r="W458" s="195">
        <f>VLOOKUP($S458,'Snippet measures'!$A$4:$V$33,21,FALSE)</f>
        <v>1.0075566750629723E-2</v>
      </c>
      <c r="X458" s="195">
        <f>VLOOKUP($S458,'Snippet measures'!$A$4:$V$33,22,FALSE)</f>
        <v>0</v>
      </c>
      <c r="Y458" s="25">
        <v>1</v>
      </c>
      <c r="Z458" s="30" t="s">
        <v>1624</v>
      </c>
      <c r="AA458" s="31" t="s">
        <v>1625</v>
      </c>
      <c r="AB458" s="39" t="s">
        <v>1616</v>
      </c>
      <c r="AC458" s="33" t="s">
        <v>1626</v>
      </c>
      <c r="AD458" s="16"/>
      <c r="AE458" s="17">
        <v>0</v>
      </c>
      <c r="AF458" s="17">
        <v>0</v>
      </c>
      <c r="AG458" s="17">
        <f t="shared" si="320"/>
        <v>0</v>
      </c>
      <c r="AH458" s="35" t="s">
        <v>401</v>
      </c>
      <c r="AI458" s="33" t="s">
        <v>1627</v>
      </c>
      <c r="AJ458" s="16"/>
      <c r="AK458" s="17">
        <v>0</v>
      </c>
      <c r="AL458" s="17">
        <v>0</v>
      </c>
      <c r="AM458" s="20">
        <f t="shared" si="321"/>
        <v>0</v>
      </c>
      <c r="AN458" s="35"/>
      <c r="AO458" s="33"/>
      <c r="AP458" s="16"/>
      <c r="AQ458" s="17" t="str">
        <f t="shared" si="322"/>
        <v/>
      </c>
      <c r="AR458" s="17" t="str">
        <f t="shared" si="322"/>
        <v/>
      </c>
      <c r="AS458" s="20" t="str">
        <f t="shared" si="294"/>
        <v/>
      </c>
      <c r="AT458" s="35"/>
      <c r="AU458" s="33"/>
      <c r="AV458" s="16"/>
      <c r="AW458" s="17" t="str">
        <f t="shared" si="323"/>
        <v/>
      </c>
      <c r="AX458" s="17" t="str">
        <f t="shared" si="323"/>
        <v/>
      </c>
      <c r="AY458" s="20" t="str">
        <f t="shared" si="326"/>
        <v/>
      </c>
      <c r="AZ458" s="35"/>
      <c r="BA458" s="33"/>
      <c r="BB458" s="17" t="str">
        <f t="shared" si="324"/>
        <v/>
      </c>
      <c r="BC458" s="17" t="str">
        <f t="shared" si="324"/>
        <v/>
      </c>
      <c r="BD458" s="20" t="str">
        <f t="shared" si="299"/>
        <v/>
      </c>
      <c r="BE458" s="35"/>
      <c r="BF458" s="36"/>
      <c r="BG458" s="17" t="str">
        <f t="shared" si="325"/>
        <v/>
      </c>
      <c r="BH458" s="17" t="str">
        <f t="shared" si="325"/>
        <v/>
      </c>
      <c r="BI458" s="20" t="str">
        <f t="shared" si="290"/>
        <v/>
      </c>
      <c r="BJ458" s="54">
        <v>1</v>
      </c>
      <c r="BK458" s="37">
        <f t="shared" si="308"/>
        <v>2</v>
      </c>
      <c r="BL458" s="54">
        <f t="shared" si="309"/>
        <v>0</v>
      </c>
      <c r="BM458" s="28" t="s">
        <v>1628</v>
      </c>
      <c r="BN458" s="28" t="s">
        <v>103</v>
      </c>
      <c r="BO458" s="28" t="s">
        <v>1354</v>
      </c>
      <c r="BP458" s="28" t="s">
        <v>1355</v>
      </c>
      <c r="BQ458" s="28">
        <v>2</v>
      </c>
      <c r="BR458" s="25">
        <f t="shared" si="310"/>
        <v>2</v>
      </c>
      <c r="BS458" s="28" t="s">
        <v>87</v>
      </c>
      <c r="BT458" s="25">
        <f t="shared" si="311"/>
        <v>1</v>
      </c>
      <c r="BU458" s="28" t="s">
        <v>87</v>
      </c>
      <c r="BV458" s="25">
        <f t="shared" si="312"/>
        <v>1</v>
      </c>
      <c r="BW458" s="28" t="s">
        <v>87</v>
      </c>
      <c r="BX458" s="25">
        <f t="shared" si="313"/>
        <v>1</v>
      </c>
      <c r="BY458" s="25" t="str">
        <f t="shared" si="317"/>
        <v>low</v>
      </c>
      <c r="BZ458" s="28" t="s">
        <v>78</v>
      </c>
      <c r="CA458" s="25">
        <v>1</v>
      </c>
      <c r="CB458" s="28" t="s">
        <v>1356</v>
      </c>
      <c r="CC458" s="28">
        <v>2025.54</v>
      </c>
      <c r="CD458" s="28">
        <v>129.06</v>
      </c>
      <c r="CE458" s="38">
        <v>33.65</v>
      </c>
      <c r="CF458" s="54">
        <v>2</v>
      </c>
      <c r="CG458" s="25">
        <f t="shared" si="314"/>
        <v>0</v>
      </c>
      <c r="CH458" s="26">
        <f t="shared" si="315"/>
        <v>0</v>
      </c>
      <c r="CI458" s="26">
        <f t="shared" si="318"/>
        <v>5.3540988687432201</v>
      </c>
      <c r="CJ458" s="26">
        <f t="shared" si="319"/>
        <v>20.534918276374444</v>
      </c>
    </row>
    <row r="459" spans="1:88" ht="13.05" customHeight="1" x14ac:dyDescent="0.3">
      <c r="A459" s="27">
        <v>72</v>
      </c>
      <c r="B459" s="28" t="s">
        <v>65</v>
      </c>
      <c r="C459" s="25">
        <f t="shared" si="301"/>
        <v>3</v>
      </c>
      <c r="D459" s="28" t="s">
        <v>66</v>
      </c>
      <c r="E459" s="25">
        <f t="shared" si="302"/>
        <v>5</v>
      </c>
      <c r="F459" s="28" t="s">
        <v>80</v>
      </c>
      <c r="G459" s="25">
        <f t="shared" si="303"/>
        <v>4</v>
      </c>
      <c r="H459" s="28" t="str">
        <f t="shared" si="304"/>
        <v>high</v>
      </c>
      <c r="I459" s="28" t="s">
        <v>79</v>
      </c>
      <c r="J459" s="25">
        <f t="shared" si="305"/>
        <v>2</v>
      </c>
      <c r="K459" s="28" t="s">
        <v>80</v>
      </c>
      <c r="L459" s="25">
        <f t="shared" si="306"/>
        <v>4</v>
      </c>
      <c r="M459" s="28" t="s">
        <v>79</v>
      </c>
      <c r="N459" s="25">
        <f t="shared" si="307"/>
        <v>2</v>
      </c>
      <c r="O459" s="25" t="str">
        <f t="shared" si="316"/>
        <v>high</v>
      </c>
      <c r="P459" s="25" t="s">
        <v>67</v>
      </c>
      <c r="Q459" s="25" t="s">
        <v>68</v>
      </c>
      <c r="R459" s="25">
        <v>4</v>
      </c>
      <c r="S459" s="29" t="s">
        <v>1615</v>
      </c>
      <c r="T459" s="195">
        <f>VLOOKUP($S459,'Snippet measures'!$A$4:$V$33,11,FALSE)</f>
        <v>691</v>
      </c>
      <c r="U459" s="195">
        <f>VLOOKUP($S459,'Snippet measures'!$A$4:$V$33,18,FALSE)</f>
        <v>-8.0726284327220394</v>
      </c>
      <c r="V459" s="195">
        <f>VLOOKUP($S459,'Snippet measures'!$A$4:$V$33,19,FALSE)</f>
        <v>684.9</v>
      </c>
      <c r="W459" s="195">
        <f>VLOOKUP($S459,'Snippet measures'!$A$4:$V$33,21,FALSE)</f>
        <v>1.0075566750629723E-2</v>
      </c>
      <c r="X459" s="195">
        <f>VLOOKUP($S459,'Snippet measures'!$A$4:$V$33,22,FALSE)</f>
        <v>0</v>
      </c>
      <c r="Y459" s="25">
        <v>3</v>
      </c>
      <c r="Z459" s="30" t="s">
        <v>1629</v>
      </c>
      <c r="AA459" s="31" t="s">
        <v>265</v>
      </c>
      <c r="AB459" s="39" t="s">
        <v>1616</v>
      </c>
      <c r="AC459" s="33" t="s">
        <v>1630</v>
      </c>
      <c r="AD459" s="16"/>
      <c r="AE459" s="17">
        <v>1</v>
      </c>
      <c r="AF459" s="17">
        <v>1</v>
      </c>
      <c r="AG459" s="17">
        <f t="shared" si="320"/>
        <v>1</v>
      </c>
      <c r="AH459" s="35" t="s">
        <v>401</v>
      </c>
      <c r="AI459" s="33" t="s">
        <v>1631</v>
      </c>
      <c r="AJ459" s="16"/>
      <c r="AK459" s="17">
        <v>0</v>
      </c>
      <c r="AL459" s="17">
        <v>0</v>
      </c>
      <c r="AM459" s="20">
        <f t="shared" si="321"/>
        <v>0</v>
      </c>
      <c r="AN459" s="35"/>
      <c r="AO459" s="33"/>
      <c r="AP459" s="16"/>
      <c r="AQ459" s="17" t="str">
        <f t="shared" si="322"/>
        <v/>
      </c>
      <c r="AR459" s="17" t="str">
        <f t="shared" si="322"/>
        <v/>
      </c>
      <c r="AS459" s="20" t="str">
        <f t="shared" si="294"/>
        <v/>
      </c>
      <c r="AT459" s="35"/>
      <c r="AU459" s="33"/>
      <c r="AV459" s="16"/>
      <c r="AW459" s="17" t="str">
        <f t="shared" si="323"/>
        <v/>
      </c>
      <c r="AX459" s="17" t="str">
        <f t="shared" si="323"/>
        <v/>
      </c>
      <c r="AY459" s="20" t="str">
        <f t="shared" si="326"/>
        <v/>
      </c>
      <c r="AZ459" s="35"/>
      <c r="BA459" s="33"/>
      <c r="BB459" s="17" t="str">
        <f t="shared" si="324"/>
        <v/>
      </c>
      <c r="BC459" s="17" t="str">
        <f t="shared" si="324"/>
        <v/>
      </c>
      <c r="BD459" s="20" t="str">
        <f t="shared" si="299"/>
        <v/>
      </c>
      <c r="BE459" s="35"/>
      <c r="BF459" s="36"/>
      <c r="BG459" s="17" t="str">
        <f t="shared" si="325"/>
        <v/>
      </c>
      <c r="BH459" s="17" t="str">
        <f t="shared" si="325"/>
        <v/>
      </c>
      <c r="BI459" s="20" t="str">
        <f t="shared" si="290"/>
        <v/>
      </c>
      <c r="BJ459" s="54">
        <v>3</v>
      </c>
      <c r="BK459" s="37">
        <f t="shared" si="308"/>
        <v>6</v>
      </c>
      <c r="BL459" s="54">
        <f t="shared" si="309"/>
        <v>0</v>
      </c>
      <c r="BM459" s="28"/>
      <c r="BN459" s="28"/>
      <c r="BO459" s="28"/>
      <c r="BP459" s="28" t="s">
        <v>1362</v>
      </c>
      <c r="BQ459" s="28">
        <v>3</v>
      </c>
      <c r="BR459" s="25">
        <f t="shared" si="310"/>
        <v>3</v>
      </c>
      <c r="BS459" s="28">
        <v>3</v>
      </c>
      <c r="BT459" s="25">
        <f t="shared" si="311"/>
        <v>3</v>
      </c>
      <c r="BU459" s="28">
        <v>3</v>
      </c>
      <c r="BV459" s="25">
        <f t="shared" si="312"/>
        <v>3</v>
      </c>
      <c r="BW459" s="28">
        <v>3</v>
      </c>
      <c r="BX459" s="25">
        <f t="shared" si="313"/>
        <v>3</v>
      </c>
      <c r="BY459" s="25" t="str">
        <f t="shared" si="317"/>
        <v>med</v>
      </c>
      <c r="BZ459" s="28" t="s">
        <v>145</v>
      </c>
      <c r="CA459" s="25">
        <v>2</v>
      </c>
      <c r="CB459" s="28"/>
      <c r="CC459" s="28">
        <v>1199.3</v>
      </c>
      <c r="CD459" s="28">
        <v>37.909999999999997</v>
      </c>
      <c r="CE459" s="38">
        <v>28.26</v>
      </c>
      <c r="CF459" s="54">
        <v>2</v>
      </c>
      <c r="CG459" s="25">
        <f t="shared" si="314"/>
        <v>1</v>
      </c>
      <c r="CH459" s="26">
        <f t="shared" si="315"/>
        <v>0.16666666666666666</v>
      </c>
      <c r="CI459" s="26">
        <f t="shared" si="318"/>
        <v>18.227380638353999</v>
      </c>
      <c r="CJ459" s="26">
        <f t="shared" si="319"/>
        <v>24.451521585279547</v>
      </c>
    </row>
    <row r="460" spans="1:88" ht="13.05" customHeight="1" x14ac:dyDescent="0.3">
      <c r="A460" s="27">
        <v>74</v>
      </c>
      <c r="B460" s="28" t="s">
        <v>65</v>
      </c>
      <c r="C460" s="25">
        <f t="shared" si="301"/>
        <v>3</v>
      </c>
      <c r="D460" s="28" t="s">
        <v>65</v>
      </c>
      <c r="E460" s="25">
        <f t="shared" si="302"/>
        <v>3</v>
      </c>
      <c r="F460" s="28" t="s">
        <v>79</v>
      </c>
      <c r="G460" s="25">
        <f t="shared" si="303"/>
        <v>2</v>
      </c>
      <c r="H460" s="28" t="str">
        <f t="shared" si="304"/>
        <v>medium</v>
      </c>
      <c r="I460" s="28" t="s">
        <v>88</v>
      </c>
      <c r="J460" s="25">
        <f t="shared" si="305"/>
        <v>1</v>
      </c>
      <c r="K460" s="28" t="s">
        <v>65</v>
      </c>
      <c r="L460" s="25">
        <f t="shared" si="306"/>
        <v>3</v>
      </c>
      <c r="M460" s="28" t="s">
        <v>88</v>
      </c>
      <c r="N460" s="25">
        <f t="shared" si="307"/>
        <v>1</v>
      </c>
      <c r="O460" s="25" t="str">
        <f t="shared" si="316"/>
        <v>med</v>
      </c>
      <c r="P460" s="25" t="s">
        <v>67</v>
      </c>
      <c r="Q460" s="25" t="s">
        <v>68</v>
      </c>
      <c r="R460" s="25">
        <v>4</v>
      </c>
      <c r="S460" s="29" t="s">
        <v>1615</v>
      </c>
      <c r="T460" s="195">
        <f>VLOOKUP($S460,'Snippet measures'!$A$4:$V$33,11,FALSE)</f>
        <v>691</v>
      </c>
      <c r="U460" s="195">
        <f>VLOOKUP($S460,'Snippet measures'!$A$4:$V$33,18,FALSE)</f>
        <v>-8.0726284327220394</v>
      </c>
      <c r="V460" s="195">
        <f>VLOOKUP($S460,'Snippet measures'!$A$4:$V$33,19,FALSE)</f>
        <v>684.9</v>
      </c>
      <c r="W460" s="195">
        <f>VLOOKUP($S460,'Snippet measures'!$A$4:$V$33,21,FALSE)</f>
        <v>1.0075566750629723E-2</v>
      </c>
      <c r="X460" s="195">
        <f>VLOOKUP($S460,'Snippet measures'!$A$4:$V$33,22,FALSE)</f>
        <v>0</v>
      </c>
      <c r="Y460" s="25">
        <v>3</v>
      </c>
      <c r="Z460" s="30" t="s">
        <v>1632</v>
      </c>
      <c r="AA460" s="31" t="s">
        <v>1633</v>
      </c>
      <c r="AB460" s="39" t="s">
        <v>1616</v>
      </c>
      <c r="AC460" s="33" t="s">
        <v>1634</v>
      </c>
      <c r="AD460" s="16"/>
      <c r="AE460" s="17">
        <v>0</v>
      </c>
      <c r="AF460" s="17">
        <v>0</v>
      </c>
      <c r="AG460" s="17">
        <f t="shared" si="320"/>
        <v>0</v>
      </c>
      <c r="AH460" s="35" t="s">
        <v>401</v>
      </c>
      <c r="AI460" s="33" t="s">
        <v>1635</v>
      </c>
      <c r="AJ460" s="16"/>
      <c r="AK460" s="17">
        <v>0</v>
      </c>
      <c r="AL460" s="17">
        <v>0</v>
      </c>
      <c r="AM460" s="20">
        <f t="shared" si="321"/>
        <v>0</v>
      </c>
      <c r="AN460" s="35"/>
      <c r="AO460" s="33"/>
      <c r="AP460" s="16"/>
      <c r="AQ460" s="17" t="str">
        <f t="shared" si="322"/>
        <v/>
      </c>
      <c r="AR460" s="17" t="str">
        <f t="shared" si="322"/>
        <v/>
      </c>
      <c r="AS460" s="20" t="str">
        <f t="shared" si="294"/>
        <v/>
      </c>
      <c r="AT460" s="35"/>
      <c r="AU460" s="33"/>
      <c r="AV460" s="16"/>
      <c r="AW460" s="17" t="str">
        <f t="shared" si="323"/>
        <v/>
      </c>
      <c r="AX460" s="17" t="str">
        <f t="shared" si="323"/>
        <v/>
      </c>
      <c r="AY460" s="20" t="str">
        <f t="shared" si="326"/>
        <v/>
      </c>
      <c r="AZ460" s="35"/>
      <c r="BA460" s="33"/>
      <c r="BB460" s="17" t="str">
        <f t="shared" si="324"/>
        <v/>
      </c>
      <c r="BC460" s="17" t="str">
        <f t="shared" si="324"/>
        <v/>
      </c>
      <c r="BD460" s="20" t="str">
        <f t="shared" si="299"/>
        <v/>
      </c>
      <c r="BE460" s="35"/>
      <c r="BF460" s="36"/>
      <c r="BG460" s="17" t="str">
        <f t="shared" si="325"/>
        <v/>
      </c>
      <c r="BH460" s="17" t="str">
        <f t="shared" si="325"/>
        <v/>
      </c>
      <c r="BI460" s="20" t="str">
        <f t="shared" si="290"/>
        <v/>
      </c>
      <c r="BJ460" s="54">
        <v>3</v>
      </c>
      <c r="BK460" s="37">
        <f t="shared" si="308"/>
        <v>6</v>
      </c>
      <c r="BL460" s="54">
        <f t="shared" si="309"/>
        <v>0</v>
      </c>
      <c r="BM460" s="28"/>
      <c r="BN460" s="28"/>
      <c r="BO460" s="28" t="s">
        <v>1367</v>
      </c>
      <c r="BP460" s="28" t="s">
        <v>1368</v>
      </c>
      <c r="BQ460" s="28">
        <v>2</v>
      </c>
      <c r="BR460" s="25">
        <f t="shared" si="310"/>
        <v>2</v>
      </c>
      <c r="BS460" s="28">
        <v>2</v>
      </c>
      <c r="BT460" s="25">
        <f t="shared" si="311"/>
        <v>2</v>
      </c>
      <c r="BU460" s="28">
        <v>2</v>
      </c>
      <c r="BV460" s="25">
        <f t="shared" si="312"/>
        <v>2</v>
      </c>
      <c r="BW460" s="28" t="s">
        <v>87</v>
      </c>
      <c r="BX460" s="25">
        <f t="shared" si="313"/>
        <v>1</v>
      </c>
      <c r="BY460" s="25" t="str">
        <f t="shared" si="317"/>
        <v>low</v>
      </c>
      <c r="BZ460" s="28" t="s">
        <v>145</v>
      </c>
      <c r="CA460" s="25">
        <v>2</v>
      </c>
      <c r="CB460" s="28"/>
      <c r="CC460" s="28">
        <v>3400.04</v>
      </c>
      <c r="CD460" s="28">
        <v>186.31</v>
      </c>
      <c r="CE460" s="38">
        <v>86.09</v>
      </c>
      <c r="CF460" s="54">
        <v>2</v>
      </c>
      <c r="CG460" s="25">
        <f t="shared" si="314"/>
        <v>0</v>
      </c>
      <c r="CH460" s="26">
        <f t="shared" si="315"/>
        <v>0</v>
      </c>
      <c r="CI460" s="26">
        <f t="shared" si="318"/>
        <v>3.7088723095915408</v>
      </c>
      <c r="CJ460" s="26">
        <f t="shared" si="319"/>
        <v>8.0264839121849221</v>
      </c>
    </row>
    <row r="461" spans="1:88" ht="13.05" customHeight="1" x14ac:dyDescent="0.3">
      <c r="A461" s="27">
        <v>117</v>
      </c>
      <c r="B461" s="28" t="s">
        <v>88</v>
      </c>
      <c r="C461" s="25">
        <f t="shared" si="301"/>
        <v>1</v>
      </c>
      <c r="D461" s="28" t="s">
        <v>80</v>
      </c>
      <c r="E461" s="25">
        <f t="shared" si="302"/>
        <v>4</v>
      </c>
      <c r="F461" s="28" t="s">
        <v>80</v>
      </c>
      <c r="G461" s="25">
        <f t="shared" si="303"/>
        <v>4</v>
      </c>
      <c r="H461" s="28" t="str">
        <f t="shared" si="304"/>
        <v>medium</v>
      </c>
      <c r="I461" s="28" t="s">
        <v>65</v>
      </c>
      <c r="J461" s="25">
        <f t="shared" si="305"/>
        <v>3</v>
      </c>
      <c r="K461" s="28" t="s">
        <v>65</v>
      </c>
      <c r="L461" s="25">
        <f t="shared" si="306"/>
        <v>3</v>
      </c>
      <c r="M461" s="28" t="s">
        <v>88</v>
      </c>
      <c r="N461" s="25">
        <f t="shared" si="307"/>
        <v>1</v>
      </c>
      <c r="O461" s="25" t="str">
        <f t="shared" si="316"/>
        <v>high</v>
      </c>
      <c r="P461" s="25" t="s">
        <v>67</v>
      </c>
      <c r="Q461" s="25" t="s">
        <v>68</v>
      </c>
      <c r="R461" s="25">
        <v>4</v>
      </c>
      <c r="S461" s="29" t="s">
        <v>1615</v>
      </c>
      <c r="T461" s="195">
        <f>VLOOKUP($S461,'Snippet measures'!$A$4:$V$33,11,FALSE)</f>
        <v>691</v>
      </c>
      <c r="U461" s="195">
        <f>VLOOKUP($S461,'Snippet measures'!$A$4:$V$33,18,FALSE)</f>
        <v>-8.0726284327220394</v>
      </c>
      <c r="V461" s="195">
        <f>VLOOKUP($S461,'Snippet measures'!$A$4:$V$33,19,FALSE)</f>
        <v>684.9</v>
      </c>
      <c r="W461" s="195">
        <f>VLOOKUP($S461,'Snippet measures'!$A$4:$V$33,21,FALSE)</f>
        <v>1.0075566750629723E-2</v>
      </c>
      <c r="X461" s="195">
        <f>VLOOKUP($S461,'Snippet measures'!$A$4:$V$33,22,FALSE)</f>
        <v>0</v>
      </c>
      <c r="Y461" s="25">
        <v>4</v>
      </c>
      <c r="Z461" s="30" t="s">
        <v>1636</v>
      </c>
      <c r="AA461" s="31" t="s">
        <v>1637</v>
      </c>
      <c r="AB461" s="39" t="s">
        <v>1616</v>
      </c>
      <c r="AC461" s="33" t="s">
        <v>1638</v>
      </c>
      <c r="AD461" s="16"/>
      <c r="AE461" s="17">
        <v>2</v>
      </c>
      <c r="AF461" s="17">
        <v>2</v>
      </c>
      <c r="AG461" s="17">
        <f t="shared" si="320"/>
        <v>2</v>
      </c>
      <c r="AH461" s="35" t="s">
        <v>401</v>
      </c>
      <c r="AI461" s="33" t="s">
        <v>1639</v>
      </c>
      <c r="AJ461" s="16"/>
      <c r="AK461" s="17">
        <v>3</v>
      </c>
      <c r="AL461" s="17">
        <v>3</v>
      </c>
      <c r="AM461" s="20">
        <f t="shared" si="321"/>
        <v>3</v>
      </c>
      <c r="AN461" s="35"/>
      <c r="AO461" s="33"/>
      <c r="AP461" s="16"/>
      <c r="AQ461" s="17" t="str">
        <f t="shared" si="322"/>
        <v/>
      </c>
      <c r="AR461" s="17" t="str">
        <f t="shared" si="322"/>
        <v/>
      </c>
      <c r="AS461" s="20" t="str">
        <f t="shared" si="294"/>
        <v/>
      </c>
      <c r="AT461" s="35"/>
      <c r="AU461" s="33"/>
      <c r="AV461" s="16"/>
      <c r="AW461" s="17" t="str">
        <f t="shared" si="323"/>
        <v/>
      </c>
      <c r="AX461" s="17" t="str">
        <f t="shared" si="323"/>
        <v/>
      </c>
      <c r="AY461" s="20" t="str">
        <f t="shared" si="326"/>
        <v/>
      </c>
      <c r="AZ461" s="35"/>
      <c r="BA461" s="33"/>
      <c r="BB461" s="17" t="str">
        <f t="shared" si="324"/>
        <v/>
      </c>
      <c r="BC461" s="17" t="str">
        <f t="shared" si="324"/>
        <v/>
      </c>
      <c r="BD461" s="20" t="str">
        <f t="shared" si="299"/>
        <v/>
      </c>
      <c r="BE461" s="35"/>
      <c r="BF461" s="36"/>
      <c r="BG461" s="17" t="str">
        <f t="shared" si="325"/>
        <v/>
      </c>
      <c r="BH461" s="17" t="str">
        <f t="shared" si="325"/>
        <v/>
      </c>
      <c r="BI461" s="20" t="str">
        <f t="shared" si="290"/>
        <v/>
      </c>
      <c r="BJ461" s="54">
        <v>4</v>
      </c>
      <c r="BK461" s="37">
        <f t="shared" si="308"/>
        <v>8</v>
      </c>
      <c r="BL461" s="54">
        <f t="shared" si="309"/>
        <v>0</v>
      </c>
      <c r="BM461" s="28"/>
      <c r="BN461" s="28"/>
      <c r="BO461" s="28"/>
      <c r="BP461" s="28" t="s">
        <v>1375</v>
      </c>
      <c r="BQ461" s="28">
        <v>3</v>
      </c>
      <c r="BR461" s="25">
        <f t="shared" si="310"/>
        <v>3</v>
      </c>
      <c r="BS461" s="28" t="s">
        <v>87</v>
      </c>
      <c r="BT461" s="25">
        <f t="shared" si="311"/>
        <v>1</v>
      </c>
      <c r="BU461" s="28" t="s">
        <v>87</v>
      </c>
      <c r="BV461" s="25">
        <f t="shared" si="312"/>
        <v>1</v>
      </c>
      <c r="BW461" s="28" t="s">
        <v>87</v>
      </c>
      <c r="BX461" s="25">
        <f t="shared" si="313"/>
        <v>1</v>
      </c>
      <c r="BY461" s="25" t="str">
        <f t="shared" si="317"/>
        <v>med</v>
      </c>
      <c r="BZ461" s="28" t="s">
        <v>78</v>
      </c>
      <c r="CA461" s="25">
        <v>1</v>
      </c>
      <c r="CB461" s="28" t="s">
        <v>1376</v>
      </c>
      <c r="CC461" s="28">
        <v>1711.22</v>
      </c>
      <c r="CD461" s="28">
        <v>33.15</v>
      </c>
      <c r="CE461" s="38">
        <v>45.27</v>
      </c>
      <c r="CF461" s="54">
        <v>2</v>
      </c>
      <c r="CG461" s="25">
        <f t="shared" si="314"/>
        <v>5</v>
      </c>
      <c r="CH461" s="26">
        <f t="shared" si="315"/>
        <v>0.83333333333333337</v>
      </c>
      <c r="CI461" s="26">
        <f t="shared" si="318"/>
        <v>20.844645550527904</v>
      </c>
      <c r="CJ461" s="26">
        <f t="shared" si="319"/>
        <v>15.263971725204328</v>
      </c>
    </row>
    <row r="462" spans="1:88" ht="13.05" customHeight="1" x14ac:dyDescent="0.3">
      <c r="A462" s="27">
        <v>157</v>
      </c>
      <c r="B462" s="28" t="s">
        <v>79</v>
      </c>
      <c r="C462" s="25">
        <f t="shared" si="301"/>
        <v>2</v>
      </c>
      <c r="D462" s="28" t="s">
        <v>79</v>
      </c>
      <c r="E462" s="25">
        <f t="shared" si="302"/>
        <v>2</v>
      </c>
      <c r="F462" s="28" t="s">
        <v>79</v>
      </c>
      <c r="G462" s="25">
        <f t="shared" si="303"/>
        <v>2</v>
      </c>
      <c r="H462" s="28" t="str">
        <f t="shared" si="304"/>
        <v>low</v>
      </c>
      <c r="I462" s="28" t="s">
        <v>88</v>
      </c>
      <c r="J462" s="25">
        <f t="shared" si="305"/>
        <v>1</v>
      </c>
      <c r="K462" s="28" t="s">
        <v>88</v>
      </c>
      <c r="L462" s="25">
        <f t="shared" si="306"/>
        <v>1</v>
      </c>
      <c r="M462" s="28" t="s">
        <v>88</v>
      </c>
      <c r="N462" s="25">
        <f t="shared" si="307"/>
        <v>1</v>
      </c>
      <c r="O462" s="25" t="str">
        <f t="shared" si="316"/>
        <v>low</v>
      </c>
      <c r="P462" s="25" t="s">
        <v>67</v>
      </c>
      <c r="Q462" s="25" t="s">
        <v>68</v>
      </c>
      <c r="R462" s="25">
        <v>4</v>
      </c>
      <c r="S462" s="29" t="s">
        <v>1615</v>
      </c>
      <c r="T462" s="195">
        <f>VLOOKUP($S462,'Snippet measures'!$A$4:$V$33,11,FALSE)</f>
        <v>691</v>
      </c>
      <c r="U462" s="195">
        <f>VLOOKUP($S462,'Snippet measures'!$A$4:$V$33,18,FALSE)</f>
        <v>-8.0726284327220394</v>
      </c>
      <c r="V462" s="195">
        <f>VLOOKUP($S462,'Snippet measures'!$A$4:$V$33,19,FALSE)</f>
        <v>684.9</v>
      </c>
      <c r="W462" s="195">
        <f>VLOOKUP($S462,'Snippet measures'!$A$4:$V$33,21,FALSE)</f>
        <v>1.0075566750629723E-2</v>
      </c>
      <c r="X462" s="195">
        <f>VLOOKUP($S462,'Snippet measures'!$A$4:$V$33,22,FALSE)</f>
        <v>0</v>
      </c>
      <c r="Y462" s="25">
        <v>3</v>
      </c>
      <c r="Z462" s="30" t="s">
        <v>1640</v>
      </c>
      <c r="AA462" s="31" t="s">
        <v>1641</v>
      </c>
      <c r="AB462" s="39" t="s">
        <v>1616</v>
      </c>
      <c r="AC462" s="33" t="s">
        <v>1642</v>
      </c>
      <c r="AD462" s="16"/>
      <c r="AE462" s="17">
        <v>0</v>
      </c>
      <c r="AF462" s="17">
        <v>0</v>
      </c>
      <c r="AG462" s="17">
        <f t="shared" si="320"/>
        <v>0</v>
      </c>
      <c r="AH462" s="35" t="s">
        <v>401</v>
      </c>
      <c r="AI462" s="33" t="s">
        <v>1643</v>
      </c>
      <c r="AJ462" s="16"/>
      <c r="AK462" s="17">
        <v>1</v>
      </c>
      <c r="AL462" s="17">
        <v>0</v>
      </c>
      <c r="AM462" s="41">
        <v>0</v>
      </c>
      <c r="AN462" s="35"/>
      <c r="AO462" s="33"/>
      <c r="AP462" s="16"/>
      <c r="AQ462" s="17" t="str">
        <f t="shared" si="322"/>
        <v/>
      </c>
      <c r="AR462" s="17" t="str">
        <f t="shared" si="322"/>
        <v/>
      </c>
      <c r="AS462" s="20" t="str">
        <f t="shared" si="294"/>
        <v/>
      </c>
      <c r="AT462" s="35"/>
      <c r="AU462" s="33"/>
      <c r="AV462" s="16"/>
      <c r="AW462" s="17" t="str">
        <f t="shared" si="323"/>
        <v/>
      </c>
      <c r="AX462" s="17" t="str">
        <f t="shared" si="323"/>
        <v/>
      </c>
      <c r="AY462" s="20" t="str">
        <f t="shared" si="326"/>
        <v/>
      </c>
      <c r="AZ462" s="35"/>
      <c r="BA462" s="33"/>
      <c r="BB462" s="17" t="str">
        <f t="shared" si="324"/>
        <v/>
      </c>
      <c r="BC462" s="17" t="str">
        <f t="shared" si="324"/>
        <v/>
      </c>
      <c r="BD462" s="20" t="str">
        <f t="shared" si="299"/>
        <v/>
      </c>
      <c r="BE462" s="35"/>
      <c r="BF462" s="36"/>
      <c r="BG462" s="17" t="str">
        <f t="shared" si="325"/>
        <v/>
      </c>
      <c r="BH462" s="17" t="str">
        <f t="shared" si="325"/>
        <v/>
      </c>
      <c r="BI462" s="20" t="str">
        <f t="shared" si="290"/>
        <v/>
      </c>
      <c r="BJ462" s="54">
        <v>3</v>
      </c>
      <c r="BK462" s="37">
        <f t="shared" si="308"/>
        <v>6</v>
      </c>
      <c r="BL462" s="54">
        <f t="shared" si="309"/>
        <v>0</v>
      </c>
      <c r="BM462" s="28"/>
      <c r="BN462" s="28"/>
      <c r="BO462" s="28" t="s">
        <v>1381</v>
      </c>
      <c r="BP462" s="28" t="s">
        <v>1382</v>
      </c>
      <c r="BQ462" s="28">
        <v>2</v>
      </c>
      <c r="BR462" s="25">
        <f t="shared" si="310"/>
        <v>2</v>
      </c>
      <c r="BS462" s="28" t="s">
        <v>87</v>
      </c>
      <c r="BT462" s="25">
        <f t="shared" si="311"/>
        <v>1</v>
      </c>
      <c r="BU462" s="28" t="s">
        <v>87</v>
      </c>
      <c r="BV462" s="25">
        <f t="shared" si="312"/>
        <v>1</v>
      </c>
      <c r="BW462" s="28" t="s">
        <v>87</v>
      </c>
      <c r="BX462" s="25">
        <f t="shared" si="313"/>
        <v>1</v>
      </c>
      <c r="BY462" s="25" t="str">
        <f t="shared" si="317"/>
        <v>low</v>
      </c>
      <c r="BZ462" s="28" t="s">
        <v>78</v>
      </c>
      <c r="CA462" s="25">
        <v>1</v>
      </c>
      <c r="CB462" s="28" t="s">
        <v>1383</v>
      </c>
      <c r="CC462" s="28">
        <v>3511.78</v>
      </c>
      <c r="CD462" s="28">
        <v>89.06</v>
      </c>
      <c r="CE462" s="38">
        <v>155.86000000000001</v>
      </c>
      <c r="CF462" s="54">
        <v>2</v>
      </c>
      <c r="CG462" s="25">
        <f t="shared" si="314"/>
        <v>0</v>
      </c>
      <c r="CH462" s="26">
        <f t="shared" si="315"/>
        <v>0</v>
      </c>
      <c r="CI462" s="26">
        <f t="shared" si="318"/>
        <v>7.758814282506175</v>
      </c>
      <c r="CJ462" s="26">
        <f t="shared" si="319"/>
        <v>4.4334659309636848</v>
      </c>
    </row>
    <row r="463" spans="1:88" ht="13.05" customHeight="1" x14ac:dyDescent="0.3">
      <c r="A463" s="27">
        <v>171</v>
      </c>
      <c r="B463" s="28" t="s">
        <v>65</v>
      </c>
      <c r="C463" s="25">
        <f t="shared" si="301"/>
        <v>3</v>
      </c>
      <c r="D463" s="28" t="s">
        <v>65</v>
      </c>
      <c r="E463" s="25">
        <f t="shared" si="302"/>
        <v>3</v>
      </c>
      <c r="F463" s="28" t="s">
        <v>80</v>
      </c>
      <c r="G463" s="25">
        <f t="shared" si="303"/>
        <v>4</v>
      </c>
      <c r="H463" s="28" t="str">
        <f t="shared" si="304"/>
        <v>high</v>
      </c>
      <c r="I463" s="28" t="s">
        <v>79</v>
      </c>
      <c r="J463" s="25">
        <f t="shared" si="305"/>
        <v>2</v>
      </c>
      <c r="K463" s="28" t="s">
        <v>79</v>
      </c>
      <c r="L463" s="25">
        <f t="shared" si="306"/>
        <v>2</v>
      </c>
      <c r="M463" s="28" t="s">
        <v>88</v>
      </c>
      <c r="N463" s="25">
        <f t="shared" si="307"/>
        <v>1</v>
      </c>
      <c r="O463" s="25" t="str">
        <f t="shared" si="316"/>
        <v>high</v>
      </c>
      <c r="P463" s="25" t="s">
        <v>67</v>
      </c>
      <c r="Q463" s="25" t="s">
        <v>68</v>
      </c>
      <c r="R463" s="25">
        <v>4</v>
      </c>
      <c r="S463" s="29" t="s">
        <v>1615</v>
      </c>
      <c r="T463" s="195">
        <f>VLOOKUP($S463,'Snippet measures'!$A$4:$V$33,11,FALSE)</f>
        <v>691</v>
      </c>
      <c r="U463" s="195">
        <f>VLOOKUP($S463,'Snippet measures'!$A$4:$V$33,18,FALSE)</f>
        <v>-8.0726284327220394</v>
      </c>
      <c r="V463" s="195">
        <f>VLOOKUP($S463,'Snippet measures'!$A$4:$V$33,19,FALSE)</f>
        <v>684.9</v>
      </c>
      <c r="W463" s="195">
        <f>VLOOKUP($S463,'Snippet measures'!$A$4:$V$33,21,FALSE)</f>
        <v>1.0075566750629723E-2</v>
      </c>
      <c r="X463" s="195">
        <f>VLOOKUP($S463,'Snippet measures'!$A$4:$V$33,22,FALSE)</f>
        <v>0</v>
      </c>
      <c r="Y463" s="25">
        <v>4</v>
      </c>
      <c r="Z463" s="30" t="s">
        <v>1644</v>
      </c>
      <c r="AA463" s="31" t="s">
        <v>1645</v>
      </c>
      <c r="AB463" s="39" t="s">
        <v>1616</v>
      </c>
      <c r="AC463" s="33" t="s">
        <v>1646</v>
      </c>
      <c r="AD463" s="16"/>
      <c r="AE463" s="17">
        <v>1</v>
      </c>
      <c r="AF463" s="17">
        <v>1</v>
      </c>
      <c r="AG463" s="17">
        <f t="shared" si="320"/>
        <v>1</v>
      </c>
      <c r="AH463" s="35" t="s">
        <v>401</v>
      </c>
      <c r="AI463" s="33" t="s">
        <v>899</v>
      </c>
      <c r="AJ463" s="16"/>
      <c r="AK463" s="17">
        <v>2</v>
      </c>
      <c r="AL463" s="17">
        <v>2</v>
      </c>
      <c r="AM463" s="20">
        <f t="shared" ref="AM463:AM493" si="327">IF(AK463=AL463,AK463,"")</f>
        <v>2</v>
      </c>
      <c r="AN463" s="35"/>
      <c r="AO463" s="33"/>
      <c r="AP463" s="16"/>
      <c r="AQ463" s="17" t="str">
        <f t="shared" si="322"/>
        <v/>
      </c>
      <c r="AR463" s="17" t="str">
        <f t="shared" si="322"/>
        <v/>
      </c>
      <c r="AS463" s="20" t="str">
        <f t="shared" si="294"/>
        <v/>
      </c>
      <c r="AT463" s="35"/>
      <c r="AU463" s="33"/>
      <c r="AV463" s="16"/>
      <c r="AW463" s="17" t="str">
        <f t="shared" si="323"/>
        <v/>
      </c>
      <c r="AX463" s="17" t="str">
        <f t="shared" si="323"/>
        <v/>
      </c>
      <c r="AY463" s="20" t="str">
        <f t="shared" si="326"/>
        <v/>
      </c>
      <c r="AZ463" s="35"/>
      <c r="BA463" s="33"/>
      <c r="BB463" s="17" t="str">
        <f t="shared" si="324"/>
        <v/>
      </c>
      <c r="BC463" s="17" t="str">
        <f t="shared" si="324"/>
        <v/>
      </c>
      <c r="BD463" s="20" t="str">
        <f t="shared" si="299"/>
        <v/>
      </c>
      <c r="BE463" s="35"/>
      <c r="BF463" s="36"/>
      <c r="BG463" s="17" t="str">
        <f t="shared" si="325"/>
        <v/>
      </c>
      <c r="BH463" s="17" t="str">
        <f t="shared" si="325"/>
        <v/>
      </c>
      <c r="BI463" s="20" t="str">
        <f t="shared" si="290"/>
        <v/>
      </c>
      <c r="BJ463" s="54">
        <v>4</v>
      </c>
      <c r="BK463" s="37">
        <f t="shared" si="308"/>
        <v>8</v>
      </c>
      <c r="BL463" s="54">
        <f t="shared" si="309"/>
        <v>0</v>
      </c>
      <c r="BM463" s="28" t="s">
        <v>1647</v>
      </c>
      <c r="BN463" s="28" t="s">
        <v>1648</v>
      </c>
      <c r="BO463" s="28" t="s">
        <v>1390</v>
      </c>
      <c r="BP463" s="28" t="s">
        <v>1391</v>
      </c>
      <c r="BQ463" s="28">
        <v>2</v>
      </c>
      <c r="BR463" s="25">
        <f t="shared" si="310"/>
        <v>2</v>
      </c>
      <c r="BS463" s="28">
        <v>2</v>
      </c>
      <c r="BT463" s="25">
        <f t="shared" si="311"/>
        <v>2</v>
      </c>
      <c r="BU463" s="28">
        <v>2</v>
      </c>
      <c r="BV463" s="25">
        <f t="shared" si="312"/>
        <v>2</v>
      </c>
      <c r="BW463" s="28" t="s">
        <v>87</v>
      </c>
      <c r="BX463" s="25">
        <f t="shared" si="313"/>
        <v>1</v>
      </c>
      <c r="BY463" s="25" t="str">
        <f t="shared" si="317"/>
        <v>low</v>
      </c>
      <c r="BZ463" s="28" t="s">
        <v>145</v>
      </c>
      <c r="CA463" s="25">
        <v>2</v>
      </c>
      <c r="CB463" s="28" t="s">
        <v>1392</v>
      </c>
      <c r="CC463" s="28">
        <v>4811.33</v>
      </c>
      <c r="CD463" s="28">
        <v>345.59</v>
      </c>
      <c r="CE463" s="38">
        <v>78.91</v>
      </c>
      <c r="CF463" s="54">
        <v>2</v>
      </c>
      <c r="CG463" s="25">
        <f t="shared" si="314"/>
        <v>3</v>
      </c>
      <c r="CH463" s="26">
        <f t="shared" si="315"/>
        <v>0.5</v>
      </c>
      <c r="CI463" s="26">
        <f t="shared" si="318"/>
        <v>1.9994791515958217</v>
      </c>
      <c r="CJ463" s="26">
        <f t="shared" si="319"/>
        <v>8.7568115574705363</v>
      </c>
    </row>
    <row r="464" spans="1:88" ht="13.05" customHeight="1" x14ac:dyDescent="0.3">
      <c r="A464" s="27">
        <v>174</v>
      </c>
      <c r="B464" s="28" t="s">
        <v>88</v>
      </c>
      <c r="C464" s="25">
        <f t="shared" si="301"/>
        <v>1</v>
      </c>
      <c r="D464" s="28" t="s">
        <v>88</v>
      </c>
      <c r="E464" s="25">
        <f t="shared" si="302"/>
        <v>1</v>
      </c>
      <c r="F464" s="28" t="s">
        <v>88</v>
      </c>
      <c r="G464" s="25">
        <f t="shared" si="303"/>
        <v>1</v>
      </c>
      <c r="H464" s="28" t="str">
        <f t="shared" si="304"/>
        <v>low</v>
      </c>
      <c r="I464" s="28" t="s">
        <v>88</v>
      </c>
      <c r="J464" s="25">
        <f t="shared" si="305"/>
        <v>1</v>
      </c>
      <c r="K464" s="28" t="s">
        <v>88</v>
      </c>
      <c r="L464" s="25">
        <f t="shared" si="306"/>
        <v>1</v>
      </c>
      <c r="M464" s="28" t="s">
        <v>88</v>
      </c>
      <c r="N464" s="25">
        <f t="shared" si="307"/>
        <v>1</v>
      </c>
      <c r="O464" s="25" t="str">
        <f t="shared" si="316"/>
        <v>low</v>
      </c>
      <c r="P464" s="25" t="s">
        <v>95</v>
      </c>
      <c r="Q464" s="25" t="s">
        <v>68</v>
      </c>
      <c r="R464" s="25">
        <v>4</v>
      </c>
      <c r="S464" s="29" t="s">
        <v>1615</v>
      </c>
      <c r="T464" s="195">
        <f>VLOOKUP($S464,'Snippet measures'!$A$4:$V$33,11,FALSE)</f>
        <v>691</v>
      </c>
      <c r="U464" s="195">
        <f>VLOOKUP($S464,'Snippet measures'!$A$4:$V$33,18,FALSE)</f>
        <v>-8.0726284327220394</v>
      </c>
      <c r="V464" s="195">
        <f>VLOOKUP($S464,'Snippet measures'!$A$4:$V$33,19,FALSE)</f>
        <v>684.9</v>
      </c>
      <c r="W464" s="195">
        <f>VLOOKUP($S464,'Snippet measures'!$A$4:$V$33,21,FALSE)</f>
        <v>1.0075566750629723E-2</v>
      </c>
      <c r="X464" s="195">
        <f>VLOOKUP($S464,'Snippet measures'!$A$4:$V$33,22,FALSE)</f>
        <v>0</v>
      </c>
      <c r="Y464" s="25">
        <v>1</v>
      </c>
      <c r="Z464" s="30" t="s">
        <v>168</v>
      </c>
      <c r="AA464" s="31" t="s">
        <v>1649</v>
      </c>
      <c r="AB464" s="39" t="s">
        <v>1616</v>
      </c>
      <c r="AC464" s="33" t="s">
        <v>230</v>
      </c>
      <c r="AD464" s="16"/>
      <c r="AE464" s="17">
        <v>0</v>
      </c>
      <c r="AF464" s="17">
        <v>0</v>
      </c>
      <c r="AG464" s="17">
        <f t="shared" si="320"/>
        <v>0</v>
      </c>
      <c r="AH464" s="35" t="s">
        <v>401</v>
      </c>
      <c r="AI464" s="33" t="s">
        <v>230</v>
      </c>
      <c r="AJ464" s="16"/>
      <c r="AK464" s="17">
        <v>0</v>
      </c>
      <c r="AL464" s="17">
        <v>0</v>
      </c>
      <c r="AM464" s="20">
        <f t="shared" si="327"/>
        <v>0</v>
      </c>
      <c r="AN464" s="35"/>
      <c r="AO464" s="33"/>
      <c r="AP464" s="16"/>
      <c r="AQ464" s="17" t="str">
        <f t="shared" si="322"/>
        <v/>
      </c>
      <c r="AR464" s="17" t="str">
        <f t="shared" si="322"/>
        <v/>
      </c>
      <c r="AS464" s="20" t="str">
        <f t="shared" si="294"/>
        <v/>
      </c>
      <c r="AT464" s="35"/>
      <c r="AU464" s="33"/>
      <c r="AV464" s="16"/>
      <c r="AW464" s="17" t="str">
        <f t="shared" si="323"/>
        <v/>
      </c>
      <c r="AX464" s="17" t="str">
        <f t="shared" si="323"/>
        <v/>
      </c>
      <c r="AY464" s="20" t="str">
        <f t="shared" si="326"/>
        <v/>
      </c>
      <c r="AZ464" s="35"/>
      <c r="BA464" s="33"/>
      <c r="BB464" s="17" t="str">
        <f t="shared" si="324"/>
        <v/>
      </c>
      <c r="BC464" s="17" t="str">
        <f t="shared" si="324"/>
        <v/>
      </c>
      <c r="BD464" s="20" t="str">
        <f t="shared" si="299"/>
        <v/>
      </c>
      <c r="BE464" s="35"/>
      <c r="BF464" s="36"/>
      <c r="BG464" s="17" t="str">
        <f t="shared" si="325"/>
        <v/>
      </c>
      <c r="BH464" s="17" t="str">
        <f t="shared" si="325"/>
        <v/>
      </c>
      <c r="BI464" s="20" t="str">
        <f t="shared" si="290"/>
        <v/>
      </c>
      <c r="BJ464" s="54">
        <v>1</v>
      </c>
      <c r="BK464" s="37">
        <f t="shared" si="308"/>
        <v>2</v>
      </c>
      <c r="BL464" s="54">
        <f t="shared" si="309"/>
        <v>0</v>
      </c>
      <c r="BM464" s="28"/>
      <c r="BN464" s="28"/>
      <c r="BO464" s="28"/>
      <c r="BP464" s="28" t="s">
        <v>1395</v>
      </c>
      <c r="BQ464" s="28" t="s">
        <v>87</v>
      </c>
      <c r="BR464" s="25">
        <f t="shared" si="310"/>
        <v>1</v>
      </c>
      <c r="BS464" s="28" t="s">
        <v>87</v>
      </c>
      <c r="BT464" s="25">
        <f t="shared" si="311"/>
        <v>1</v>
      </c>
      <c r="BU464" s="28" t="s">
        <v>87</v>
      </c>
      <c r="BV464" s="25">
        <f t="shared" si="312"/>
        <v>1</v>
      </c>
      <c r="BW464" s="28" t="s">
        <v>87</v>
      </c>
      <c r="BX464" s="25">
        <f t="shared" si="313"/>
        <v>1</v>
      </c>
      <c r="BY464" s="25" t="str">
        <f t="shared" si="317"/>
        <v>low</v>
      </c>
      <c r="BZ464" s="28" t="s">
        <v>78</v>
      </c>
      <c r="CA464" s="25">
        <v>1</v>
      </c>
      <c r="CB464" s="28" t="s">
        <v>1396</v>
      </c>
      <c r="CC464" s="28">
        <v>3194.22</v>
      </c>
      <c r="CD464" s="28">
        <v>79.84</v>
      </c>
      <c r="CE464" s="38">
        <v>10.96</v>
      </c>
      <c r="CF464" s="54">
        <v>2</v>
      </c>
      <c r="CG464" s="25">
        <f t="shared" si="314"/>
        <v>0</v>
      </c>
      <c r="CH464" s="26">
        <f t="shared" si="315"/>
        <v>0</v>
      </c>
      <c r="CI464" s="26">
        <f t="shared" si="318"/>
        <v>8.6548096192384758</v>
      </c>
      <c r="CJ464" s="26">
        <f t="shared" si="319"/>
        <v>63.04744525547445</v>
      </c>
    </row>
    <row r="465" spans="1:88" ht="13.05" customHeight="1" x14ac:dyDescent="0.3">
      <c r="A465" s="27">
        <v>186</v>
      </c>
      <c r="B465" s="28" t="s">
        <v>80</v>
      </c>
      <c r="C465" s="25">
        <f t="shared" si="301"/>
        <v>4</v>
      </c>
      <c r="D465" s="28" t="s">
        <v>66</v>
      </c>
      <c r="E465" s="25">
        <f t="shared" si="302"/>
        <v>5</v>
      </c>
      <c r="F465" s="28" t="s">
        <v>66</v>
      </c>
      <c r="G465" s="25">
        <f t="shared" si="303"/>
        <v>5</v>
      </c>
      <c r="H465" s="28" t="str">
        <f t="shared" si="304"/>
        <v>high</v>
      </c>
      <c r="I465" s="28" t="s">
        <v>80</v>
      </c>
      <c r="J465" s="25">
        <f t="shared" si="305"/>
        <v>4</v>
      </c>
      <c r="K465" s="28" t="s">
        <v>80</v>
      </c>
      <c r="L465" s="25">
        <f t="shared" si="306"/>
        <v>4</v>
      </c>
      <c r="M465" s="28" t="s">
        <v>66</v>
      </c>
      <c r="N465" s="25">
        <f t="shared" si="307"/>
        <v>5</v>
      </c>
      <c r="O465" s="25" t="str">
        <f t="shared" si="316"/>
        <v>high</v>
      </c>
      <c r="P465" s="25" t="s">
        <v>67</v>
      </c>
      <c r="Q465" s="25" t="s">
        <v>68</v>
      </c>
      <c r="R465" s="25">
        <v>4</v>
      </c>
      <c r="S465" s="29" t="s">
        <v>1615</v>
      </c>
      <c r="T465" s="195">
        <f>VLOOKUP($S465,'Snippet measures'!$A$4:$V$33,11,FALSE)</f>
        <v>691</v>
      </c>
      <c r="U465" s="195">
        <f>VLOOKUP($S465,'Snippet measures'!$A$4:$V$33,18,FALSE)</f>
        <v>-8.0726284327220394</v>
      </c>
      <c r="V465" s="195">
        <f>VLOOKUP($S465,'Snippet measures'!$A$4:$V$33,19,FALSE)</f>
        <v>684.9</v>
      </c>
      <c r="W465" s="195">
        <f>VLOOKUP($S465,'Snippet measures'!$A$4:$V$33,21,FALSE)</f>
        <v>1.0075566750629723E-2</v>
      </c>
      <c r="X465" s="195">
        <f>VLOOKUP($S465,'Snippet measures'!$A$4:$V$33,22,FALSE)</f>
        <v>0</v>
      </c>
      <c r="Y465" s="25">
        <v>3</v>
      </c>
      <c r="Z465" s="30" t="s">
        <v>1650</v>
      </c>
      <c r="AA465" s="31" t="s">
        <v>1651</v>
      </c>
      <c r="AB465" s="39" t="s">
        <v>1616</v>
      </c>
      <c r="AC465" s="33" t="s">
        <v>1652</v>
      </c>
      <c r="AD465" s="16"/>
      <c r="AE465" s="17">
        <v>1</v>
      </c>
      <c r="AF465" s="17">
        <v>1</v>
      </c>
      <c r="AG465" s="17">
        <f t="shared" si="320"/>
        <v>1</v>
      </c>
      <c r="AH465" s="35" t="s">
        <v>401</v>
      </c>
      <c r="AI465" s="33" t="s">
        <v>1653</v>
      </c>
      <c r="AJ465" s="16"/>
      <c r="AK465" s="17">
        <v>1</v>
      </c>
      <c r="AL465" s="17">
        <v>1</v>
      </c>
      <c r="AM465" s="20">
        <f t="shared" si="327"/>
        <v>1</v>
      </c>
      <c r="AN465" s="35"/>
      <c r="AO465" s="33"/>
      <c r="AP465" s="16"/>
      <c r="AQ465" s="17" t="str">
        <f t="shared" si="322"/>
        <v/>
      </c>
      <c r="AR465" s="17" t="str">
        <f t="shared" si="322"/>
        <v/>
      </c>
      <c r="AS465" s="20" t="str">
        <f t="shared" si="294"/>
        <v/>
      </c>
      <c r="AT465" s="35"/>
      <c r="AU465" s="33"/>
      <c r="AV465" s="16"/>
      <c r="AW465" s="17" t="str">
        <f t="shared" si="323"/>
        <v/>
      </c>
      <c r="AX465" s="17" t="str">
        <f t="shared" si="323"/>
        <v/>
      </c>
      <c r="AY465" s="20" t="str">
        <f t="shared" si="326"/>
        <v/>
      </c>
      <c r="AZ465" s="35"/>
      <c r="BA465" s="33"/>
      <c r="BB465" s="17" t="str">
        <f t="shared" si="324"/>
        <v/>
      </c>
      <c r="BC465" s="17" t="str">
        <f t="shared" si="324"/>
        <v/>
      </c>
      <c r="BD465" s="20" t="str">
        <f t="shared" si="299"/>
        <v/>
      </c>
      <c r="BE465" s="35"/>
      <c r="BF465" s="36"/>
      <c r="BG465" s="17" t="str">
        <f t="shared" si="325"/>
        <v/>
      </c>
      <c r="BH465" s="17" t="str">
        <f t="shared" si="325"/>
        <v/>
      </c>
      <c r="BI465" s="20" t="str">
        <f t="shared" si="290"/>
        <v/>
      </c>
      <c r="BJ465" s="54">
        <v>3</v>
      </c>
      <c r="BK465" s="37">
        <f t="shared" si="308"/>
        <v>6</v>
      </c>
      <c r="BL465" s="54">
        <f t="shared" si="309"/>
        <v>0</v>
      </c>
      <c r="BM465" s="28"/>
      <c r="BN465" s="28"/>
      <c r="BO465" s="28" t="s">
        <v>1404</v>
      </c>
      <c r="BP465" s="28" t="s">
        <v>1405</v>
      </c>
      <c r="BQ465" s="28">
        <v>4</v>
      </c>
      <c r="BR465" s="25">
        <f t="shared" si="310"/>
        <v>4</v>
      </c>
      <c r="BS465" s="28">
        <v>3</v>
      </c>
      <c r="BT465" s="25">
        <f t="shared" si="311"/>
        <v>3</v>
      </c>
      <c r="BU465" s="28">
        <v>4</v>
      </c>
      <c r="BV465" s="25">
        <f t="shared" si="312"/>
        <v>4</v>
      </c>
      <c r="BW465" s="28">
        <v>3</v>
      </c>
      <c r="BX465" s="25">
        <f t="shared" si="313"/>
        <v>3</v>
      </c>
      <c r="BY465" s="25" t="str">
        <f t="shared" si="317"/>
        <v>high</v>
      </c>
      <c r="BZ465" s="28" t="s">
        <v>145</v>
      </c>
      <c r="CA465" s="25">
        <v>2</v>
      </c>
      <c r="CB465" s="28" t="s">
        <v>1406</v>
      </c>
      <c r="CC465" s="28">
        <v>1807.34</v>
      </c>
      <c r="CD465" s="28">
        <v>48.64</v>
      </c>
      <c r="CE465" s="38">
        <v>58.88</v>
      </c>
      <c r="CF465" s="54">
        <v>2</v>
      </c>
      <c r="CG465" s="25">
        <f t="shared" si="314"/>
        <v>2</v>
      </c>
      <c r="CH465" s="26">
        <f t="shared" si="315"/>
        <v>0.33333333333333331</v>
      </c>
      <c r="CI465" s="26">
        <f t="shared" si="318"/>
        <v>14.206414473684211</v>
      </c>
      <c r="CJ465" s="26">
        <f t="shared" si="319"/>
        <v>11.735733695652174</v>
      </c>
    </row>
    <row r="466" spans="1:88" ht="13.05" customHeight="1" x14ac:dyDescent="0.3">
      <c r="A466" s="27">
        <v>204</v>
      </c>
      <c r="B466" s="28" t="s">
        <v>79</v>
      </c>
      <c r="C466" s="25">
        <f t="shared" si="301"/>
        <v>2</v>
      </c>
      <c r="D466" s="28" t="s">
        <v>66</v>
      </c>
      <c r="E466" s="25">
        <f t="shared" si="302"/>
        <v>5</v>
      </c>
      <c r="F466" s="28" t="s">
        <v>80</v>
      </c>
      <c r="G466" s="25">
        <f t="shared" si="303"/>
        <v>4</v>
      </c>
      <c r="H466" s="28" t="str">
        <f t="shared" si="304"/>
        <v>high</v>
      </c>
      <c r="I466" s="28" t="s">
        <v>65</v>
      </c>
      <c r="J466" s="25">
        <f t="shared" si="305"/>
        <v>3</v>
      </c>
      <c r="K466" s="28" t="s">
        <v>80</v>
      </c>
      <c r="L466" s="25">
        <f t="shared" si="306"/>
        <v>4</v>
      </c>
      <c r="M466" s="28" t="s">
        <v>80</v>
      </c>
      <c r="N466" s="25">
        <f t="shared" si="307"/>
        <v>4</v>
      </c>
      <c r="O466" s="25" t="str">
        <f t="shared" si="316"/>
        <v>high</v>
      </c>
      <c r="P466" s="25" t="s">
        <v>67</v>
      </c>
      <c r="Q466" s="25" t="s">
        <v>68</v>
      </c>
      <c r="R466" s="25">
        <v>4</v>
      </c>
      <c r="S466" s="29" t="s">
        <v>1615</v>
      </c>
      <c r="T466" s="195">
        <f>VLOOKUP($S466,'Snippet measures'!$A$4:$V$33,11,FALSE)</f>
        <v>691</v>
      </c>
      <c r="U466" s="195">
        <f>VLOOKUP($S466,'Snippet measures'!$A$4:$V$33,18,FALSE)</f>
        <v>-8.0726284327220394</v>
      </c>
      <c r="V466" s="195">
        <f>VLOOKUP($S466,'Snippet measures'!$A$4:$V$33,19,FALSE)</f>
        <v>684.9</v>
      </c>
      <c r="W466" s="195">
        <f>VLOOKUP($S466,'Snippet measures'!$A$4:$V$33,21,FALSE)</f>
        <v>1.0075566750629723E-2</v>
      </c>
      <c r="X466" s="195">
        <f>VLOOKUP($S466,'Snippet measures'!$A$4:$V$33,22,FALSE)</f>
        <v>0</v>
      </c>
      <c r="Y466" s="25">
        <v>2</v>
      </c>
      <c r="Z466" s="30" t="s">
        <v>1407</v>
      </c>
      <c r="AA466" s="31" t="s">
        <v>1654</v>
      </c>
      <c r="AB466" s="39" t="s">
        <v>1616</v>
      </c>
      <c r="AC466" s="33" t="s">
        <v>1655</v>
      </c>
      <c r="AD466" s="16"/>
      <c r="AE466" s="17">
        <v>0</v>
      </c>
      <c r="AF466" s="17">
        <v>0</v>
      </c>
      <c r="AG466" s="17">
        <f t="shared" si="320"/>
        <v>0</v>
      </c>
      <c r="AH466" s="35" t="s">
        <v>401</v>
      </c>
      <c r="AI466" s="33" t="s">
        <v>1656</v>
      </c>
      <c r="AJ466" s="16"/>
      <c r="AK466" s="17">
        <v>0</v>
      </c>
      <c r="AL466" s="17">
        <v>0</v>
      </c>
      <c r="AM466" s="20">
        <f t="shared" si="327"/>
        <v>0</v>
      </c>
      <c r="AN466" s="35"/>
      <c r="AO466" s="33"/>
      <c r="AP466" s="16"/>
      <c r="AQ466" s="17" t="str">
        <f t="shared" si="322"/>
        <v/>
      </c>
      <c r="AR466" s="17" t="str">
        <f t="shared" si="322"/>
        <v/>
      </c>
      <c r="AS466" s="20" t="str">
        <f t="shared" si="294"/>
        <v/>
      </c>
      <c r="AT466" s="35"/>
      <c r="AU466" s="33"/>
      <c r="AV466" s="16"/>
      <c r="AW466" s="17" t="str">
        <f t="shared" si="323"/>
        <v/>
      </c>
      <c r="AX466" s="17" t="str">
        <f t="shared" si="323"/>
        <v/>
      </c>
      <c r="AY466" s="20" t="str">
        <f t="shared" si="326"/>
        <v/>
      </c>
      <c r="AZ466" s="35"/>
      <c r="BA466" s="33"/>
      <c r="BB466" s="17" t="str">
        <f t="shared" si="324"/>
        <v/>
      </c>
      <c r="BC466" s="17" t="str">
        <f t="shared" si="324"/>
        <v/>
      </c>
      <c r="BD466" s="20" t="str">
        <f t="shared" si="299"/>
        <v/>
      </c>
      <c r="BE466" s="35"/>
      <c r="BF466" s="36"/>
      <c r="BG466" s="17" t="str">
        <f t="shared" si="325"/>
        <v/>
      </c>
      <c r="BH466" s="17" t="str">
        <f t="shared" si="325"/>
        <v/>
      </c>
      <c r="BI466" s="20" t="str">
        <f t="shared" si="290"/>
        <v/>
      </c>
      <c r="BJ466" s="54">
        <v>5</v>
      </c>
      <c r="BK466" s="37">
        <f t="shared" si="308"/>
        <v>7</v>
      </c>
      <c r="BL466" s="54">
        <f t="shared" si="309"/>
        <v>3</v>
      </c>
      <c r="BM466" s="28" t="s">
        <v>1657</v>
      </c>
      <c r="BN466" s="28" t="s">
        <v>1658</v>
      </c>
      <c r="BO466" s="28" t="s">
        <v>1411</v>
      </c>
      <c r="BP466" s="28" t="s">
        <v>1412</v>
      </c>
      <c r="BQ466" s="28" t="s">
        <v>77</v>
      </c>
      <c r="BR466" s="25">
        <f t="shared" si="310"/>
        <v>5</v>
      </c>
      <c r="BS466" s="28">
        <v>3</v>
      </c>
      <c r="BT466" s="25">
        <f t="shared" si="311"/>
        <v>3</v>
      </c>
      <c r="BU466" s="28">
        <v>4</v>
      </c>
      <c r="BV466" s="25">
        <f t="shared" si="312"/>
        <v>4</v>
      </c>
      <c r="BW466" s="28" t="s">
        <v>87</v>
      </c>
      <c r="BX466" s="25">
        <f t="shared" si="313"/>
        <v>1</v>
      </c>
      <c r="BY466" s="25" t="str">
        <f t="shared" si="317"/>
        <v>high</v>
      </c>
      <c r="BZ466" s="28" t="s">
        <v>482</v>
      </c>
      <c r="CA466" s="25">
        <v>5</v>
      </c>
      <c r="CB466" s="28"/>
      <c r="CC466" s="28">
        <v>778.55</v>
      </c>
      <c r="CD466" s="28">
        <v>5.71</v>
      </c>
      <c r="CE466" s="38">
        <v>13.28</v>
      </c>
      <c r="CF466" s="54">
        <v>2</v>
      </c>
      <c r="CG466" s="25">
        <f t="shared" si="314"/>
        <v>0</v>
      </c>
      <c r="CH466" s="26">
        <f t="shared" si="315"/>
        <v>0</v>
      </c>
      <c r="CI466" s="26">
        <f t="shared" si="318"/>
        <v>121.01576182136603</v>
      </c>
      <c r="CJ466" s="26">
        <f t="shared" si="319"/>
        <v>52.033132530120483</v>
      </c>
    </row>
    <row r="467" spans="1:88" ht="13.05" customHeight="1" x14ac:dyDescent="0.3">
      <c r="A467" s="27">
        <v>214</v>
      </c>
      <c r="B467" s="28" t="s">
        <v>88</v>
      </c>
      <c r="C467" s="25">
        <f t="shared" si="301"/>
        <v>1</v>
      </c>
      <c r="D467" s="28" t="s">
        <v>80</v>
      </c>
      <c r="E467" s="25">
        <f t="shared" si="302"/>
        <v>4</v>
      </c>
      <c r="F467" s="28" t="s">
        <v>80</v>
      </c>
      <c r="G467" s="25">
        <f t="shared" si="303"/>
        <v>4</v>
      </c>
      <c r="H467" s="28" t="str">
        <f t="shared" si="304"/>
        <v>medium</v>
      </c>
      <c r="I467" s="28" t="s">
        <v>88</v>
      </c>
      <c r="J467" s="25">
        <f t="shared" si="305"/>
        <v>1</v>
      </c>
      <c r="K467" s="28" t="s">
        <v>65</v>
      </c>
      <c r="L467" s="25">
        <f t="shared" si="306"/>
        <v>3</v>
      </c>
      <c r="M467" s="28" t="s">
        <v>88</v>
      </c>
      <c r="N467" s="25">
        <f t="shared" si="307"/>
        <v>1</v>
      </c>
      <c r="O467" s="25" t="str">
        <f t="shared" si="316"/>
        <v>high</v>
      </c>
      <c r="P467" s="25" t="s">
        <v>95</v>
      </c>
      <c r="Q467" s="25" t="s">
        <v>68</v>
      </c>
      <c r="R467" s="25">
        <v>4</v>
      </c>
      <c r="S467" s="29" t="s">
        <v>1615</v>
      </c>
      <c r="T467" s="195">
        <f>VLOOKUP($S467,'Snippet measures'!$A$4:$V$33,11,FALSE)</f>
        <v>691</v>
      </c>
      <c r="U467" s="195">
        <f>VLOOKUP($S467,'Snippet measures'!$A$4:$V$33,18,FALSE)</f>
        <v>-8.0726284327220394</v>
      </c>
      <c r="V467" s="195">
        <f>VLOOKUP($S467,'Snippet measures'!$A$4:$V$33,19,FALSE)</f>
        <v>684.9</v>
      </c>
      <c r="W467" s="195">
        <f>VLOOKUP($S467,'Snippet measures'!$A$4:$V$33,21,FALSE)</f>
        <v>1.0075566750629723E-2</v>
      </c>
      <c r="X467" s="195">
        <f>VLOOKUP($S467,'Snippet measures'!$A$4:$V$33,22,FALSE)</f>
        <v>0</v>
      </c>
      <c r="Y467" s="25">
        <v>4</v>
      </c>
      <c r="Z467" s="30" t="s">
        <v>1659</v>
      </c>
      <c r="AA467" s="31" t="s">
        <v>1660</v>
      </c>
      <c r="AB467" s="39" t="s">
        <v>1616</v>
      </c>
      <c r="AC467" s="33" t="s">
        <v>1621</v>
      </c>
      <c r="AD467" s="16"/>
      <c r="AE467" s="17">
        <v>1</v>
      </c>
      <c r="AF467" s="17">
        <v>1</v>
      </c>
      <c r="AG467" s="17">
        <f t="shared" si="320"/>
        <v>1</v>
      </c>
      <c r="AH467" s="35" t="s">
        <v>401</v>
      </c>
      <c r="AI467" s="33" t="s">
        <v>1661</v>
      </c>
      <c r="AJ467" s="16"/>
      <c r="AK467" s="17">
        <v>2</v>
      </c>
      <c r="AL467" s="17">
        <v>2</v>
      </c>
      <c r="AM467" s="20">
        <f t="shared" si="327"/>
        <v>2</v>
      </c>
      <c r="AN467" s="35"/>
      <c r="AO467" s="33"/>
      <c r="AP467" s="16"/>
      <c r="AQ467" s="17" t="str">
        <f t="shared" si="322"/>
        <v/>
      </c>
      <c r="AR467" s="17" t="str">
        <f t="shared" si="322"/>
        <v/>
      </c>
      <c r="AS467" s="20" t="str">
        <f t="shared" si="294"/>
        <v/>
      </c>
      <c r="AT467" s="35"/>
      <c r="AU467" s="33"/>
      <c r="AV467" s="16"/>
      <c r="AW467" s="17" t="str">
        <f t="shared" si="323"/>
        <v/>
      </c>
      <c r="AX467" s="17" t="str">
        <f t="shared" si="323"/>
        <v/>
      </c>
      <c r="AY467" s="20" t="str">
        <f t="shared" si="326"/>
        <v/>
      </c>
      <c r="AZ467" s="35"/>
      <c r="BA467" s="33"/>
      <c r="BB467" s="17" t="str">
        <f t="shared" si="324"/>
        <v/>
      </c>
      <c r="BC467" s="17" t="str">
        <f t="shared" si="324"/>
        <v/>
      </c>
      <c r="BD467" s="20" t="str">
        <f t="shared" si="299"/>
        <v/>
      </c>
      <c r="BE467" s="35"/>
      <c r="BF467" s="36"/>
      <c r="BG467" s="17" t="str">
        <f t="shared" si="325"/>
        <v/>
      </c>
      <c r="BH467" s="17" t="str">
        <f t="shared" si="325"/>
        <v/>
      </c>
      <c r="BI467" s="20" t="str">
        <f t="shared" si="290"/>
        <v/>
      </c>
      <c r="BJ467" s="54">
        <v>3</v>
      </c>
      <c r="BK467" s="37">
        <f t="shared" si="308"/>
        <v>7</v>
      </c>
      <c r="BL467" s="54">
        <f t="shared" si="309"/>
        <v>-1</v>
      </c>
      <c r="BM467" s="28"/>
      <c r="BN467" s="28"/>
      <c r="BO467" s="28"/>
      <c r="BP467" s="28" t="s">
        <v>1418</v>
      </c>
      <c r="BQ467" s="28" t="s">
        <v>87</v>
      </c>
      <c r="BR467" s="25">
        <f t="shared" si="310"/>
        <v>1</v>
      </c>
      <c r="BS467" s="28" t="s">
        <v>87</v>
      </c>
      <c r="BT467" s="25">
        <f t="shared" si="311"/>
        <v>1</v>
      </c>
      <c r="BU467" s="28" t="s">
        <v>87</v>
      </c>
      <c r="BV467" s="25">
        <f t="shared" si="312"/>
        <v>1</v>
      </c>
      <c r="BW467" s="28" t="s">
        <v>87</v>
      </c>
      <c r="BX467" s="25">
        <f t="shared" si="313"/>
        <v>1</v>
      </c>
      <c r="BY467" s="25" t="str">
        <f t="shared" si="317"/>
        <v>low</v>
      </c>
      <c r="BZ467" s="28" t="s">
        <v>145</v>
      </c>
      <c r="CA467" s="25">
        <v>2</v>
      </c>
      <c r="CB467" s="28"/>
      <c r="CC467" s="28">
        <v>5534.87</v>
      </c>
      <c r="CD467" s="28">
        <v>262.17</v>
      </c>
      <c r="CE467" s="38">
        <v>89.2</v>
      </c>
      <c r="CF467" s="54">
        <v>2</v>
      </c>
      <c r="CG467" s="25">
        <f t="shared" si="314"/>
        <v>3</v>
      </c>
      <c r="CH467" s="26">
        <f t="shared" si="315"/>
        <v>0.5</v>
      </c>
      <c r="CI467" s="26">
        <f t="shared" si="318"/>
        <v>2.6356943967654574</v>
      </c>
      <c r="CJ467" s="26">
        <f t="shared" si="319"/>
        <v>7.746636771300448</v>
      </c>
    </row>
    <row r="468" spans="1:88" ht="13.05" customHeight="1" x14ac:dyDescent="0.3">
      <c r="A468" s="27">
        <v>241</v>
      </c>
      <c r="B468" s="28" t="s">
        <v>88</v>
      </c>
      <c r="C468" s="25">
        <f t="shared" si="301"/>
        <v>1</v>
      </c>
      <c r="D468" s="28" t="s">
        <v>79</v>
      </c>
      <c r="E468" s="25">
        <f t="shared" si="302"/>
        <v>2</v>
      </c>
      <c r="F468" s="28" t="s">
        <v>88</v>
      </c>
      <c r="G468" s="25">
        <f t="shared" si="303"/>
        <v>1</v>
      </c>
      <c r="H468" s="28" t="str">
        <f t="shared" si="304"/>
        <v>low</v>
      </c>
      <c r="I468" s="28" t="s">
        <v>88</v>
      </c>
      <c r="J468" s="25">
        <f t="shared" si="305"/>
        <v>1</v>
      </c>
      <c r="K468" s="28" t="s">
        <v>79</v>
      </c>
      <c r="L468" s="25">
        <f t="shared" si="306"/>
        <v>2</v>
      </c>
      <c r="M468" s="28" t="s">
        <v>88</v>
      </c>
      <c r="N468" s="25">
        <f t="shared" si="307"/>
        <v>1</v>
      </c>
      <c r="O468" s="25" t="str">
        <f t="shared" si="316"/>
        <v>low</v>
      </c>
      <c r="P468" s="25" t="s">
        <v>67</v>
      </c>
      <c r="Q468" s="25" t="s">
        <v>68</v>
      </c>
      <c r="R468" s="25">
        <v>4</v>
      </c>
      <c r="S468" s="29" t="s">
        <v>1615</v>
      </c>
      <c r="T468" s="195">
        <f>VLOOKUP($S468,'Snippet measures'!$A$4:$V$33,11,FALSE)</f>
        <v>691</v>
      </c>
      <c r="U468" s="195">
        <f>VLOOKUP($S468,'Snippet measures'!$A$4:$V$33,18,FALSE)</f>
        <v>-8.0726284327220394</v>
      </c>
      <c r="V468" s="195">
        <f>VLOOKUP($S468,'Snippet measures'!$A$4:$V$33,19,FALSE)</f>
        <v>684.9</v>
      </c>
      <c r="W468" s="195">
        <f>VLOOKUP($S468,'Snippet measures'!$A$4:$V$33,21,FALSE)</f>
        <v>1.0075566750629723E-2</v>
      </c>
      <c r="X468" s="195">
        <f>VLOOKUP($S468,'Snippet measures'!$A$4:$V$33,22,FALSE)</f>
        <v>0</v>
      </c>
      <c r="Y468" s="25">
        <v>3</v>
      </c>
      <c r="Z468" s="30" t="s">
        <v>1666</v>
      </c>
      <c r="AA468" s="31" t="s">
        <v>1667</v>
      </c>
      <c r="AB468" s="39" t="s">
        <v>1616</v>
      </c>
      <c r="AC468" s="33" t="s">
        <v>1668</v>
      </c>
      <c r="AD468" s="16"/>
      <c r="AE468" s="17">
        <v>1</v>
      </c>
      <c r="AF468" s="17">
        <v>1</v>
      </c>
      <c r="AG468" s="17">
        <f t="shared" si="320"/>
        <v>1</v>
      </c>
      <c r="AH468" s="35" t="s">
        <v>401</v>
      </c>
      <c r="AI468" s="33" t="s">
        <v>401</v>
      </c>
      <c r="AJ468" s="16"/>
      <c r="AK468" s="17">
        <f>IF($AH468=TRIM($AI468),3,"")</f>
        <v>3</v>
      </c>
      <c r="AL468" s="17">
        <f>IF($AH468=TRIM($AI468),3,"")</f>
        <v>3</v>
      </c>
      <c r="AM468" s="20">
        <f t="shared" si="327"/>
        <v>3</v>
      </c>
      <c r="AN468" s="35"/>
      <c r="AO468" s="33"/>
      <c r="AP468" s="16"/>
      <c r="AQ468" s="17" t="str">
        <f t="shared" si="322"/>
        <v/>
      </c>
      <c r="AR468" s="17" t="str">
        <f t="shared" si="322"/>
        <v/>
      </c>
      <c r="AS468" s="20" t="str">
        <f t="shared" si="294"/>
        <v/>
      </c>
      <c r="AT468" s="35"/>
      <c r="AU468" s="33"/>
      <c r="AV468" s="16"/>
      <c r="AW468" s="17" t="str">
        <f t="shared" si="323"/>
        <v/>
      </c>
      <c r="AX468" s="17" t="str">
        <f t="shared" si="323"/>
        <v/>
      </c>
      <c r="AY468" s="20" t="str">
        <f t="shared" si="326"/>
        <v/>
      </c>
      <c r="AZ468" s="35"/>
      <c r="BA468" s="33"/>
      <c r="BB468" s="17" t="str">
        <f t="shared" si="324"/>
        <v/>
      </c>
      <c r="BC468" s="17" t="str">
        <f t="shared" si="324"/>
        <v/>
      </c>
      <c r="BD468" s="20" t="str">
        <f t="shared" si="299"/>
        <v/>
      </c>
      <c r="BE468" s="35"/>
      <c r="BF468" s="36"/>
      <c r="BG468" s="17" t="str">
        <f t="shared" si="325"/>
        <v/>
      </c>
      <c r="BH468" s="17" t="str">
        <f t="shared" si="325"/>
        <v/>
      </c>
      <c r="BI468" s="20" t="str">
        <f t="shared" si="290"/>
        <v/>
      </c>
      <c r="BJ468" s="54">
        <v>3</v>
      </c>
      <c r="BK468" s="37">
        <f t="shared" si="308"/>
        <v>6</v>
      </c>
      <c r="BL468" s="54">
        <f t="shared" si="309"/>
        <v>0</v>
      </c>
      <c r="BM468" s="28"/>
      <c r="BN468" s="28"/>
      <c r="BO468" s="28"/>
      <c r="BP468" s="28" t="s">
        <v>1428</v>
      </c>
      <c r="BQ468" s="28">
        <v>3</v>
      </c>
      <c r="BR468" s="25">
        <f t="shared" si="310"/>
        <v>3</v>
      </c>
      <c r="BS468" s="28">
        <v>3</v>
      </c>
      <c r="BT468" s="25">
        <f t="shared" si="311"/>
        <v>3</v>
      </c>
      <c r="BU468" s="28">
        <v>2</v>
      </c>
      <c r="BV468" s="25">
        <f t="shared" si="312"/>
        <v>2</v>
      </c>
      <c r="BW468" s="28" t="s">
        <v>87</v>
      </c>
      <c r="BX468" s="25">
        <f t="shared" si="313"/>
        <v>1</v>
      </c>
      <c r="BY468" s="25" t="str">
        <f t="shared" si="317"/>
        <v>med</v>
      </c>
      <c r="BZ468" s="28" t="s">
        <v>100</v>
      </c>
      <c r="CA468" s="25">
        <v>3</v>
      </c>
      <c r="CB468" s="28"/>
      <c r="CC468" s="28">
        <v>1691.66</v>
      </c>
      <c r="CD468" s="28">
        <v>58.93</v>
      </c>
      <c r="CE468" s="38">
        <v>57.11</v>
      </c>
      <c r="CF468" s="54">
        <v>2</v>
      </c>
      <c r="CG468" s="25">
        <f t="shared" si="314"/>
        <v>4</v>
      </c>
      <c r="CH468" s="26">
        <f t="shared" si="315"/>
        <v>0.66666666666666663</v>
      </c>
      <c r="CI468" s="26">
        <f t="shared" si="318"/>
        <v>11.725776344815884</v>
      </c>
      <c r="CJ468" s="26">
        <f t="shared" si="319"/>
        <v>12.099457187883033</v>
      </c>
    </row>
    <row r="469" spans="1:88" ht="13.05" customHeight="1" x14ac:dyDescent="0.3">
      <c r="A469" s="27">
        <v>6</v>
      </c>
      <c r="B469" s="28" t="s">
        <v>80</v>
      </c>
      <c r="C469" s="25">
        <f t="shared" si="301"/>
        <v>4</v>
      </c>
      <c r="D469" s="28" t="s">
        <v>80</v>
      </c>
      <c r="E469" s="25">
        <f t="shared" si="302"/>
        <v>4</v>
      </c>
      <c r="F469" s="28" t="s">
        <v>66</v>
      </c>
      <c r="G469" s="25">
        <f t="shared" si="303"/>
        <v>5</v>
      </c>
      <c r="H469" s="28" t="str">
        <f t="shared" si="304"/>
        <v>high</v>
      </c>
      <c r="I469" s="28" t="s">
        <v>80</v>
      </c>
      <c r="J469" s="25">
        <f t="shared" si="305"/>
        <v>4</v>
      </c>
      <c r="K469" s="28" t="s">
        <v>80</v>
      </c>
      <c r="L469" s="25">
        <f t="shared" si="306"/>
        <v>4</v>
      </c>
      <c r="M469" s="28" t="s">
        <v>66</v>
      </c>
      <c r="N469" s="25">
        <f t="shared" si="307"/>
        <v>5</v>
      </c>
      <c r="O469" s="25" t="str">
        <f t="shared" si="316"/>
        <v>high</v>
      </c>
      <c r="P469" s="25" t="s">
        <v>67</v>
      </c>
      <c r="Q469" s="25" t="s">
        <v>68</v>
      </c>
      <c r="R469" s="25">
        <v>2</v>
      </c>
      <c r="S469" s="29" t="s">
        <v>857</v>
      </c>
      <c r="T469" s="195">
        <f>VLOOKUP($S469,'Snippet measures'!$A$4:$V$33,11,FALSE)</f>
        <v>969</v>
      </c>
      <c r="U469" s="195">
        <f>VLOOKUP($S469,'Snippet measures'!$A$4:$V$33,18,FALSE)</f>
        <v>-7.7434503017680596</v>
      </c>
      <c r="V469" s="195">
        <f>VLOOKUP($S469,'Snippet measures'!$A$4:$V$33,19,FALSE)</f>
        <v>778.9</v>
      </c>
      <c r="W469" s="195">
        <f>VLOOKUP($S469,'Snippet measures'!$A$4:$V$33,21,FALSE)</f>
        <v>8.869179600886918E-3</v>
      </c>
      <c r="X469" s="195">
        <f>VLOOKUP($S469,'Snippet measures'!$A$4:$V$33,22,FALSE)</f>
        <v>0.49667405764966743</v>
      </c>
      <c r="Y469" s="25">
        <v>4</v>
      </c>
      <c r="Z469" s="30" t="s">
        <v>858</v>
      </c>
      <c r="AA469" s="31" t="s">
        <v>859</v>
      </c>
      <c r="AB469" s="39" t="s">
        <v>396</v>
      </c>
      <c r="AC469" s="33" t="s">
        <v>598</v>
      </c>
      <c r="AD469" s="16"/>
      <c r="AE469" s="17">
        <v>0</v>
      </c>
      <c r="AF469" s="17">
        <v>0</v>
      </c>
      <c r="AG469" s="17">
        <f t="shared" si="320"/>
        <v>0</v>
      </c>
      <c r="AH469" s="35" t="s">
        <v>397</v>
      </c>
      <c r="AI469" s="33" t="s">
        <v>599</v>
      </c>
      <c r="AJ469" s="16"/>
      <c r="AK469" s="17">
        <v>0</v>
      </c>
      <c r="AL469" s="17">
        <v>0</v>
      </c>
      <c r="AM469" s="20">
        <f t="shared" si="327"/>
        <v>0</v>
      </c>
      <c r="AN469" s="35" t="s">
        <v>399</v>
      </c>
      <c r="AO469" s="33" t="s">
        <v>598</v>
      </c>
      <c r="AP469" s="16"/>
      <c r="AQ469" s="17">
        <v>0</v>
      </c>
      <c r="AR469" s="17">
        <v>0</v>
      </c>
      <c r="AS469" s="20">
        <f t="shared" si="294"/>
        <v>0</v>
      </c>
      <c r="AT469" s="35" t="s">
        <v>401</v>
      </c>
      <c r="AU469" s="33" t="s">
        <v>598</v>
      </c>
      <c r="AV469" s="16"/>
      <c r="AW469" s="17">
        <v>0</v>
      </c>
      <c r="AX469" s="17">
        <v>0</v>
      </c>
      <c r="AY469" s="20">
        <f t="shared" si="326"/>
        <v>0</v>
      </c>
      <c r="AZ469" s="35"/>
      <c r="BA469" s="33"/>
      <c r="BB469" s="17" t="str">
        <f t="shared" si="324"/>
        <v/>
      </c>
      <c r="BC469" s="17" t="str">
        <f t="shared" si="324"/>
        <v/>
      </c>
      <c r="BD469" s="20" t="str">
        <f t="shared" si="299"/>
        <v/>
      </c>
      <c r="BE469" s="35"/>
      <c r="BF469" s="36"/>
      <c r="BG469" s="17" t="str">
        <f t="shared" si="325"/>
        <v/>
      </c>
      <c r="BH469" s="17" t="str">
        <f t="shared" si="325"/>
        <v/>
      </c>
      <c r="BI469" s="20" t="str">
        <f t="shared" si="290"/>
        <v/>
      </c>
      <c r="BJ469" s="54">
        <v>5</v>
      </c>
      <c r="BK469" s="37">
        <f t="shared" si="308"/>
        <v>9</v>
      </c>
      <c r="BL469" s="54">
        <f t="shared" si="309"/>
        <v>1</v>
      </c>
      <c r="BM469" s="28"/>
      <c r="BN469" s="28"/>
      <c r="BO469" s="28" t="s">
        <v>458</v>
      </c>
      <c r="BP469" s="28" t="s">
        <v>459</v>
      </c>
      <c r="BQ469" s="28" t="s">
        <v>77</v>
      </c>
      <c r="BR469" s="25">
        <f t="shared" si="310"/>
        <v>5</v>
      </c>
      <c r="BS469" s="28">
        <v>4</v>
      </c>
      <c r="BT469" s="25">
        <f t="shared" si="311"/>
        <v>4</v>
      </c>
      <c r="BU469" s="28">
        <v>4</v>
      </c>
      <c r="BV469" s="25">
        <f t="shared" si="312"/>
        <v>4</v>
      </c>
      <c r="BW469" s="28">
        <v>3</v>
      </c>
      <c r="BX469" s="25">
        <f t="shared" si="313"/>
        <v>3</v>
      </c>
      <c r="BY469" s="25" t="str">
        <f t="shared" si="317"/>
        <v>high</v>
      </c>
      <c r="BZ469" s="28" t="s">
        <v>78</v>
      </c>
      <c r="CA469" s="25">
        <v>1</v>
      </c>
      <c r="CB469" s="28"/>
      <c r="CC469" s="28">
        <v>1515.63</v>
      </c>
      <c r="CD469" s="28">
        <v>83.17</v>
      </c>
      <c r="CE469" s="38">
        <v>27.09</v>
      </c>
      <c r="CF469" s="54">
        <v>4</v>
      </c>
      <c r="CG469" s="25">
        <f t="shared" si="314"/>
        <v>0</v>
      </c>
      <c r="CH469" s="26">
        <f t="shared" si="315"/>
        <v>0</v>
      </c>
      <c r="CI469" s="26">
        <f t="shared" si="318"/>
        <v>11.650835637850186</v>
      </c>
      <c r="CJ469" s="26">
        <f t="shared" si="319"/>
        <v>35.769656699889261</v>
      </c>
    </row>
    <row r="470" spans="1:88" ht="13.05" customHeight="1" x14ac:dyDescent="0.3">
      <c r="A470" s="27">
        <v>28</v>
      </c>
      <c r="B470" s="28" t="s">
        <v>79</v>
      </c>
      <c r="C470" s="25">
        <f t="shared" si="301"/>
        <v>2</v>
      </c>
      <c r="D470" s="28" t="s">
        <v>79</v>
      </c>
      <c r="E470" s="25">
        <f t="shared" si="302"/>
        <v>2</v>
      </c>
      <c r="F470" s="28" t="s">
        <v>88</v>
      </c>
      <c r="G470" s="25">
        <f t="shared" si="303"/>
        <v>1</v>
      </c>
      <c r="H470" s="28" t="str">
        <f t="shared" si="304"/>
        <v>low</v>
      </c>
      <c r="I470" s="28" t="s">
        <v>88</v>
      </c>
      <c r="J470" s="25">
        <f t="shared" si="305"/>
        <v>1</v>
      </c>
      <c r="K470" s="28" t="s">
        <v>88</v>
      </c>
      <c r="L470" s="25">
        <f t="shared" si="306"/>
        <v>1</v>
      </c>
      <c r="M470" s="28" t="s">
        <v>88</v>
      </c>
      <c r="N470" s="25">
        <f t="shared" si="307"/>
        <v>1</v>
      </c>
      <c r="O470" s="25" t="str">
        <f t="shared" si="316"/>
        <v>low</v>
      </c>
      <c r="P470" s="25" t="s">
        <v>95</v>
      </c>
      <c r="Q470" s="25" t="s">
        <v>68</v>
      </c>
      <c r="R470" s="25">
        <v>2</v>
      </c>
      <c r="S470" s="29" t="s">
        <v>857</v>
      </c>
      <c r="T470" s="195">
        <f>VLOOKUP($S470,'Snippet measures'!$A$4:$V$33,11,FALSE)</f>
        <v>969</v>
      </c>
      <c r="U470" s="195">
        <f>VLOOKUP($S470,'Snippet measures'!$A$4:$V$33,18,FALSE)</f>
        <v>-7.7434503017680596</v>
      </c>
      <c r="V470" s="195">
        <f>VLOOKUP($S470,'Snippet measures'!$A$4:$V$33,19,FALSE)</f>
        <v>778.9</v>
      </c>
      <c r="W470" s="195">
        <f>VLOOKUP($S470,'Snippet measures'!$A$4:$V$33,21,FALSE)</f>
        <v>8.869179600886918E-3</v>
      </c>
      <c r="X470" s="195">
        <f>VLOOKUP($S470,'Snippet measures'!$A$4:$V$33,22,FALSE)</f>
        <v>0.49667405764966743</v>
      </c>
      <c r="Y470" s="25">
        <v>4</v>
      </c>
      <c r="Z470" s="30" t="s">
        <v>860</v>
      </c>
      <c r="AA470" s="31" t="s">
        <v>861</v>
      </c>
      <c r="AB470" s="39" t="s">
        <v>396</v>
      </c>
      <c r="AC470" s="33" t="s">
        <v>396</v>
      </c>
      <c r="AD470" s="16"/>
      <c r="AE470" s="17">
        <f>IF($AB470=TRIM($AC470),3,"")</f>
        <v>3</v>
      </c>
      <c r="AF470" s="17">
        <f>IF($AB470=TRIM($AC470),3,"")</f>
        <v>3</v>
      </c>
      <c r="AG470" s="17">
        <f t="shared" si="320"/>
        <v>3</v>
      </c>
      <c r="AH470" s="35" t="s">
        <v>397</v>
      </c>
      <c r="AI470" s="33" t="s">
        <v>397</v>
      </c>
      <c r="AJ470" s="16"/>
      <c r="AK470" s="17">
        <f>IF($AH470=TRIM($AI470),3,"")</f>
        <v>3</v>
      </c>
      <c r="AL470" s="17">
        <f>IF($AH470=TRIM($AI470),3,"")</f>
        <v>3</v>
      </c>
      <c r="AM470" s="20">
        <f t="shared" si="327"/>
        <v>3</v>
      </c>
      <c r="AN470" s="35" t="s">
        <v>399</v>
      </c>
      <c r="AO470" s="33" t="s">
        <v>405</v>
      </c>
      <c r="AP470" s="16"/>
      <c r="AQ470" s="17">
        <v>1</v>
      </c>
      <c r="AR470" s="17">
        <v>1</v>
      </c>
      <c r="AS470" s="20">
        <f t="shared" si="294"/>
        <v>1</v>
      </c>
      <c r="AT470" s="35" t="s">
        <v>401</v>
      </c>
      <c r="AU470" s="33" t="s">
        <v>862</v>
      </c>
      <c r="AV470" s="16"/>
      <c r="AW470" s="17">
        <v>2</v>
      </c>
      <c r="AX470" s="17">
        <v>3</v>
      </c>
      <c r="AY470" s="41">
        <v>2</v>
      </c>
      <c r="AZ470" s="35"/>
      <c r="BA470" s="33"/>
      <c r="BB470" s="17" t="str">
        <f t="shared" si="324"/>
        <v/>
      </c>
      <c r="BC470" s="17" t="str">
        <f t="shared" si="324"/>
        <v/>
      </c>
      <c r="BD470" s="20" t="str">
        <f t="shared" si="299"/>
        <v/>
      </c>
      <c r="BE470" s="35"/>
      <c r="BF470" s="36"/>
      <c r="BG470" s="17" t="str">
        <f t="shared" si="325"/>
        <v/>
      </c>
      <c r="BH470" s="17" t="str">
        <f t="shared" si="325"/>
        <v/>
      </c>
      <c r="BI470" s="20" t="str">
        <f t="shared" si="290"/>
        <v/>
      </c>
      <c r="BJ470" s="54">
        <v>4</v>
      </c>
      <c r="BK470" s="37">
        <f t="shared" si="308"/>
        <v>8</v>
      </c>
      <c r="BL470" s="54">
        <f t="shared" si="309"/>
        <v>0</v>
      </c>
      <c r="BM470" s="28" t="s">
        <v>863</v>
      </c>
      <c r="BN470" s="28" t="s">
        <v>864</v>
      </c>
      <c r="BO470" s="28" t="s">
        <v>465</v>
      </c>
      <c r="BP470" s="28" t="s">
        <v>466</v>
      </c>
      <c r="BQ470" s="28">
        <v>2</v>
      </c>
      <c r="BR470" s="25">
        <f t="shared" si="310"/>
        <v>2</v>
      </c>
      <c r="BS470" s="28" t="s">
        <v>87</v>
      </c>
      <c r="BT470" s="25">
        <f t="shared" si="311"/>
        <v>1</v>
      </c>
      <c r="BU470" s="28">
        <v>2</v>
      </c>
      <c r="BV470" s="25">
        <f t="shared" si="312"/>
        <v>2</v>
      </c>
      <c r="BW470" s="28" t="s">
        <v>87</v>
      </c>
      <c r="BX470" s="25">
        <f t="shared" si="313"/>
        <v>1</v>
      </c>
      <c r="BY470" s="25" t="str">
        <f t="shared" si="317"/>
        <v>low</v>
      </c>
      <c r="BZ470" s="28" t="s">
        <v>145</v>
      </c>
      <c r="CA470" s="25">
        <v>2</v>
      </c>
      <c r="CB470" s="28" t="s">
        <v>467</v>
      </c>
      <c r="CC470" s="28">
        <v>2770.82</v>
      </c>
      <c r="CD470" s="28">
        <v>167.36</v>
      </c>
      <c r="CE470" s="38">
        <v>129.04</v>
      </c>
      <c r="CF470" s="54">
        <v>4</v>
      </c>
      <c r="CG470" s="25">
        <f t="shared" si="314"/>
        <v>9</v>
      </c>
      <c r="CH470" s="26">
        <f t="shared" si="315"/>
        <v>0.75</v>
      </c>
      <c r="CI470" s="26">
        <f t="shared" si="318"/>
        <v>5.7899139579349903</v>
      </c>
      <c r="CJ470" s="26">
        <f t="shared" si="319"/>
        <v>7.5092994420334787</v>
      </c>
    </row>
    <row r="471" spans="1:88" ht="13.05" customHeight="1" x14ac:dyDescent="0.3">
      <c r="A471" s="27">
        <v>55</v>
      </c>
      <c r="B471" s="28" t="s">
        <v>88</v>
      </c>
      <c r="C471" s="25">
        <f t="shared" si="301"/>
        <v>1</v>
      </c>
      <c r="D471" s="28" t="s">
        <v>65</v>
      </c>
      <c r="E471" s="25">
        <f t="shared" si="302"/>
        <v>3</v>
      </c>
      <c r="F471" s="28" t="s">
        <v>88</v>
      </c>
      <c r="G471" s="25">
        <f t="shared" si="303"/>
        <v>1</v>
      </c>
      <c r="H471" s="28" t="str">
        <f t="shared" si="304"/>
        <v>medium</v>
      </c>
      <c r="I471" s="28" t="s">
        <v>88</v>
      </c>
      <c r="J471" s="25">
        <f t="shared" si="305"/>
        <v>1</v>
      </c>
      <c r="K471" s="28" t="s">
        <v>79</v>
      </c>
      <c r="L471" s="25">
        <f t="shared" si="306"/>
        <v>2</v>
      </c>
      <c r="M471" s="28" t="s">
        <v>88</v>
      </c>
      <c r="N471" s="25">
        <f t="shared" si="307"/>
        <v>1</v>
      </c>
      <c r="O471" s="25" t="str">
        <f t="shared" si="316"/>
        <v>med</v>
      </c>
      <c r="P471" s="25" t="s">
        <v>67</v>
      </c>
      <c r="Q471" s="25" t="s">
        <v>68</v>
      </c>
      <c r="R471" s="25">
        <v>2</v>
      </c>
      <c r="S471" s="29" t="s">
        <v>857</v>
      </c>
      <c r="T471" s="195">
        <f>VLOOKUP($S471,'Snippet measures'!$A$4:$V$33,11,FALSE)</f>
        <v>969</v>
      </c>
      <c r="U471" s="195">
        <f>VLOOKUP($S471,'Snippet measures'!$A$4:$V$33,18,FALSE)</f>
        <v>-7.7434503017680596</v>
      </c>
      <c r="V471" s="195">
        <f>VLOOKUP($S471,'Snippet measures'!$A$4:$V$33,19,FALSE)</f>
        <v>778.9</v>
      </c>
      <c r="W471" s="195">
        <f>VLOOKUP($S471,'Snippet measures'!$A$4:$V$33,21,FALSE)</f>
        <v>8.869179600886918E-3</v>
      </c>
      <c r="X471" s="195">
        <f>VLOOKUP($S471,'Snippet measures'!$A$4:$V$33,22,FALSE)</f>
        <v>0.49667405764966743</v>
      </c>
      <c r="Y471" s="25">
        <v>3</v>
      </c>
      <c r="Z471" s="30" t="s">
        <v>865</v>
      </c>
      <c r="AA471" s="31" t="s">
        <v>866</v>
      </c>
      <c r="AB471" s="39" t="s">
        <v>396</v>
      </c>
      <c r="AC471" s="33" t="s">
        <v>867</v>
      </c>
      <c r="AD471" s="16"/>
      <c r="AE471" s="17">
        <v>0</v>
      </c>
      <c r="AF471" s="17">
        <v>0</v>
      </c>
      <c r="AG471" s="17">
        <f t="shared" si="320"/>
        <v>0</v>
      </c>
      <c r="AH471" s="35" t="s">
        <v>397</v>
      </c>
      <c r="AI471" s="33" t="s">
        <v>868</v>
      </c>
      <c r="AJ471" s="16"/>
      <c r="AK471" s="17">
        <v>0</v>
      </c>
      <c r="AL471" s="17">
        <v>0</v>
      </c>
      <c r="AM471" s="20">
        <f t="shared" si="327"/>
        <v>0</v>
      </c>
      <c r="AN471" s="35" t="s">
        <v>399</v>
      </c>
      <c r="AO471" s="33" t="s">
        <v>869</v>
      </c>
      <c r="AP471" s="16"/>
      <c r="AQ471" s="17">
        <v>0</v>
      </c>
      <c r="AR471" s="17">
        <v>0</v>
      </c>
      <c r="AS471" s="20">
        <f t="shared" si="294"/>
        <v>0</v>
      </c>
      <c r="AT471" s="35" t="s">
        <v>401</v>
      </c>
      <c r="AU471" s="33" t="s">
        <v>142</v>
      </c>
      <c r="AV471" s="16"/>
      <c r="AW471" s="17">
        <v>0</v>
      </c>
      <c r="AX471" s="17">
        <v>0</v>
      </c>
      <c r="AY471" s="20">
        <f t="shared" ref="AY471:AY487" si="328">IF(AW471=AX471,AW471,"")</f>
        <v>0</v>
      </c>
      <c r="AZ471" s="35"/>
      <c r="BA471" s="33"/>
      <c r="BB471" s="17" t="str">
        <f t="shared" si="324"/>
        <v/>
      </c>
      <c r="BC471" s="17" t="str">
        <f t="shared" si="324"/>
        <v/>
      </c>
      <c r="BD471" s="20" t="str">
        <f t="shared" si="299"/>
        <v/>
      </c>
      <c r="BE471" s="35"/>
      <c r="BF471" s="36"/>
      <c r="BG471" s="17" t="str">
        <f t="shared" si="325"/>
        <v/>
      </c>
      <c r="BH471" s="17" t="str">
        <f t="shared" si="325"/>
        <v/>
      </c>
      <c r="BI471" s="20" t="str">
        <f t="shared" si="290"/>
        <v/>
      </c>
      <c r="BJ471" s="54">
        <v>3</v>
      </c>
      <c r="BK471" s="37">
        <f t="shared" si="308"/>
        <v>6</v>
      </c>
      <c r="BL471" s="54">
        <f t="shared" si="309"/>
        <v>0</v>
      </c>
      <c r="BM471" s="28"/>
      <c r="BN471" s="28"/>
      <c r="BO471" s="28"/>
      <c r="BP471" s="28" t="s">
        <v>472</v>
      </c>
      <c r="BQ471" s="28" t="s">
        <v>87</v>
      </c>
      <c r="BR471" s="25">
        <f t="shared" si="310"/>
        <v>1</v>
      </c>
      <c r="BS471" s="28" t="s">
        <v>87</v>
      </c>
      <c r="BT471" s="25">
        <f t="shared" si="311"/>
        <v>1</v>
      </c>
      <c r="BU471" s="28" t="s">
        <v>87</v>
      </c>
      <c r="BV471" s="25">
        <f t="shared" si="312"/>
        <v>1</v>
      </c>
      <c r="BW471" s="28" t="s">
        <v>87</v>
      </c>
      <c r="BX471" s="25">
        <f t="shared" si="313"/>
        <v>1</v>
      </c>
      <c r="BY471" s="25" t="str">
        <f t="shared" si="317"/>
        <v>low</v>
      </c>
      <c r="BZ471" s="28" t="s">
        <v>145</v>
      </c>
      <c r="CA471" s="25">
        <v>2</v>
      </c>
      <c r="CB471" s="28"/>
      <c r="CC471" s="28">
        <v>1331.34</v>
      </c>
      <c r="CD471" s="28">
        <v>104.04</v>
      </c>
      <c r="CE471" s="38">
        <v>45.66</v>
      </c>
      <c r="CF471" s="54">
        <v>4</v>
      </c>
      <c r="CG471" s="25">
        <f t="shared" si="314"/>
        <v>0</v>
      </c>
      <c r="CH471" s="26">
        <f t="shared" si="315"/>
        <v>0</v>
      </c>
      <c r="CI471" s="26">
        <f t="shared" si="318"/>
        <v>9.3137254901960773</v>
      </c>
      <c r="CJ471" s="26">
        <f t="shared" si="319"/>
        <v>21.222076215505915</v>
      </c>
    </row>
    <row r="472" spans="1:88" ht="13.05" customHeight="1" x14ac:dyDescent="0.3">
      <c r="A472" s="27">
        <v>68</v>
      </c>
      <c r="B472" s="28" t="s">
        <v>88</v>
      </c>
      <c r="C472" s="25">
        <f t="shared" si="301"/>
        <v>1</v>
      </c>
      <c r="D472" s="28" t="s">
        <v>79</v>
      </c>
      <c r="E472" s="25">
        <f t="shared" si="302"/>
        <v>2</v>
      </c>
      <c r="F472" s="28" t="s">
        <v>88</v>
      </c>
      <c r="G472" s="25">
        <f t="shared" si="303"/>
        <v>1</v>
      </c>
      <c r="H472" s="28" t="str">
        <f t="shared" si="304"/>
        <v>low</v>
      </c>
      <c r="I472" s="28" t="s">
        <v>88</v>
      </c>
      <c r="J472" s="25">
        <f t="shared" si="305"/>
        <v>1</v>
      </c>
      <c r="K472" s="28" t="s">
        <v>88</v>
      </c>
      <c r="L472" s="25">
        <f t="shared" si="306"/>
        <v>1</v>
      </c>
      <c r="M472" s="28" t="s">
        <v>88</v>
      </c>
      <c r="N472" s="25">
        <f t="shared" si="307"/>
        <v>1</v>
      </c>
      <c r="O472" s="25" t="str">
        <f t="shared" si="316"/>
        <v>low</v>
      </c>
      <c r="P472" s="25" t="s">
        <v>67</v>
      </c>
      <c r="Q472" s="25" t="s">
        <v>68</v>
      </c>
      <c r="R472" s="25">
        <v>2</v>
      </c>
      <c r="S472" s="29" t="s">
        <v>857</v>
      </c>
      <c r="T472" s="195">
        <f>VLOOKUP($S472,'Snippet measures'!$A$4:$V$33,11,FALSE)</f>
        <v>969</v>
      </c>
      <c r="U472" s="195">
        <f>VLOOKUP($S472,'Snippet measures'!$A$4:$V$33,18,FALSE)</f>
        <v>-7.7434503017680596</v>
      </c>
      <c r="V472" s="195">
        <f>VLOOKUP($S472,'Snippet measures'!$A$4:$V$33,19,FALSE)</f>
        <v>778.9</v>
      </c>
      <c r="W472" s="195">
        <f>VLOOKUP($S472,'Snippet measures'!$A$4:$V$33,21,FALSE)</f>
        <v>8.869179600886918E-3</v>
      </c>
      <c r="X472" s="195">
        <f>VLOOKUP($S472,'Snippet measures'!$A$4:$V$33,22,FALSE)</f>
        <v>0.49667405764966743</v>
      </c>
      <c r="Y472" s="25">
        <v>3</v>
      </c>
      <c r="Z472" s="30" t="s">
        <v>870</v>
      </c>
      <c r="AA472" s="31" t="s">
        <v>871</v>
      </c>
      <c r="AB472" s="39" t="s">
        <v>396</v>
      </c>
      <c r="AC472" s="33" t="s">
        <v>396</v>
      </c>
      <c r="AD472" s="16"/>
      <c r="AE472" s="17">
        <f t="shared" ref="AE472:AF475" si="329">IF($AB472=TRIM($AC472),3,"")</f>
        <v>3</v>
      </c>
      <c r="AF472" s="17">
        <f t="shared" si="329"/>
        <v>3</v>
      </c>
      <c r="AG472" s="17">
        <f t="shared" si="320"/>
        <v>3</v>
      </c>
      <c r="AH472" s="35" t="s">
        <v>397</v>
      </c>
      <c r="AI472" s="33" t="s">
        <v>872</v>
      </c>
      <c r="AJ472" s="16"/>
      <c r="AK472" s="17">
        <v>0</v>
      </c>
      <c r="AL472" s="17">
        <v>0</v>
      </c>
      <c r="AM472" s="20">
        <f t="shared" si="327"/>
        <v>0</v>
      </c>
      <c r="AN472" s="35" t="s">
        <v>399</v>
      </c>
      <c r="AO472" s="33" t="s">
        <v>873</v>
      </c>
      <c r="AP472" s="16"/>
      <c r="AQ472" s="17">
        <v>0</v>
      </c>
      <c r="AR472" s="17">
        <v>0</v>
      </c>
      <c r="AS472" s="20">
        <f t="shared" si="294"/>
        <v>0</v>
      </c>
      <c r="AT472" s="35" t="s">
        <v>401</v>
      </c>
      <c r="AU472" s="33" t="s">
        <v>874</v>
      </c>
      <c r="AV472" s="16"/>
      <c r="AW472" s="17">
        <v>1</v>
      </c>
      <c r="AX472" s="17">
        <v>1</v>
      </c>
      <c r="AY472" s="20">
        <f t="shared" si="328"/>
        <v>1</v>
      </c>
      <c r="AZ472" s="35"/>
      <c r="BA472" s="33"/>
      <c r="BB472" s="17" t="str">
        <f t="shared" si="324"/>
        <v/>
      </c>
      <c r="BC472" s="17" t="str">
        <f t="shared" si="324"/>
        <v/>
      </c>
      <c r="BD472" s="20" t="str">
        <f t="shared" si="299"/>
        <v/>
      </c>
      <c r="BE472" s="35"/>
      <c r="BF472" s="36"/>
      <c r="BG472" s="17" t="str">
        <f t="shared" si="325"/>
        <v/>
      </c>
      <c r="BH472" s="17" t="str">
        <f t="shared" si="325"/>
        <v/>
      </c>
      <c r="BI472" s="20" t="str">
        <f t="shared" si="290"/>
        <v/>
      </c>
      <c r="BJ472" s="54">
        <v>3</v>
      </c>
      <c r="BK472" s="37">
        <f t="shared" si="308"/>
        <v>6</v>
      </c>
      <c r="BL472" s="54">
        <f t="shared" si="309"/>
        <v>0</v>
      </c>
      <c r="BM472" s="28"/>
      <c r="BN472" s="28"/>
      <c r="BO472" s="28"/>
      <c r="BP472" s="28" t="s">
        <v>476</v>
      </c>
      <c r="BQ472" s="28" t="s">
        <v>87</v>
      </c>
      <c r="BR472" s="25">
        <f t="shared" si="310"/>
        <v>1</v>
      </c>
      <c r="BS472" s="28" t="s">
        <v>87</v>
      </c>
      <c r="BT472" s="25">
        <f t="shared" si="311"/>
        <v>1</v>
      </c>
      <c r="BU472" s="28" t="s">
        <v>87</v>
      </c>
      <c r="BV472" s="25">
        <f t="shared" si="312"/>
        <v>1</v>
      </c>
      <c r="BW472" s="28" t="s">
        <v>87</v>
      </c>
      <c r="BX472" s="25">
        <f t="shared" si="313"/>
        <v>1</v>
      </c>
      <c r="BY472" s="25" t="str">
        <f t="shared" si="317"/>
        <v>low</v>
      </c>
      <c r="BZ472" s="28" t="s">
        <v>100</v>
      </c>
      <c r="CA472" s="25">
        <v>3</v>
      </c>
      <c r="CB472" s="28"/>
      <c r="CC472" s="28">
        <v>2854.38</v>
      </c>
      <c r="CD472" s="28">
        <v>164.47</v>
      </c>
      <c r="CE472" s="38">
        <v>148.96</v>
      </c>
      <c r="CF472" s="54">
        <v>4</v>
      </c>
      <c r="CG472" s="25">
        <f t="shared" si="314"/>
        <v>4</v>
      </c>
      <c r="CH472" s="26">
        <f t="shared" si="315"/>
        <v>0.33333333333333331</v>
      </c>
      <c r="CI472" s="26">
        <f t="shared" si="318"/>
        <v>5.891651973004195</v>
      </c>
      <c r="CJ472" s="26">
        <f t="shared" si="319"/>
        <v>6.5051020408163263</v>
      </c>
    </row>
    <row r="473" spans="1:88" ht="13.05" customHeight="1" x14ac:dyDescent="0.3">
      <c r="A473" s="27">
        <v>70</v>
      </c>
      <c r="B473" s="28" t="s">
        <v>65</v>
      </c>
      <c r="C473" s="25">
        <f t="shared" si="301"/>
        <v>3</v>
      </c>
      <c r="D473" s="28" t="s">
        <v>79</v>
      </c>
      <c r="E473" s="25">
        <f t="shared" si="302"/>
        <v>2</v>
      </c>
      <c r="F473" s="28" t="s">
        <v>80</v>
      </c>
      <c r="G473" s="25">
        <f t="shared" si="303"/>
        <v>4</v>
      </c>
      <c r="H473" s="28" t="str">
        <f t="shared" si="304"/>
        <v>medium</v>
      </c>
      <c r="I473" s="28" t="s">
        <v>79</v>
      </c>
      <c r="J473" s="25">
        <f t="shared" si="305"/>
        <v>2</v>
      </c>
      <c r="K473" s="28" t="s">
        <v>65</v>
      </c>
      <c r="L473" s="25">
        <f t="shared" si="306"/>
        <v>3</v>
      </c>
      <c r="M473" s="28" t="s">
        <v>79</v>
      </c>
      <c r="N473" s="25">
        <f t="shared" si="307"/>
        <v>2</v>
      </c>
      <c r="O473" s="25" t="str">
        <f t="shared" si="316"/>
        <v>high</v>
      </c>
      <c r="P473" s="25" t="s">
        <v>67</v>
      </c>
      <c r="Q473" s="25" t="s">
        <v>68</v>
      </c>
      <c r="R473" s="25">
        <v>2</v>
      </c>
      <c r="S473" s="29" t="s">
        <v>857</v>
      </c>
      <c r="T473" s="195">
        <f>VLOOKUP($S473,'Snippet measures'!$A$4:$V$33,11,FALSE)</f>
        <v>969</v>
      </c>
      <c r="U473" s="195">
        <f>VLOOKUP($S473,'Snippet measures'!$A$4:$V$33,18,FALSE)</f>
        <v>-7.7434503017680596</v>
      </c>
      <c r="V473" s="195">
        <f>VLOOKUP($S473,'Snippet measures'!$A$4:$V$33,19,FALSE)</f>
        <v>778.9</v>
      </c>
      <c r="W473" s="195">
        <f>VLOOKUP($S473,'Snippet measures'!$A$4:$V$33,21,FALSE)</f>
        <v>8.869179600886918E-3</v>
      </c>
      <c r="X473" s="195">
        <f>VLOOKUP($S473,'Snippet measures'!$A$4:$V$33,22,FALSE)</f>
        <v>0.49667405764966743</v>
      </c>
      <c r="Y473" s="25">
        <v>4</v>
      </c>
      <c r="Z473" s="30" t="s">
        <v>875</v>
      </c>
      <c r="AA473" s="31" t="s">
        <v>876</v>
      </c>
      <c r="AB473" s="39" t="s">
        <v>396</v>
      </c>
      <c r="AC473" s="33" t="s">
        <v>396</v>
      </c>
      <c r="AD473" s="16"/>
      <c r="AE473" s="17">
        <f t="shared" si="329"/>
        <v>3</v>
      </c>
      <c r="AF473" s="17">
        <f t="shared" si="329"/>
        <v>3</v>
      </c>
      <c r="AG473" s="17">
        <f t="shared" si="320"/>
        <v>3</v>
      </c>
      <c r="AH473" s="35" t="s">
        <v>397</v>
      </c>
      <c r="AI473" s="33" t="s">
        <v>397</v>
      </c>
      <c r="AJ473" s="16"/>
      <c r="AK473" s="17">
        <f>IF($AH473=TRIM($AI473),3,"")</f>
        <v>3</v>
      </c>
      <c r="AL473" s="17">
        <f>IF($AH473=TRIM($AI473),3,"")</f>
        <v>3</v>
      </c>
      <c r="AM473" s="20">
        <f t="shared" si="327"/>
        <v>3</v>
      </c>
      <c r="AN473" s="35" t="s">
        <v>399</v>
      </c>
      <c r="AO473" s="33" t="s">
        <v>399</v>
      </c>
      <c r="AP473" s="16"/>
      <c r="AQ473" s="17">
        <f>IF(ISBLANK($AN473),"",IF($AN473=TRIM($AO473),3,""))</f>
        <v>3</v>
      </c>
      <c r="AR473" s="17">
        <f>IF(ISBLANK($AN473),"",IF($AN473=TRIM($AO473),3,""))</f>
        <v>3</v>
      </c>
      <c r="AS473" s="20">
        <f t="shared" si="294"/>
        <v>3</v>
      </c>
      <c r="AT473" s="35" t="s">
        <v>401</v>
      </c>
      <c r="AU473" s="33" t="s">
        <v>401</v>
      </c>
      <c r="AV473" s="16"/>
      <c r="AW473" s="17">
        <f>IF(ISBLANK($AT473),"",IF($AT473=TRIM($AU473),3,""))</f>
        <v>3</v>
      </c>
      <c r="AX473" s="17">
        <f>IF(ISBLANK($AT473),"",IF($AT473=TRIM($AU473),3,""))</f>
        <v>3</v>
      </c>
      <c r="AY473" s="20">
        <f t="shared" si="328"/>
        <v>3</v>
      </c>
      <c r="AZ473" s="35"/>
      <c r="BA473" s="33"/>
      <c r="BB473" s="17" t="str">
        <f t="shared" si="324"/>
        <v/>
      </c>
      <c r="BC473" s="17" t="str">
        <f t="shared" si="324"/>
        <v/>
      </c>
      <c r="BD473" s="20" t="str">
        <f t="shared" si="299"/>
        <v/>
      </c>
      <c r="BE473" s="35"/>
      <c r="BF473" s="36"/>
      <c r="BG473" s="17" t="str">
        <f t="shared" si="325"/>
        <v/>
      </c>
      <c r="BH473" s="17" t="str">
        <f t="shared" si="325"/>
        <v/>
      </c>
      <c r="BI473" s="20" t="str">
        <f t="shared" si="290"/>
        <v/>
      </c>
      <c r="BJ473" s="54">
        <v>4</v>
      </c>
      <c r="BK473" s="37">
        <f t="shared" si="308"/>
        <v>8</v>
      </c>
      <c r="BL473" s="54">
        <f t="shared" si="309"/>
        <v>0</v>
      </c>
      <c r="BM473" s="28"/>
      <c r="BN473" s="28"/>
      <c r="BO473" s="28" t="s">
        <v>183</v>
      </c>
      <c r="BP473" s="28" t="s">
        <v>481</v>
      </c>
      <c r="BQ473" s="28">
        <v>4</v>
      </c>
      <c r="BR473" s="25">
        <f t="shared" si="310"/>
        <v>4</v>
      </c>
      <c r="BS473" s="28">
        <v>3</v>
      </c>
      <c r="BT473" s="25">
        <f t="shared" si="311"/>
        <v>3</v>
      </c>
      <c r="BU473" s="28">
        <v>3</v>
      </c>
      <c r="BV473" s="25">
        <f t="shared" si="312"/>
        <v>3</v>
      </c>
      <c r="BW473" s="28">
        <v>2</v>
      </c>
      <c r="BX473" s="25">
        <f t="shared" si="313"/>
        <v>2</v>
      </c>
      <c r="BY473" s="25" t="str">
        <f t="shared" si="317"/>
        <v>high</v>
      </c>
      <c r="BZ473" s="28" t="s">
        <v>482</v>
      </c>
      <c r="CA473" s="25">
        <v>5</v>
      </c>
      <c r="CB473" s="28"/>
      <c r="CC473" s="28">
        <v>1129.51</v>
      </c>
      <c r="CD473" s="28">
        <v>34.82</v>
      </c>
      <c r="CE473" s="38">
        <v>73.319999999999993</v>
      </c>
      <c r="CF473" s="54">
        <v>4</v>
      </c>
      <c r="CG473" s="25">
        <f t="shared" si="314"/>
        <v>12</v>
      </c>
      <c r="CH473" s="26">
        <f t="shared" si="315"/>
        <v>1</v>
      </c>
      <c r="CI473" s="26">
        <f t="shared" si="318"/>
        <v>27.828834003446296</v>
      </c>
      <c r="CJ473" s="26">
        <f t="shared" si="319"/>
        <v>13.216039279869069</v>
      </c>
    </row>
    <row r="474" spans="1:88" ht="13.05" customHeight="1" x14ac:dyDescent="0.3">
      <c r="A474" s="27">
        <v>88</v>
      </c>
      <c r="B474" s="28" t="s">
        <v>79</v>
      </c>
      <c r="C474" s="25">
        <f t="shared" si="301"/>
        <v>2</v>
      </c>
      <c r="D474" s="28" t="s">
        <v>65</v>
      </c>
      <c r="E474" s="25">
        <f t="shared" si="302"/>
        <v>3</v>
      </c>
      <c r="F474" s="28" t="s">
        <v>79</v>
      </c>
      <c r="G474" s="25">
        <f t="shared" si="303"/>
        <v>2</v>
      </c>
      <c r="H474" s="28" t="str">
        <f t="shared" si="304"/>
        <v>medium</v>
      </c>
      <c r="I474" s="28" t="s">
        <v>88</v>
      </c>
      <c r="J474" s="25">
        <f t="shared" si="305"/>
        <v>1</v>
      </c>
      <c r="K474" s="28" t="s">
        <v>65</v>
      </c>
      <c r="L474" s="25">
        <f t="shared" si="306"/>
        <v>3</v>
      </c>
      <c r="M474" s="28" t="s">
        <v>88</v>
      </c>
      <c r="N474" s="25">
        <f t="shared" si="307"/>
        <v>1</v>
      </c>
      <c r="O474" s="25" t="str">
        <f t="shared" si="316"/>
        <v>med</v>
      </c>
      <c r="P474" s="25" t="s">
        <v>95</v>
      </c>
      <c r="Q474" s="25" t="s">
        <v>68</v>
      </c>
      <c r="R474" s="25">
        <v>2</v>
      </c>
      <c r="S474" s="29" t="s">
        <v>857</v>
      </c>
      <c r="T474" s="195">
        <f>VLOOKUP($S474,'Snippet measures'!$A$4:$V$33,11,FALSE)</f>
        <v>969</v>
      </c>
      <c r="U474" s="195">
        <f>VLOOKUP($S474,'Snippet measures'!$A$4:$V$33,18,FALSE)</f>
        <v>-7.7434503017680596</v>
      </c>
      <c r="V474" s="195">
        <f>VLOOKUP($S474,'Snippet measures'!$A$4:$V$33,19,FALSE)</f>
        <v>778.9</v>
      </c>
      <c r="W474" s="195">
        <f>VLOOKUP($S474,'Snippet measures'!$A$4:$V$33,21,FALSE)</f>
        <v>8.869179600886918E-3</v>
      </c>
      <c r="X474" s="195">
        <f>VLOOKUP($S474,'Snippet measures'!$A$4:$V$33,22,FALSE)</f>
        <v>0.49667405764966743</v>
      </c>
      <c r="Y474" s="25">
        <v>3</v>
      </c>
      <c r="Z474" s="30" t="s">
        <v>877</v>
      </c>
      <c r="AA474" s="31" t="s">
        <v>878</v>
      </c>
      <c r="AB474" s="39" t="s">
        <v>396</v>
      </c>
      <c r="AC474" s="33" t="s">
        <v>396</v>
      </c>
      <c r="AD474" s="16"/>
      <c r="AE474" s="17">
        <f t="shared" si="329"/>
        <v>3</v>
      </c>
      <c r="AF474" s="17">
        <f t="shared" si="329"/>
        <v>3</v>
      </c>
      <c r="AG474" s="17">
        <f t="shared" si="320"/>
        <v>3</v>
      </c>
      <c r="AH474" s="35" t="s">
        <v>397</v>
      </c>
      <c r="AI474" s="33" t="s">
        <v>879</v>
      </c>
      <c r="AJ474" s="16"/>
      <c r="AK474" s="17">
        <f>IF($AH474=TRIM($AI474),3,"")</f>
        <v>3</v>
      </c>
      <c r="AL474" s="17">
        <f>IF($AH474=TRIM($AI474),3,"")</f>
        <v>3</v>
      </c>
      <c r="AM474" s="20">
        <f t="shared" si="327"/>
        <v>3</v>
      </c>
      <c r="AN474" s="35" t="s">
        <v>399</v>
      </c>
      <c r="AO474" s="33" t="s">
        <v>880</v>
      </c>
      <c r="AP474" s="16"/>
      <c r="AQ474" s="17">
        <v>1</v>
      </c>
      <c r="AR474" s="17">
        <v>1</v>
      </c>
      <c r="AS474" s="20">
        <f t="shared" si="294"/>
        <v>1</v>
      </c>
      <c r="AT474" s="35" t="s">
        <v>401</v>
      </c>
      <c r="AU474" s="33" t="s">
        <v>862</v>
      </c>
      <c r="AV474" s="16"/>
      <c r="AW474" s="17">
        <v>2</v>
      </c>
      <c r="AX474" s="17">
        <v>2</v>
      </c>
      <c r="AY474" s="20">
        <f t="shared" si="328"/>
        <v>2</v>
      </c>
      <c r="AZ474" s="35"/>
      <c r="BA474" s="33"/>
      <c r="BB474" s="17" t="str">
        <f t="shared" ref="BB474:BC493" si="330">IF(ISBLANK($AZ474),"",IF($AZ474=TRIM($BA474),3,""))</f>
        <v/>
      </c>
      <c r="BC474" s="17" t="str">
        <f t="shared" si="330"/>
        <v/>
      </c>
      <c r="BD474" s="20" t="str">
        <f t="shared" si="299"/>
        <v/>
      </c>
      <c r="BE474" s="35"/>
      <c r="BF474" s="36"/>
      <c r="BG474" s="17" t="str">
        <f t="shared" ref="BG474:BH493" si="331">IF(ISBLANK($BE474),"",IF($BE474=TRIM($BF474),3,""))</f>
        <v/>
      </c>
      <c r="BH474" s="17" t="str">
        <f t="shared" si="331"/>
        <v/>
      </c>
      <c r="BI474" s="20" t="str">
        <f t="shared" si="290"/>
        <v/>
      </c>
      <c r="BJ474" s="54">
        <v>3</v>
      </c>
      <c r="BK474" s="37">
        <f t="shared" si="308"/>
        <v>6</v>
      </c>
      <c r="BL474" s="54">
        <f t="shared" si="309"/>
        <v>0</v>
      </c>
      <c r="BM474" s="28"/>
      <c r="BN474" s="28"/>
      <c r="BO474" s="28"/>
      <c r="BP474" s="28" t="s">
        <v>486</v>
      </c>
      <c r="BQ474" s="28">
        <v>3</v>
      </c>
      <c r="BR474" s="25">
        <f t="shared" si="310"/>
        <v>3</v>
      </c>
      <c r="BS474" s="28" t="s">
        <v>87</v>
      </c>
      <c r="BT474" s="25">
        <f t="shared" si="311"/>
        <v>1</v>
      </c>
      <c r="BU474" s="28" t="s">
        <v>87</v>
      </c>
      <c r="BV474" s="25">
        <f t="shared" si="312"/>
        <v>1</v>
      </c>
      <c r="BW474" s="28" t="s">
        <v>87</v>
      </c>
      <c r="BX474" s="25">
        <f t="shared" si="313"/>
        <v>1</v>
      </c>
      <c r="BY474" s="25" t="str">
        <f t="shared" si="317"/>
        <v>med</v>
      </c>
      <c r="BZ474" s="28" t="s">
        <v>78</v>
      </c>
      <c r="CA474" s="25">
        <v>1</v>
      </c>
      <c r="CB474" s="28"/>
      <c r="CC474" s="28">
        <v>4748.3900000000003</v>
      </c>
      <c r="CD474" s="28">
        <v>269.55</v>
      </c>
      <c r="CE474" s="38">
        <v>190</v>
      </c>
      <c r="CF474" s="54">
        <v>4</v>
      </c>
      <c r="CG474" s="25">
        <f t="shared" si="314"/>
        <v>9</v>
      </c>
      <c r="CH474" s="26">
        <f t="shared" si="315"/>
        <v>0.75</v>
      </c>
      <c r="CI474" s="26">
        <f t="shared" si="318"/>
        <v>3.5948803561491371</v>
      </c>
      <c r="CJ474" s="26">
        <f t="shared" si="319"/>
        <v>5.0999999999999996</v>
      </c>
    </row>
    <row r="475" spans="1:88" ht="13.05" customHeight="1" x14ac:dyDescent="0.3">
      <c r="A475" s="27">
        <v>94</v>
      </c>
      <c r="B475" s="28" t="s">
        <v>79</v>
      </c>
      <c r="C475" s="25">
        <f t="shared" si="301"/>
        <v>2</v>
      </c>
      <c r="D475" s="28" t="s">
        <v>65</v>
      </c>
      <c r="E475" s="25">
        <f t="shared" si="302"/>
        <v>3</v>
      </c>
      <c r="F475" s="28" t="s">
        <v>88</v>
      </c>
      <c r="G475" s="25">
        <f t="shared" si="303"/>
        <v>1</v>
      </c>
      <c r="H475" s="28" t="str">
        <f t="shared" si="304"/>
        <v>medium</v>
      </c>
      <c r="I475" s="28" t="s">
        <v>88</v>
      </c>
      <c r="J475" s="25">
        <f t="shared" si="305"/>
        <v>1</v>
      </c>
      <c r="K475" s="28" t="s">
        <v>79</v>
      </c>
      <c r="L475" s="25">
        <f t="shared" si="306"/>
        <v>2</v>
      </c>
      <c r="M475" s="28" t="s">
        <v>88</v>
      </c>
      <c r="N475" s="25">
        <f t="shared" si="307"/>
        <v>1</v>
      </c>
      <c r="O475" s="25" t="str">
        <f t="shared" si="316"/>
        <v>med</v>
      </c>
      <c r="P475" s="25" t="s">
        <v>67</v>
      </c>
      <c r="Q475" s="25" t="s">
        <v>68</v>
      </c>
      <c r="R475" s="25">
        <v>2</v>
      </c>
      <c r="S475" s="29" t="s">
        <v>857</v>
      </c>
      <c r="T475" s="195">
        <f>VLOOKUP($S475,'Snippet measures'!$A$4:$V$33,11,FALSE)</f>
        <v>969</v>
      </c>
      <c r="U475" s="195">
        <f>VLOOKUP($S475,'Snippet measures'!$A$4:$V$33,18,FALSE)</f>
        <v>-7.7434503017680596</v>
      </c>
      <c r="V475" s="195">
        <f>VLOOKUP($S475,'Snippet measures'!$A$4:$V$33,19,FALSE)</f>
        <v>778.9</v>
      </c>
      <c r="W475" s="195">
        <f>VLOOKUP($S475,'Snippet measures'!$A$4:$V$33,21,FALSE)</f>
        <v>8.869179600886918E-3</v>
      </c>
      <c r="X475" s="195">
        <f>VLOOKUP($S475,'Snippet measures'!$A$4:$V$33,22,FALSE)</f>
        <v>0.49667405764966743</v>
      </c>
      <c r="Y475" s="25">
        <v>4</v>
      </c>
      <c r="Z475" s="30" t="s">
        <v>881</v>
      </c>
      <c r="AA475" s="31" t="s">
        <v>882</v>
      </c>
      <c r="AB475" s="39" t="s">
        <v>396</v>
      </c>
      <c r="AC475" s="33" t="s">
        <v>396</v>
      </c>
      <c r="AD475" s="16"/>
      <c r="AE475" s="17">
        <f t="shared" si="329"/>
        <v>3</v>
      </c>
      <c r="AF475" s="17">
        <f t="shared" si="329"/>
        <v>3</v>
      </c>
      <c r="AG475" s="17">
        <f t="shared" si="320"/>
        <v>3</v>
      </c>
      <c r="AH475" s="35" t="s">
        <v>397</v>
      </c>
      <c r="AI475" s="33" t="s">
        <v>883</v>
      </c>
      <c r="AJ475" s="16"/>
      <c r="AK475" s="17">
        <v>2</v>
      </c>
      <c r="AL475" s="17">
        <v>2</v>
      </c>
      <c r="AM475" s="20">
        <f t="shared" si="327"/>
        <v>2</v>
      </c>
      <c r="AN475" s="35" t="s">
        <v>399</v>
      </c>
      <c r="AO475" s="33" t="s">
        <v>399</v>
      </c>
      <c r="AP475" s="16"/>
      <c r="AQ475" s="17">
        <f>IF(ISBLANK($AN475),"",IF($AN475=TRIM($AO475),3,""))</f>
        <v>3</v>
      </c>
      <c r="AR475" s="17">
        <f>IF(ISBLANK($AN475),"",IF($AN475=TRIM($AO475),3,""))</f>
        <v>3</v>
      </c>
      <c r="AS475" s="20">
        <f t="shared" si="294"/>
        <v>3</v>
      </c>
      <c r="AT475" s="35" t="s">
        <v>401</v>
      </c>
      <c r="AU475" s="33" t="s">
        <v>884</v>
      </c>
      <c r="AV475" s="16"/>
      <c r="AW475" s="17">
        <v>2</v>
      </c>
      <c r="AX475" s="17">
        <v>2</v>
      </c>
      <c r="AY475" s="20">
        <f t="shared" si="328"/>
        <v>2</v>
      </c>
      <c r="AZ475" s="35"/>
      <c r="BA475" s="33"/>
      <c r="BB475" s="17" t="str">
        <f t="shared" si="330"/>
        <v/>
      </c>
      <c r="BC475" s="17" t="str">
        <f t="shared" si="330"/>
        <v/>
      </c>
      <c r="BD475" s="20" t="str">
        <f t="shared" si="299"/>
        <v/>
      </c>
      <c r="BE475" s="35"/>
      <c r="BF475" s="36"/>
      <c r="BG475" s="17" t="str">
        <f t="shared" si="331"/>
        <v/>
      </c>
      <c r="BH475" s="17" t="str">
        <f t="shared" si="331"/>
        <v/>
      </c>
      <c r="BI475" s="20" t="str">
        <f t="shared" si="290"/>
        <v/>
      </c>
      <c r="BJ475" s="54">
        <v>3</v>
      </c>
      <c r="BK475" s="37">
        <f t="shared" si="308"/>
        <v>7</v>
      </c>
      <c r="BL475" s="54">
        <f t="shared" si="309"/>
        <v>-1</v>
      </c>
      <c r="BM475" s="28" t="s">
        <v>885</v>
      </c>
      <c r="BN475" s="28"/>
      <c r="BO475" s="28" t="s">
        <v>492</v>
      </c>
      <c r="BP475" s="28" t="s">
        <v>493</v>
      </c>
      <c r="BQ475" s="28" t="s">
        <v>87</v>
      </c>
      <c r="BR475" s="25">
        <f t="shared" si="310"/>
        <v>1</v>
      </c>
      <c r="BS475" s="28" t="s">
        <v>87</v>
      </c>
      <c r="BT475" s="25">
        <f t="shared" si="311"/>
        <v>1</v>
      </c>
      <c r="BU475" s="28" t="s">
        <v>87</v>
      </c>
      <c r="BV475" s="25">
        <f t="shared" si="312"/>
        <v>1</v>
      </c>
      <c r="BW475" s="28" t="s">
        <v>87</v>
      </c>
      <c r="BX475" s="25">
        <f t="shared" si="313"/>
        <v>1</v>
      </c>
      <c r="BY475" s="25" t="str">
        <f t="shared" si="317"/>
        <v>low</v>
      </c>
      <c r="BZ475" s="28" t="s">
        <v>78</v>
      </c>
      <c r="CA475" s="25">
        <v>1</v>
      </c>
      <c r="CB475" s="28" t="s">
        <v>494</v>
      </c>
      <c r="CC475" s="28">
        <v>2354.38</v>
      </c>
      <c r="CD475" s="28">
        <v>34.380000000000003</v>
      </c>
      <c r="CE475" s="38">
        <v>196.03</v>
      </c>
      <c r="CF475" s="54">
        <v>4</v>
      </c>
      <c r="CG475" s="25">
        <f t="shared" si="314"/>
        <v>10</v>
      </c>
      <c r="CH475" s="26">
        <f t="shared" si="315"/>
        <v>0.83333333333333337</v>
      </c>
      <c r="CI475" s="26">
        <f t="shared" si="318"/>
        <v>28.184991273996509</v>
      </c>
      <c r="CJ475" s="26">
        <f t="shared" si="319"/>
        <v>4.9431209508748664</v>
      </c>
    </row>
    <row r="476" spans="1:88" ht="13.05" customHeight="1" x14ac:dyDescent="0.3">
      <c r="A476" s="27">
        <v>107</v>
      </c>
      <c r="B476" s="28" t="s">
        <v>88</v>
      </c>
      <c r="C476" s="25">
        <f t="shared" si="301"/>
        <v>1</v>
      </c>
      <c r="D476" s="28" t="s">
        <v>79</v>
      </c>
      <c r="E476" s="25">
        <f t="shared" si="302"/>
        <v>2</v>
      </c>
      <c r="F476" s="28" t="s">
        <v>88</v>
      </c>
      <c r="G476" s="25">
        <f t="shared" si="303"/>
        <v>1</v>
      </c>
      <c r="H476" s="28" t="str">
        <f t="shared" si="304"/>
        <v>low</v>
      </c>
      <c r="I476" s="28" t="s">
        <v>88</v>
      </c>
      <c r="J476" s="25">
        <f t="shared" si="305"/>
        <v>1</v>
      </c>
      <c r="K476" s="28" t="s">
        <v>88</v>
      </c>
      <c r="L476" s="25">
        <f t="shared" si="306"/>
        <v>1</v>
      </c>
      <c r="M476" s="28" t="s">
        <v>88</v>
      </c>
      <c r="N476" s="25">
        <f t="shared" si="307"/>
        <v>1</v>
      </c>
      <c r="O476" s="25" t="str">
        <f t="shared" si="316"/>
        <v>low</v>
      </c>
      <c r="P476" s="25" t="s">
        <v>67</v>
      </c>
      <c r="Q476" s="25" t="s">
        <v>68</v>
      </c>
      <c r="R476" s="25">
        <v>2</v>
      </c>
      <c r="S476" s="29" t="s">
        <v>857</v>
      </c>
      <c r="T476" s="195">
        <f>VLOOKUP($S476,'Snippet measures'!$A$4:$V$33,11,FALSE)</f>
        <v>969</v>
      </c>
      <c r="U476" s="195">
        <f>VLOOKUP($S476,'Snippet measures'!$A$4:$V$33,18,FALSE)</f>
        <v>-7.7434503017680596</v>
      </c>
      <c r="V476" s="195">
        <f>VLOOKUP($S476,'Snippet measures'!$A$4:$V$33,19,FALSE)</f>
        <v>778.9</v>
      </c>
      <c r="W476" s="195">
        <f>VLOOKUP($S476,'Snippet measures'!$A$4:$V$33,21,FALSE)</f>
        <v>8.869179600886918E-3</v>
      </c>
      <c r="X476" s="195">
        <f>VLOOKUP($S476,'Snippet measures'!$A$4:$V$33,22,FALSE)</f>
        <v>0.49667405764966743</v>
      </c>
      <c r="Y476" s="25">
        <v>2</v>
      </c>
      <c r="Z476" s="30" t="s">
        <v>886</v>
      </c>
      <c r="AA476" s="31" t="s">
        <v>887</v>
      </c>
      <c r="AB476" s="39" t="s">
        <v>396</v>
      </c>
      <c r="AC476" s="33" t="s">
        <v>91</v>
      </c>
      <c r="AD476" s="16"/>
      <c r="AE476" s="17">
        <v>0</v>
      </c>
      <c r="AF476" s="17">
        <v>0</v>
      </c>
      <c r="AG476" s="17">
        <f t="shared" si="320"/>
        <v>0</v>
      </c>
      <c r="AH476" s="35" t="s">
        <v>397</v>
      </c>
      <c r="AI476" s="33" t="s">
        <v>91</v>
      </c>
      <c r="AJ476" s="16"/>
      <c r="AK476" s="17">
        <v>0</v>
      </c>
      <c r="AL476" s="17">
        <v>0</v>
      </c>
      <c r="AM476" s="20">
        <f t="shared" si="327"/>
        <v>0</v>
      </c>
      <c r="AN476" s="35" t="s">
        <v>399</v>
      </c>
      <c r="AO476" s="33" t="s">
        <v>91</v>
      </c>
      <c r="AP476" s="16"/>
      <c r="AQ476" s="17">
        <v>0</v>
      </c>
      <c r="AR476" s="17">
        <v>0</v>
      </c>
      <c r="AS476" s="20">
        <f t="shared" si="294"/>
        <v>0</v>
      </c>
      <c r="AT476" s="35" t="s">
        <v>401</v>
      </c>
      <c r="AU476" s="33" t="s">
        <v>888</v>
      </c>
      <c r="AV476" s="16"/>
      <c r="AW476" s="17">
        <v>2</v>
      </c>
      <c r="AX476" s="17">
        <v>2</v>
      </c>
      <c r="AY476" s="20">
        <f t="shared" si="328"/>
        <v>2</v>
      </c>
      <c r="AZ476" s="35"/>
      <c r="BA476" s="33"/>
      <c r="BB476" s="17" t="str">
        <f t="shared" si="330"/>
        <v/>
      </c>
      <c r="BC476" s="17" t="str">
        <f t="shared" si="330"/>
        <v/>
      </c>
      <c r="BD476" s="20" t="str">
        <f t="shared" si="299"/>
        <v/>
      </c>
      <c r="BE476" s="35"/>
      <c r="BF476" s="36"/>
      <c r="BG476" s="17" t="str">
        <f t="shared" si="331"/>
        <v/>
      </c>
      <c r="BH476" s="17" t="str">
        <f t="shared" si="331"/>
        <v/>
      </c>
      <c r="BI476" s="20" t="str">
        <f t="shared" si="290"/>
        <v/>
      </c>
      <c r="BJ476" s="54">
        <v>3</v>
      </c>
      <c r="BK476" s="37">
        <f t="shared" si="308"/>
        <v>5</v>
      </c>
      <c r="BL476" s="54">
        <f t="shared" si="309"/>
        <v>1</v>
      </c>
      <c r="BM476" s="28" t="s">
        <v>889</v>
      </c>
      <c r="BN476" s="28" t="s">
        <v>890</v>
      </c>
      <c r="BO476" s="28"/>
      <c r="BP476" s="28" t="s">
        <v>501</v>
      </c>
      <c r="BQ476" s="28">
        <v>2</v>
      </c>
      <c r="BR476" s="25">
        <f t="shared" si="310"/>
        <v>2</v>
      </c>
      <c r="BS476" s="28" t="s">
        <v>87</v>
      </c>
      <c r="BT476" s="25">
        <f t="shared" si="311"/>
        <v>1</v>
      </c>
      <c r="BU476" s="28" t="s">
        <v>87</v>
      </c>
      <c r="BV476" s="25">
        <f t="shared" si="312"/>
        <v>1</v>
      </c>
      <c r="BW476" s="28" t="s">
        <v>87</v>
      </c>
      <c r="BX476" s="25">
        <f t="shared" si="313"/>
        <v>1</v>
      </c>
      <c r="BY476" s="25" t="str">
        <f t="shared" si="317"/>
        <v>low</v>
      </c>
      <c r="BZ476" s="28" t="s">
        <v>145</v>
      </c>
      <c r="CA476" s="25">
        <v>2</v>
      </c>
      <c r="CB476" s="28" t="s">
        <v>502</v>
      </c>
      <c r="CC476" s="28">
        <v>4869.88</v>
      </c>
      <c r="CD476" s="28">
        <v>269.97000000000003</v>
      </c>
      <c r="CE476" s="38">
        <v>149.38999999999999</v>
      </c>
      <c r="CF476" s="54">
        <v>4</v>
      </c>
      <c r="CG476" s="25">
        <f t="shared" si="314"/>
        <v>2</v>
      </c>
      <c r="CH476" s="26">
        <f t="shared" si="315"/>
        <v>0.16666666666666666</v>
      </c>
      <c r="CI476" s="26">
        <f t="shared" si="318"/>
        <v>3.5892876986331812</v>
      </c>
      <c r="CJ476" s="26">
        <f t="shared" si="319"/>
        <v>6.4863779369435708</v>
      </c>
    </row>
    <row r="477" spans="1:88" ht="13.05" customHeight="1" x14ac:dyDescent="0.3">
      <c r="A477" s="27">
        <v>153</v>
      </c>
      <c r="B477" s="28" t="s">
        <v>79</v>
      </c>
      <c r="C477" s="25">
        <f t="shared" si="301"/>
        <v>2</v>
      </c>
      <c r="D477" s="28" t="s">
        <v>65</v>
      </c>
      <c r="E477" s="25">
        <f t="shared" si="302"/>
        <v>3</v>
      </c>
      <c r="F477" s="28" t="s">
        <v>79</v>
      </c>
      <c r="G477" s="25">
        <f t="shared" si="303"/>
        <v>2</v>
      </c>
      <c r="H477" s="28" t="str">
        <f t="shared" si="304"/>
        <v>medium</v>
      </c>
      <c r="I477" s="28" t="s">
        <v>79</v>
      </c>
      <c r="J477" s="25">
        <f t="shared" si="305"/>
        <v>2</v>
      </c>
      <c r="K477" s="28" t="s">
        <v>79</v>
      </c>
      <c r="L477" s="25">
        <f t="shared" si="306"/>
        <v>2</v>
      </c>
      <c r="M477" s="28" t="s">
        <v>88</v>
      </c>
      <c r="N477" s="25">
        <f t="shared" si="307"/>
        <v>1</v>
      </c>
      <c r="O477" s="25" t="str">
        <f t="shared" si="316"/>
        <v>med</v>
      </c>
      <c r="P477" s="25" t="s">
        <v>67</v>
      </c>
      <c r="Q477" s="25" t="s">
        <v>68</v>
      </c>
      <c r="R477" s="25">
        <v>2</v>
      </c>
      <c r="S477" s="29" t="s">
        <v>857</v>
      </c>
      <c r="T477" s="195">
        <f>VLOOKUP($S477,'Snippet measures'!$A$4:$V$33,11,FALSE)</f>
        <v>969</v>
      </c>
      <c r="U477" s="195">
        <f>VLOOKUP($S477,'Snippet measures'!$A$4:$V$33,18,FALSE)</f>
        <v>-7.7434503017680596</v>
      </c>
      <c r="V477" s="195">
        <f>VLOOKUP($S477,'Snippet measures'!$A$4:$V$33,19,FALSE)</f>
        <v>778.9</v>
      </c>
      <c r="W477" s="195">
        <f>VLOOKUP($S477,'Snippet measures'!$A$4:$V$33,21,FALSE)</f>
        <v>8.869179600886918E-3</v>
      </c>
      <c r="X477" s="195">
        <f>VLOOKUP($S477,'Snippet measures'!$A$4:$V$33,22,FALSE)</f>
        <v>0.49667405764966743</v>
      </c>
      <c r="Y477" s="25">
        <v>2</v>
      </c>
      <c r="Z477" s="30" t="s">
        <v>891</v>
      </c>
      <c r="AA477" s="31" t="s">
        <v>91</v>
      </c>
      <c r="AB477" s="39" t="s">
        <v>396</v>
      </c>
      <c r="AC477" s="33" t="s">
        <v>91</v>
      </c>
      <c r="AD477" s="16"/>
      <c r="AE477" s="17">
        <v>0</v>
      </c>
      <c r="AF477" s="17">
        <v>0</v>
      </c>
      <c r="AG477" s="17">
        <f t="shared" si="320"/>
        <v>0</v>
      </c>
      <c r="AH477" s="35" t="s">
        <v>397</v>
      </c>
      <c r="AI477" s="33" t="s">
        <v>91</v>
      </c>
      <c r="AJ477" s="16"/>
      <c r="AK477" s="17">
        <v>0</v>
      </c>
      <c r="AL477" s="17">
        <v>0</v>
      </c>
      <c r="AM477" s="20">
        <f t="shared" si="327"/>
        <v>0</v>
      </c>
      <c r="AN477" s="35" t="s">
        <v>399</v>
      </c>
      <c r="AO477" s="33" t="s">
        <v>91</v>
      </c>
      <c r="AP477" s="16"/>
      <c r="AQ477" s="17">
        <v>0</v>
      </c>
      <c r="AR477" s="17">
        <v>0</v>
      </c>
      <c r="AS477" s="20">
        <f t="shared" si="294"/>
        <v>0</v>
      </c>
      <c r="AT477" s="35" t="s">
        <v>401</v>
      </c>
      <c r="AU477" s="33" t="s">
        <v>91</v>
      </c>
      <c r="AV477" s="16"/>
      <c r="AW477" s="17">
        <v>0</v>
      </c>
      <c r="AX477" s="17">
        <v>0</v>
      </c>
      <c r="AY477" s="20">
        <f t="shared" si="328"/>
        <v>0</v>
      </c>
      <c r="AZ477" s="35"/>
      <c r="BA477" s="33"/>
      <c r="BB477" s="17" t="str">
        <f t="shared" si="330"/>
        <v/>
      </c>
      <c r="BC477" s="17" t="str">
        <f t="shared" si="330"/>
        <v/>
      </c>
      <c r="BD477" s="20" t="str">
        <f t="shared" si="299"/>
        <v/>
      </c>
      <c r="BE477" s="35"/>
      <c r="BF477" s="36"/>
      <c r="BG477" s="17" t="str">
        <f t="shared" si="331"/>
        <v/>
      </c>
      <c r="BH477" s="17" t="str">
        <f t="shared" si="331"/>
        <v/>
      </c>
      <c r="BI477" s="20" t="str">
        <f t="shared" si="290"/>
        <v/>
      </c>
      <c r="BJ477" s="54">
        <v>2</v>
      </c>
      <c r="BK477" s="37">
        <f t="shared" si="308"/>
        <v>4</v>
      </c>
      <c r="BL477" s="54">
        <f t="shared" si="309"/>
        <v>0</v>
      </c>
      <c r="BM477" s="28" t="s">
        <v>91</v>
      </c>
      <c r="BN477" s="28" t="s">
        <v>91</v>
      </c>
      <c r="BO477" s="28" t="s">
        <v>505</v>
      </c>
      <c r="BP477" s="28" t="s">
        <v>506</v>
      </c>
      <c r="BQ477" s="28">
        <v>4</v>
      </c>
      <c r="BR477" s="25">
        <f t="shared" si="310"/>
        <v>4</v>
      </c>
      <c r="BS477" s="28">
        <v>4</v>
      </c>
      <c r="BT477" s="25">
        <f t="shared" si="311"/>
        <v>4</v>
      </c>
      <c r="BU477" s="28">
        <v>3</v>
      </c>
      <c r="BV477" s="25">
        <f t="shared" si="312"/>
        <v>3</v>
      </c>
      <c r="BW477" s="28">
        <v>4</v>
      </c>
      <c r="BX477" s="25">
        <f t="shared" si="313"/>
        <v>4</v>
      </c>
      <c r="BY477" s="25" t="str">
        <f t="shared" si="317"/>
        <v>high</v>
      </c>
      <c r="BZ477" s="28" t="s">
        <v>145</v>
      </c>
      <c r="CA477" s="25">
        <v>2</v>
      </c>
      <c r="CB477" s="28"/>
      <c r="CC477" s="28">
        <v>1034.22</v>
      </c>
      <c r="CD477" s="28">
        <v>31.24</v>
      </c>
      <c r="CE477" s="38">
        <v>14.97</v>
      </c>
      <c r="CF477" s="54">
        <v>4</v>
      </c>
      <c r="CG477" s="25">
        <f t="shared" si="314"/>
        <v>0</v>
      </c>
      <c r="CH477" s="26">
        <f t="shared" si="315"/>
        <v>0</v>
      </c>
      <c r="CI477" s="26">
        <f t="shared" si="318"/>
        <v>31.017925736235597</v>
      </c>
      <c r="CJ477" s="26">
        <f t="shared" si="319"/>
        <v>64.729458917835672</v>
      </c>
    </row>
    <row r="478" spans="1:88" ht="13.05" customHeight="1" x14ac:dyDescent="0.3">
      <c r="A478" s="27">
        <v>163</v>
      </c>
      <c r="B478" s="28" t="s">
        <v>88</v>
      </c>
      <c r="C478" s="25">
        <f t="shared" si="301"/>
        <v>1</v>
      </c>
      <c r="D478" s="28" t="s">
        <v>79</v>
      </c>
      <c r="E478" s="25">
        <f t="shared" si="302"/>
        <v>2</v>
      </c>
      <c r="F478" s="28" t="s">
        <v>80</v>
      </c>
      <c r="G478" s="25">
        <f t="shared" si="303"/>
        <v>4</v>
      </c>
      <c r="H478" s="28" t="str">
        <f t="shared" si="304"/>
        <v>medium</v>
      </c>
      <c r="I478" s="28" t="s">
        <v>88</v>
      </c>
      <c r="J478" s="25">
        <f t="shared" si="305"/>
        <v>1</v>
      </c>
      <c r="K478" s="28" t="s">
        <v>79</v>
      </c>
      <c r="L478" s="25">
        <f t="shared" si="306"/>
        <v>2</v>
      </c>
      <c r="M478" s="28" t="s">
        <v>88</v>
      </c>
      <c r="N478" s="25">
        <f t="shared" si="307"/>
        <v>1</v>
      </c>
      <c r="O478" s="25" t="str">
        <f t="shared" si="316"/>
        <v>high</v>
      </c>
      <c r="P478" s="25" t="s">
        <v>67</v>
      </c>
      <c r="Q478" s="25" t="s">
        <v>68</v>
      </c>
      <c r="R478" s="25">
        <v>2</v>
      </c>
      <c r="S478" s="29" t="s">
        <v>857</v>
      </c>
      <c r="T478" s="195">
        <f>VLOOKUP($S478,'Snippet measures'!$A$4:$V$33,11,FALSE)</f>
        <v>969</v>
      </c>
      <c r="U478" s="195">
        <f>VLOOKUP($S478,'Snippet measures'!$A$4:$V$33,18,FALSE)</f>
        <v>-7.7434503017680596</v>
      </c>
      <c r="V478" s="195">
        <f>VLOOKUP($S478,'Snippet measures'!$A$4:$V$33,19,FALSE)</f>
        <v>778.9</v>
      </c>
      <c r="W478" s="195">
        <f>VLOOKUP($S478,'Snippet measures'!$A$4:$V$33,21,FALSE)</f>
        <v>8.869179600886918E-3</v>
      </c>
      <c r="X478" s="195">
        <f>VLOOKUP($S478,'Snippet measures'!$A$4:$V$33,22,FALSE)</f>
        <v>0.49667405764966743</v>
      </c>
      <c r="Y478" s="25">
        <v>3</v>
      </c>
      <c r="Z478" s="30" t="s">
        <v>892</v>
      </c>
      <c r="AA478" s="31" t="s">
        <v>893</v>
      </c>
      <c r="AB478" s="39" t="s">
        <v>396</v>
      </c>
      <c r="AC478" s="33" t="s">
        <v>396</v>
      </c>
      <c r="AD478" s="16"/>
      <c r="AE478" s="17">
        <f t="shared" ref="AE478:AF482" si="332">IF($AB478=TRIM($AC478),3,"")</f>
        <v>3</v>
      </c>
      <c r="AF478" s="17">
        <f t="shared" si="332"/>
        <v>3</v>
      </c>
      <c r="AG478" s="17">
        <f t="shared" si="320"/>
        <v>3</v>
      </c>
      <c r="AH478" s="35" t="s">
        <v>397</v>
      </c>
      <c r="AI478" s="33" t="s">
        <v>398</v>
      </c>
      <c r="AJ478" s="16"/>
      <c r="AK478" s="17">
        <v>3</v>
      </c>
      <c r="AL478" s="17">
        <v>3</v>
      </c>
      <c r="AM478" s="20">
        <f t="shared" si="327"/>
        <v>3</v>
      </c>
      <c r="AN478" s="35" t="s">
        <v>399</v>
      </c>
      <c r="AO478" s="33" t="s">
        <v>894</v>
      </c>
      <c r="AP478" s="16"/>
      <c r="AQ478" s="17">
        <v>3</v>
      </c>
      <c r="AR478" s="17">
        <v>3</v>
      </c>
      <c r="AS478" s="20">
        <f t="shared" si="294"/>
        <v>3</v>
      </c>
      <c r="AT478" s="35" t="s">
        <v>401</v>
      </c>
      <c r="AU478" s="33" t="s">
        <v>401</v>
      </c>
      <c r="AV478" s="16"/>
      <c r="AW478" s="17">
        <f>IF(ISBLANK($AT478),"",IF($AT478=TRIM($AU478),3,""))</f>
        <v>3</v>
      </c>
      <c r="AX478" s="17">
        <f>IF(ISBLANK($AT478),"",IF($AT478=TRIM($AU478),3,""))</f>
        <v>3</v>
      </c>
      <c r="AY478" s="20">
        <f t="shared" si="328"/>
        <v>3</v>
      </c>
      <c r="AZ478" s="35"/>
      <c r="BA478" s="33"/>
      <c r="BB478" s="17" t="str">
        <f t="shared" si="330"/>
        <v/>
      </c>
      <c r="BC478" s="17" t="str">
        <f t="shared" si="330"/>
        <v/>
      </c>
      <c r="BD478" s="20" t="str">
        <f t="shared" si="299"/>
        <v/>
      </c>
      <c r="BE478" s="35"/>
      <c r="BF478" s="36"/>
      <c r="BG478" s="17" t="str">
        <f t="shared" si="331"/>
        <v/>
      </c>
      <c r="BH478" s="17" t="str">
        <f t="shared" si="331"/>
        <v/>
      </c>
      <c r="BI478" s="20" t="str">
        <f t="shared" si="290"/>
        <v/>
      </c>
      <c r="BJ478" s="54">
        <v>1</v>
      </c>
      <c r="BK478" s="37">
        <f t="shared" si="308"/>
        <v>4</v>
      </c>
      <c r="BL478" s="54">
        <f t="shared" si="309"/>
        <v>-2</v>
      </c>
      <c r="BM478" s="28"/>
      <c r="BN478" s="28"/>
      <c r="BO478" s="28"/>
      <c r="BP478" s="28" t="s">
        <v>511</v>
      </c>
      <c r="BQ478" s="28" t="s">
        <v>87</v>
      </c>
      <c r="BR478" s="25">
        <f t="shared" si="310"/>
        <v>1</v>
      </c>
      <c r="BS478" s="28" t="s">
        <v>87</v>
      </c>
      <c r="BT478" s="25">
        <f t="shared" si="311"/>
        <v>1</v>
      </c>
      <c r="BU478" s="28" t="s">
        <v>87</v>
      </c>
      <c r="BV478" s="25">
        <f t="shared" si="312"/>
        <v>1</v>
      </c>
      <c r="BW478" s="28" t="s">
        <v>87</v>
      </c>
      <c r="BX478" s="25">
        <f t="shared" si="313"/>
        <v>1</v>
      </c>
      <c r="BY478" s="25" t="str">
        <f t="shared" si="317"/>
        <v>low</v>
      </c>
      <c r="BZ478" s="28" t="s">
        <v>482</v>
      </c>
      <c r="CA478" s="25">
        <v>5</v>
      </c>
      <c r="CB478" s="28"/>
      <c r="CC478" s="28">
        <v>1193.52</v>
      </c>
      <c r="CD478" s="28">
        <v>81.7</v>
      </c>
      <c r="CE478" s="38">
        <v>50.58</v>
      </c>
      <c r="CF478" s="54">
        <v>4</v>
      </c>
      <c r="CG478" s="25">
        <f t="shared" si="314"/>
        <v>12</v>
      </c>
      <c r="CH478" s="26">
        <f t="shared" si="315"/>
        <v>1</v>
      </c>
      <c r="CI478" s="26">
        <f t="shared" si="318"/>
        <v>11.86046511627907</v>
      </c>
      <c r="CJ478" s="26">
        <f t="shared" si="319"/>
        <v>19.157769869513643</v>
      </c>
    </row>
    <row r="479" spans="1:88" ht="13.05" customHeight="1" x14ac:dyDescent="0.3">
      <c r="A479" s="27">
        <v>167</v>
      </c>
      <c r="B479" s="28" t="s">
        <v>79</v>
      </c>
      <c r="C479" s="25">
        <f t="shared" si="301"/>
        <v>2</v>
      </c>
      <c r="D479" s="28" t="s">
        <v>79</v>
      </c>
      <c r="E479" s="25">
        <f t="shared" si="302"/>
        <v>2</v>
      </c>
      <c r="F479" s="28" t="s">
        <v>88</v>
      </c>
      <c r="G479" s="25">
        <f t="shared" si="303"/>
        <v>1</v>
      </c>
      <c r="H479" s="28" t="str">
        <f t="shared" si="304"/>
        <v>low</v>
      </c>
      <c r="I479" s="28" t="s">
        <v>88</v>
      </c>
      <c r="J479" s="25">
        <f t="shared" si="305"/>
        <v>1</v>
      </c>
      <c r="K479" s="28" t="s">
        <v>88</v>
      </c>
      <c r="L479" s="25">
        <f t="shared" si="306"/>
        <v>1</v>
      </c>
      <c r="M479" s="28" t="s">
        <v>88</v>
      </c>
      <c r="N479" s="25">
        <f t="shared" si="307"/>
        <v>1</v>
      </c>
      <c r="O479" s="25" t="str">
        <f t="shared" si="316"/>
        <v>low</v>
      </c>
      <c r="P479" s="25" t="s">
        <v>95</v>
      </c>
      <c r="Q479" s="25" t="s">
        <v>68</v>
      </c>
      <c r="R479" s="25">
        <v>2</v>
      </c>
      <c r="S479" s="29" t="s">
        <v>857</v>
      </c>
      <c r="T479" s="195">
        <f>VLOOKUP($S479,'Snippet measures'!$A$4:$V$33,11,FALSE)</f>
        <v>969</v>
      </c>
      <c r="U479" s="195">
        <f>VLOOKUP($S479,'Snippet measures'!$A$4:$V$33,18,FALSE)</f>
        <v>-7.7434503017680596</v>
      </c>
      <c r="V479" s="195">
        <f>VLOOKUP($S479,'Snippet measures'!$A$4:$V$33,19,FALSE)</f>
        <v>778.9</v>
      </c>
      <c r="W479" s="195">
        <f>VLOOKUP($S479,'Snippet measures'!$A$4:$V$33,21,FALSE)</f>
        <v>8.869179600886918E-3</v>
      </c>
      <c r="X479" s="195">
        <f>VLOOKUP($S479,'Snippet measures'!$A$4:$V$33,22,FALSE)</f>
        <v>0.49667405764966743</v>
      </c>
      <c r="Y479" s="25">
        <v>4</v>
      </c>
      <c r="Z479" s="30" t="s">
        <v>895</v>
      </c>
      <c r="AA479" s="31" t="s">
        <v>896</v>
      </c>
      <c r="AB479" s="39" t="s">
        <v>396</v>
      </c>
      <c r="AC479" s="33" t="s">
        <v>396</v>
      </c>
      <c r="AD479" s="16"/>
      <c r="AE479" s="17">
        <f t="shared" si="332"/>
        <v>3</v>
      </c>
      <c r="AF479" s="17">
        <f t="shared" si="332"/>
        <v>3</v>
      </c>
      <c r="AG479" s="17">
        <f t="shared" si="320"/>
        <v>3</v>
      </c>
      <c r="AH479" s="35" t="s">
        <v>397</v>
      </c>
      <c r="AI479" s="33" t="s">
        <v>897</v>
      </c>
      <c r="AJ479" s="16"/>
      <c r="AK479" s="17">
        <v>1</v>
      </c>
      <c r="AL479" s="17">
        <v>1</v>
      </c>
      <c r="AM479" s="20">
        <f t="shared" si="327"/>
        <v>1</v>
      </c>
      <c r="AN479" s="35" t="s">
        <v>399</v>
      </c>
      <c r="AO479" s="33" t="s">
        <v>898</v>
      </c>
      <c r="AP479" s="16"/>
      <c r="AQ479" s="17">
        <v>2</v>
      </c>
      <c r="AR479" s="17">
        <v>2</v>
      </c>
      <c r="AS479" s="20">
        <f t="shared" si="294"/>
        <v>2</v>
      </c>
      <c r="AT479" s="35" t="s">
        <v>401</v>
      </c>
      <c r="AU479" s="33" t="s">
        <v>899</v>
      </c>
      <c r="AV479" s="16"/>
      <c r="AW479" s="17">
        <v>2</v>
      </c>
      <c r="AX479" s="17">
        <v>2</v>
      </c>
      <c r="AY479" s="20">
        <f t="shared" si="328"/>
        <v>2</v>
      </c>
      <c r="AZ479" s="35"/>
      <c r="BA479" s="33"/>
      <c r="BB479" s="17" t="str">
        <f t="shared" si="330"/>
        <v/>
      </c>
      <c r="BC479" s="17" t="str">
        <f t="shared" si="330"/>
        <v/>
      </c>
      <c r="BD479" s="20" t="str">
        <f t="shared" si="299"/>
        <v/>
      </c>
      <c r="BE479" s="35"/>
      <c r="BF479" s="36"/>
      <c r="BG479" s="17" t="str">
        <f t="shared" si="331"/>
        <v/>
      </c>
      <c r="BH479" s="17" t="str">
        <f t="shared" si="331"/>
        <v/>
      </c>
      <c r="BI479" s="20" t="str">
        <f t="shared" si="290"/>
        <v/>
      </c>
      <c r="BJ479" s="54">
        <v>4</v>
      </c>
      <c r="BK479" s="37">
        <f t="shared" si="308"/>
        <v>8</v>
      </c>
      <c r="BL479" s="54">
        <f t="shared" si="309"/>
        <v>0</v>
      </c>
      <c r="BM479" s="28" t="s">
        <v>900</v>
      </c>
      <c r="BN479" s="28"/>
      <c r="BO479" s="28" t="s">
        <v>516</v>
      </c>
      <c r="BP479" s="28" t="s">
        <v>517</v>
      </c>
      <c r="BQ479" s="28">
        <v>2</v>
      </c>
      <c r="BR479" s="25">
        <f t="shared" si="310"/>
        <v>2</v>
      </c>
      <c r="BS479" s="28" t="s">
        <v>87</v>
      </c>
      <c r="BT479" s="25">
        <f t="shared" si="311"/>
        <v>1</v>
      </c>
      <c r="BU479" s="28" t="s">
        <v>87</v>
      </c>
      <c r="BV479" s="25">
        <f t="shared" si="312"/>
        <v>1</v>
      </c>
      <c r="BW479" s="28">
        <v>2</v>
      </c>
      <c r="BX479" s="25">
        <f t="shared" si="313"/>
        <v>2</v>
      </c>
      <c r="BY479" s="25" t="str">
        <f t="shared" si="317"/>
        <v>low</v>
      </c>
      <c r="BZ479" s="28" t="s">
        <v>119</v>
      </c>
      <c r="CA479" s="25">
        <v>4</v>
      </c>
      <c r="CB479" s="28" t="s">
        <v>518</v>
      </c>
      <c r="CC479" s="28">
        <v>6345.33</v>
      </c>
      <c r="CD479" s="28">
        <v>367.93</v>
      </c>
      <c r="CE479" s="38">
        <v>249.46</v>
      </c>
      <c r="CF479" s="54">
        <v>4</v>
      </c>
      <c r="CG479" s="25">
        <f t="shared" si="314"/>
        <v>8</v>
      </c>
      <c r="CH479" s="26">
        <f t="shared" si="315"/>
        <v>0.66666666666666663</v>
      </c>
      <c r="CI479" s="26">
        <f t="shared" si="318"/>
        <v>2.6336531405430379</v>
      </c>
      <c r="CJ479" s="26">
        <f t="shared" si="319"/>
        <v>3.8843902830113044</v>
      </c>
    </row>
    <row r="480" spans="1:88" ht="13.05" customHeight="1" x14ac:dyDescent="0.3">
      <c r="A480" s="27">
        <v>173</v>
      </c>
      <c r="B480" s="28" t="s">
        <v>88</v>
      </c>
      <c r="C480" s="25">
        <f t="shared" si="301"/>
        <v>1</v>
      </c>
      <c r="D480" s="28" t="s">
        <v>88</v>
      </c>
      <c r="E480" s="25">
        <f t="shared" si="302"/>
        <v>1</v>
      </c>
      <c r="F480" s="28" t="s">
        <v>88</v>
      </c>
      <c r="G480" s="25">
        <f t="shared" si="303"/>
        <v>1</v>
      </c>
      <c r="H480" s="28" t="str">
        <f t="shared" si="304"/>
        <v>low</v>
      </c>
      <c r="I480" s="28" t="s">
        <v>88</v>
      </c>
      <c r="J480" s="25">
        <f t="shared" si="305"/>
        <v>1</v>
      </c>
      <c r="K480" s="28" t="s">
        <v>88</v>
      </c>
      <c r="L480" s="25">
        <f t="shared" si="306"/>
        <v>1</v>
      </c>
      <c r="M480" s="28" t="s">
        <v>88</v>
      </c>
      <c r="N480" s="25">
        <f t="shared" si="307"/>
        <v>1</v>
      </c>
      <c r="O480" s="25" t="str">
        <f t="shared" si="316"/>
        <v>low</v>
      </c>
      <c r="P480" s="25" t="s">
        <v>67</v>
      </c>
      <c r="Q480" s="25" t="s">
        <v>68</v>
      </c>
      <c r="R480" s="25">
        <v>2</v>
      </c>
      <c r="S480" s="29" t="s">
        <v>857</v>
      </c>
      <c r="T480" s="195">
        <f>VLOOKUP($S480,'Snippet measures'!$A$4:$V$33,11,FALSE)</f>
        <v>969</v>
      </c>
      <c r="U480" s="195">
        <f>VLOOKUP($S480,'Snippet measures'!$A$4:$V$33,18,FALSE)</f>
        <v>-7.7434503017680596</v>
      </c>
      <c r="V480" s="195">
        <f>VLOOKUP($S480,'Snippet measures'!$A$4:$V$33,19,FALSE)</f>
        <v>778.9</v>
      </c>
      <c r="W480" s="195">
        <f>VLOOKUP($S480,'Snippet measures'!$A$4:$V$33,21,FALSE)</f>
        <v>8.869179600886918E-3</v>
      </c>
      <c r="X480" s="195">
        <f>VLOOKUP($S480,'Snippet measures'!$A$4:$V$33,22,FALSE)</f>
        <v>0.49667405764966743</v>
      </c>
      <c r="Y480" s="25">
        <v>3</v>
      </c>
      <c r="Z480" s="30" t="s">
        <v>901</v>
      </c>
      <c r="AA480" s="31" t="s">
        <v>902</v>
      </c>
      <c r="AB480" s="39" t="s">
        <v>396</v>
      </c>
      <c r="AC480" s="33" t="s">
        <v>396</v>
      </c>
      <c r="AD480" s="16"/>
      <c r="AE480" s="17">
        <f t="shared" si="332"/>
        <v>3</v>
      </c>
      <c r="AF480" s="17">
        <f t="shared" si="332"/>
        <v>3</v>
      </c>
      <c r="AG480" s="17">
        <f t="shared" si="320"/>
        <v>3</v>
      </c>
      <c r="AH480" s="35" t="s">
        <v>397</v>
      </c>
      <c r="AI480" s="33" t="s">
        <v>142</v>
      </c>
      <c r="AJ480" s="16"/>
      <c r="AK480" s="17">
        <v>0</v>
      </c>
      <c r="AL480" s="17">
        <v>0</v>
      </c>
      <c r="AM480" s="20">
        <f t="shared" si="327"/>
        <v>0</v>
      </c>
      <c r="AN480" s="35" t="s">
        <v>399</v>
      </c>
      <c r="AO480" s="33" t="s">
        <v>903</v>
      </c>
      <c r="AP480" s="16"/>
      <c r="AQ480" s="17">
        <v>1</v>
      </c>
      <c r="AR480" s="17">
        <v>1</v>
      </c>
      <c r="AS480" s="20">
        <f t="shared" si="294"/>
        <v>1</v>
      </c>
      <c r="AT480" s="35" t="s">
        <v>401</v>
      </c>
      <c r="AU480" s="33" t="s">
        <v>904</v>
      </c>
      <c r="AV480" s="16"/>
      <c r="AW480" s="17">
        <v>3</v>
      </c>
      <c r="AX480" s="17">
        <v>3</v>
      </c>
      <c r="AY480" s="20">
        <f t="shared" si="328"/>
        <v>3</v>
      </c>
      <c r="AZ480" s="35"/>
      <c r="BA480" s="33"/>
      <c r="BB480" s="17" t="str">
        <f t="shared" si="330"/>
        <v/>
      </c>
      <c r="BC480" s="17" t="str">
        <f t="shared" si="330"/>
        <v/>
      </c>
      <c r="BD480" s="20" t="str">
        <f t="shared" si="299"/>
        <v/>
      </c>
      <c r="BE480" s="35"/>
      <c r="BF480" s="36"/>
      <c r="BG480" s="17" t="str">
        <f t="shared" si="331"/>
        <v/>
      </c>
      <c r="BH480" s="17" t="str">
        <f t="shared" si="331"/>
        <v/>
      </c>
      <c r="BI480" s="20" t="str">
        <f t="shared" si="290"/>
        <v/>
      </c>
      <c r="BJ480" s="54">
        <v>3</v>
      </c>
      <c r="BK480" s="37">
        <f t="shared" si="308"/>
        <v>6</v>
      </c>
      <c r="BL480" s="54">
        <f t="shared" si="309"/>
        <v>0</v>
      </c>
      <c r="BM480" s="28" t="s">
        <v>786</v>
      </c>
      <c r="BN480" s="28" t="s">
        <v>905</v>
      </c>
      <c r="BO480" s="28" t="s">
        <v>523</v>
      </c>
      <c r="BP480" s="28" t="s">
        <v>524</v>
      </c>
      <c r="BQ480" s="28">
        <v>2</v>
      </c>
      <c r="BR480" s="25">
        <f t="shared" si="310"/>
        <v>2</v>
      </c>
      <c r="BS480" s="28" t="s">
        <v>87</v>
      </c>
      <c r="BT480" s="25">
        <f t="shared" si="311"/>
        <v>1</v>
      </c>
      <c r="BU480" s="28" t="s">
        <v>87</v>
      </c>
      <c r="BV480" s="25">
        <f t="shared" si="312"/>
        <v>1</v>
      </c>
      <c r="BW480" s="28" t="s">
        <v>87</v>
      </c>
      <c r="BX480" s="25">
        <f t="shared" si="313"/>
        <v>1</v>
      </c>
      <c r="BY480" s="25" t="str">
        <f t="shared" si="317"/>
        <v>low</v>
      </c>
      <c r="BZ480" s="28" t="s">
        <v>145</v>
      </c>
      <c r="CA480" s="25">
        <v>2</v>
      </c>
      <c r="CB480" s="28" t="s">
        <v>525</v>
      </c>
      <c r="CC480" s="28">
        <v>6242.5</v>
      </c>
      <c r="CD480" s="28">
        <v>395.84</v>
      </c>
      <c r="CE480" s="38">
        <v>206.06</v>
      </c>
      <c r="CF480" s="54">
        <v>4</v>
      </c>
      <c r="CG480" s="25">
        <f t="shared" si="314"/>
        <v>7</v>
      </c>
      <c r="CH480" s="26">
        <f t="shared" si="315"/>
        <v>0.58333333333333337</v>
      </c>
      <c r="CI480" s="26">
        <f t="shared" si="318"/>
        <v>2.4479587712206956</v>
      </c>
      <c r="CJ480" s="26">
        <f t="shared" si="319"/>
        <v>4.7025138309230323</v>
      </c>
    </row>
    <row r="481" spans="1:88" ht="13.05" customHeight="1" x14ac:dyDescent="0.3">
      <c r="A481" s="27">
        <v>176</v>
      </c>
      <c r="B481" s="28" t="s">
        <v>88</v>
      </c>
      <c r="C481" s="25">
        <f t="shared" si="301"/>
        <v>1</v>
      </c>
      <c r="D481" s="28" t="s">
        <v>88</v>
      </c>
      <c r="E481" s="25">
        <f t="shared" si="302"/>
        <v>1</v>
      </c>
      <c r="F481" s="28" t="s">
        <v>80</v>
      </c>
      <c r="G481" s="25">
        <f t="shared" si="303"/>
        <v>4</v>
      </c>
      <c r="H481" s="28" t="str">
        <f t="shared" si="304"/>
        <v>medium</v>
      </c>
      <c r="I481" s="28" t="s">
        <v>88</v>
      </c>
      <c r="J481" s="25">
        <f t="shared" si="305"/>
        <v>1</v>
      </c>
      <c r="K481" s="28" t="s">
        <v>65</v>
      </c>
      <c r="L481" s="25">
        <f t="shared" si="306"/>
        <v>3</v>
      </c>
      <c r="M481" s="28" t="s">
        <v>88</v>
      </c>
      <c r="N481" s="25">
        <f t="shared" si="307"/>
        <v>1</v>
      </c>
      <c r="O481" s="25" t="str">
        <f t="shared" si="316"/>
        <v>high</v>
      </c>
      <c r="P481" s="25" t="s">
        <v>67</v>
      </c>
      <c r="Q481" s="25" t="s">
        <v>68</v>
      </c>
      <c r="R481" s="25">
        <v>2</v>
      </c>
      <c r="S481" s="29" t="s">
        <v>857</v>
      </c>
      <c r="T481" s="195">
        <f>VLOOKUP($S481,'Snippet measures'!$A$4:$V$33,11,FALSE)</f>
        <v>969</v>
      </c>
      <c r="U481" s="195">
        <f>VLOOKUP($S481,'Snippet measures'!$A$4:$V$33,18,FALSE)</f>
        <v>-7.7434503017680596</v>
      </c>
      <c r="V481" s="195">
        <f>VLOOKUP($S481,'Snippet measures'!$A$4:$V$33,19,FALSE)</f>
        <v>778.9</v>
      </c>
      <c r="W481" s="195">
        <f>VLOOKUP($S481,'Snippet measures'!$A$4:$V$33,21,FALSE)</f>
        <v>8.869179600886918E-3</v>
      </c>
      <c r="X481" s="195">
        <f>VLOOKUP($S481,'Snippet measures'!$A$4:$V$33,22,FALSE)</f>
        <v>0.49667405764966743</v>
      </c>
      <c r="Y481" s="25">
        <v>3</v>
      </c>
      <c r="Z481" s="30" t="s">
        <v>906</v>
      </c>
      <c r="AA481" s="31" t="s">
        <v>907</v>
      </c>
      <c r="AB481" s="39" t="s">
        <v>396</v>
      </c>
      <c r="AC481" s="33" t="s">
        <v>396</v>
      </c>
      <c r="AD481" s="16"/>
      <c r="AE481" s="17">
        <f t="shared" si="332"/>
        <v>3</v>
      </c>
      <c r="AF481" s="17">
        <f t="shared" si="332"/>
        <v>3</v>
      </c>
      <c r="AG481" s="17">
        <f t="shared" si="320"/>
        <v>3</v>
      </c>
      <c r="AH481" s="35" t="s">
        <v>397</v>
      </c>
      <c r="AI481" s="33" t="s">
        <v>442</v>
      </c>
      <c r="AJ481" s="16"/>
      <c r="AK481" s="17">
        <v>3</v>
      </c>
      <c r="AL481" s="17">
        <v>3</v>
      </c>
      <c r="AM481" s="20">
        <f t="shared" si="327"/>
        <v>3</v>
      </c>
      <c r="AN481" s="35" t="s">
        <v>399</v>
      </c>
      <c r="AO481" s="33" t="s">
        <v>908</v>
      </c>
      <c r="AP481" s="16"/>
      <c r="AQ481" s="17">
        <v>1</v>
      </c>
      <c r="AR481" s="17">
        <v>1</v>
      </c>
      <c r="AS481" s="20">
        <f t="shared" si="294"/>
        <v>1</v>
      </c>
      <c r="AT481" s="35" t="s">
        <v>401</v>
      </c>
      <c r="AU481" s="33" t="s">
        <v>401</v>
      </c>
      <c r="AV481" s="16"/>
      <c r="AW481" s="17">
        <f>IF(ISBLANK($AT481),"",IF($AT481=TRIM($AU481),3,""))</f>
        <v>3</v>
      </c>
      <c r="AX481" s="17">
        <f>IF(ISBLANK($AT481),"",IF($AT481=TRIM($AU481),3,""))</f>
        <v>3</v>
      </c>
      <c r="AY481" s="20">
        <f t="shared" si="328"/>
        <v>3</v>
      </c>
      <c r="AZ481" s="35"/>
      <c r="BA481" s="33"/>
      <c r="BB481" s="17" t="str">
        <f t="shared" si="330"/>
        <v/>
      </c>
      <c r="BC481" s="17" t="str">
        <f t="shared" si="330"/>
        <v/>
      </c>
      <c r="BD481" s="20" t="str">
        <f t="shared" si="299"/>
        <v/>
      </c>
      <c r="BE481" s="35"/>
      <c r="BF481" s="36"/>
      <c r="BG481" s="17" t="str">
        <f t="shared" si="331"/>
        <v/>
      </c>
      <c r="BH481" s="17" t="str">
        <f t="shared" si="331"/>
        <v/>
      </c>
      <c r="BI481" s="20" t="str">
        <f t="shared" si="290"/>
        <v/>
      </c>
      <c r="BJ481" s="54">
        <v>3</v>
      </c>
      <c r="BK481" s="37">
        <f t="shared" si="308"/>
        <v>6</v>
      </c>
      <c r="BL481" s="54">
        <f t="shared" si="309"/>
        <v>0</v>
      </c>
      <c r="BM481" s="28" t="s">
        <v>909</v>
      </c>
      <c r="BN481" s="28"/>
      <c r="BO481" s="28" t="s">
        <v>530</v>
      </c>
      <c r="BP481" s="28" t="s">
        <v>531</v>
      </c>
      <c r="BQ481" s="28">
        <v>2</v>
      </c>
      <c r="BR481" s="25">
        <f t="shared" si="310"/>
        <v>2</v>
      </c>
      <c r="BS481" s="28" t="s">
        <v>87</v>
      </c>
      <c r="BT481" s="25">
        <f t="shared" si="311"/>
        <v>1</v>
      </c>
      <c r="BU481" s="28" t="s">
        <v>87</v>
      </c>
      <c r="BV481" s="25">
        <f t="shared" si="312"/>
        <v>1</v>
      </c>
      <c r="BW481" s="28" t="s">
        <v>87</v>
      </c>
      <c r="BX481" s="25">
        <f t="shared" si="313"/>
        <v>1</v>
      </c>
      <c r="BY481" s="25" t="str">
        <f t="shared" si="317"/>
        <v>low</v>
      </c>
      <c r="BZ481" s="28" t="s">
        <v>78</v>
      </c>
      <c r="CA481" s="25">
        <v>1</v>
      </c>
      <c r="CB481" s="28" t="s">
        <v>532</v>
      </c>
      <c r="CC481" s="28">
        <v>2859.12</v>
      </c>
      <c r="CD481" s="28">
        <v>160.43</v>
      </c>
      <c r="CE481" s="38">
        <v>50.74</v>
      </c>
      <c r="CF481" s="54">
        <v>4</v>
      </c>
      <c r="CG481" s="25">
        <f t="shared" si="314"/>
        <v>10</v>
      </c>
      <c r="CH481" s="26">
        <f t="shared" si="315"/>
        <v>0.83333333333333337</v>
      </c>
      <c r="CI481" s="26">
        <f t="shared" si="318"/>
        <v>6.0400174530948076</v>
      </c>
      <c r="CJ481" s="26">
        <f t="shared" si="319"/>
        <v>19.097359085534094</v>
      </c>
    </row>
    <row r="482" spans="1:88" ht="13.05" customHeight="1" x14ac:dyDescent="0.3">
      <c r="A482" s="27">
        <v>185</v>
      </c>
      <c r="B482" s="28" t="s">
        <v>79</v>
      </c>
      <c r="C482" s="25">
        <f t="shared" si="301"/>
        <v>2</v>
      </c>
      <c r="D482" s="28" t="s">
        <v>65</v>
      </c>
      <c r="E482" s="25">
        <f t="shared" si="302"/>
        <v>3</v>
      </c>
      <c r="F482" s="28" t="s">
        <v>80</v>
      </c>
      <c r="G482" s="25">
        <f t="shared" si="303"/>
        <v>4</v>
      </c>
      <c r="H482" s="28" t="str">
        <f t="shared" si="304"/>
        <v>medium</v>
      </c>
      <c r="I482" s="28" t="s">
        <v>88</v>
      </c>
      <c r="J482" s="25">
        <f t="shared" si="305"/>
        <v>1</v>
      </c>
      <c r="K482" s="28" t="s">
        <v>79</v>
      </c>
      <c r="L482" s="25">
        <f t="shared" si="306"/>
        <v>2</v>
      </c>
      <c r="M482" s="28" t="s">
        <v>88</v>
      </c>
      <c r="N482" s="25">
        <f t="shared" si="307"/>
        <v>1</v>
      </c>
      <c r="O482" s="25" t="str">
        <f t="shared" si="316"/>
        <v>high</v>
      </c>
      <c r="P482" s="25" t="s">
        <v>67</v>
      </c>
      <c r="Q482" s="25" t="s">
        <v>68</v>
      </c>
      <c r="R482" s="25">
        <v>2</v>
      </c>
      <c r="S482" s="29" t="s">
        <v>857</v>
      </c>
      <c r="T482" s="195">
        <f>VLOOKUP($S482,'Snippet measures'!$A$4:$V$33,11,FALSE)</f>
        <v>969</v>
      </c>
      <c r="U482" s="195">
        <f>VLOOKUP($S482,'Snippet measures'!$A$4:$V$33,18,FALSE)</f>
        <v>-7.7434503017680596</v>
      </c>
      <c r="V482" s="195">
        <f>VLOOKUP($S482,'Snippet measures'!$A$4:$V$33,19,FALSE)</f>
        <v>778.9</v>
      </c>
      <c r="W482" s="195">
        <f>VLOOKUP($S482,'Snippet measures'!$A$4:$V$33,21,FALSE)</f>
        <v>8.869179600886918E-3</v>
      </c>
      <c r="X482" s="195">
        <f>VLOOKUP($S482,'Snippet measures'!$A$4:$V$33,22,FALSE)</f>
        <v>0.49667405764966743</v>
      </c>
      <c r="Y482" s="25">
        <v>2</v>
      </c>
      <c r="Z482" s="30" t="s">
        <v>910</v>
      </c>
      <c r="AA482" s="31" t="s">
        <v>911</v>
      </c>
      <c r="AB482" s="39" t="s">
        <v>396</v>
      </c>
      <c r="AC482" s="33" t="s">
        <v>396</v>
      </c>
      <c r="AD482" s="16"/>
      <c r="AE482" s="17">
        <f t="shared" si="332"/>
        <v>3</v>
      </c>
      <c r="AF482" s="17">
        <f t="shared" si="332"/>
        <v>3</v>
      </c>
      <c r="AG482" s="17">
        <f t="shared" si="320"/>
        <v>3</v>
      </c>
      <c r="AH482" s="35" t="s">
        <v>397</v>
      </c>
      <c r="AI482" s="33" t="s">
        <v>230</v>
      </c>
      <c r="AJ482" s="16"/>
      <c r="AK482" s="17">
        <v>0</v>
      </c>
      <c r="AL482" s="17">
        <v>0</v>
      </c>
      <c r="AM482" s="20">
        <f t="shared" si="327"/>
        <v>0</v>
      </c>
      <c r="AN482" s="35" t="s">
        <v>399</v>
      </c>
      <c r="AO482" s="33" t="s">
        <v>912</v>
      </c>
      <c r="AP482" s="16"/>
      <c r="AQ482" s="17">
        <v>3</v>
      </c>
      <c r="AR482" s="17">
        <v>3</v>
      </c>
      <c r="AS482" s="20">
        <f t="shared" si="294"/>
        <v>3</v>
      </c>
      <c r="AT482" s="35" t="s">
        <v>401</v>
      </c>
      <c r="AU482" s="33" t="s">
        <v>913</v>
      </c>
      <c r="AV482" s="16"/>
      <c r="AW482" s="17">
        <v>1</v>
      </c>
      <c r="AX482" s="17">
        <v>1</v>
      </c>
      <c r="AY482" s="20">
        <f t="shared" si="328"/>
        <v>1</v>
      </c>
      <c r="AZ482" s="35"/>
      <c r="BA482" s="33"/>
      <c r="BB482" s="17" t="str">
        <f t="shared" si="330"/>
        <v/>
      </c>
      <c r="BC482" s="17" t="str">
        <f t="shared" si="330"/>
        <v/>
      </c>
      <c r="BD482" s="20" t="str">
        <f t="shared" si="299"/>
        <v/>
      </c>
      <c r="BE482" s="35"/>
      <c r="BF482" s="36"/>
      <c r="BG482" s="17" t="str">
        <f t="shared" si="331"/>
        <v/>
      </c>
      <c r="BH482" s="17" t="str">
        <f t="shared" si="331"/>
        <v/>
      </c>
      <c r="BI482" s="20" t="str">
        <f t="shared" ref="BI482:BI521" si="333">IF(BG482=BH482,BG482,"")</f>
        <v/>
      </c>
      <c r="BJ482" s="54">
        <v>2</v>
      </c>
      <c r="BK482" s="37">
        <f t="shared" si="308"/>
        <v>4</v>
      </c>
      <c r="BL482" s="54">
        <f t="shared" si="309"/>
        <v>0</v>
      </c>
      <c r="BM482" s="28"/>
      <c r="BN482" s="28"/>
      <c r="BO482" s="28"/>
      <c r="BP482" s="28" t="s">
        <v>538</v>
      </c>
      <c r="BQ482" s="28" t="s">
        <v>87</v>
      </c>
      <c r="BR482" s="25">
        <f t="shared" si="310"/>
        <v>1</v>
      </c>
      <c r="BS482" s="28" t="s">
        <v>87</v>
      </c>
      <c r="BT482" s="25">
        <f t="shared" si="311"/>
        <v>1</v>
      </c>
      <c r="BU482" s="28">
        <v>2</v>
      </c>
      <c r="BV482" s="25">
        <f t="shared" si="312"/>
        <v>2</v>
      </c>
      <c r="BW482" s="28" t="s">
        <v>87</v>
      </c>
      <c r="BX482" s="25">
        <f t="shared" si="313"/>
        <v>1</v>
      </c>
      <c r="BY482" s="25" t="str">
        <f t="shared" si="317"/>
        <v>low</v>
      </c>
      <c r="BZ482" s="28" t="s">
        <v>145</v>
      </c>
      <c r="CA482" s="25">
        <v>2</v>
      </c>
      <c r="CB482" s="28"/>
      <c r="CC482" s="28">
        <v>4329.6899999999996</v>
      </c>
      <c r="CD482" s="28">
        <v>162.63</v>
      </c>
      <c r="CE482" s="38">
        <v>55.88</v>
      </c>
      <c r="CF482" s="54">
        <v>4</v>
      </c>
      <c r="CG482" s="25">
        <f t="shared" si="314"/>
        <v>7</v>
      </c>
      <c r="CH482" s="26">
        <f t="shared" si="315"/>
        <v>0.58333333333333337</v>
      </c>
      <c r="CI482" s="26">
        <f t="shared" si="318"/>
        <v>5.9583102748570376</v>
      </c>
      <c r="CJ482" s="26">
        <f t="shared" si="319"/>
        <v>17.340730136005725</v>
      </c>
    </row>
    <row r="483" spans="1:88" ht="13.05" customHeight="1" x14ac:dyDescent="0.3">
      <c r="A483" s="27">
        <v>198</v>
      </c>
      <c r="B483" s="28" t="s">
        <v>80</v>
      </c>
      <c r="C483" s="25">
        <f t="shared" si="301"/>
        <v>4</v>
      </c>
      <c r="D483" s="28" t="s">
        <v>65</v>
      </c>
      <c r="E483" s="25">
        <f t="shared" si="302"/>
        <v>3</v>
      </c>
      <c r="F483" s="28" t="s">
        <v>80</v>
      </c>
      <c r="G483" s="25">
        <f t="shared" si="303"/>
        <v>4</v>
      </c>
      <c r="H483" s="28" t="str">
        <f t="shared" si="304"/>
        <v>high</v>
      </c>
      <c r="I483" s="28" t="s">
        <v>88</v>
      </c>
      <c r="J483" s="25">
        <f t="shared" si="305"/>
        <v>1</v>
      </c>
      <c r="K483" s="28" t="s">
        <v>79</v>
      </c>
      <c r="L483" s="25">
        <f t="shared" si="306"/>
        <v>2</v>
      </c>
      <c r="M483" s="28" t="s">
        <v>65</v>
      </c>
      <c r="N483" s="25">
        <f t="shared" si="307"/>
        <v>3</v>
      </c>
      <c r="O483" s="25" t="str">
        <f t="shared" si="316"/>
        <v>high</v>
      </c>
      <c r="P483" s="25" t="s">
        <v>67</v>
      </c>
      <c r="Q483" s="25" t="s">
        <v>68</v>
      </c>
      <c r="R483" s="25">
        <v>2</v>
      </c>
      <c r="S483" s="29" t="s">
        <v>857</v>
      </c>
      <c r="T483" s="195">
        <f>VLOOKUP($S483,'Snippet measures'!$A$4:$V$33,11,FALSE)</f>
        <v>969</v>
      </c>
      <c r="U483" s="195">
        <f>VLOOKUP($S483,'Snippet measures'!$A$4:$V$33,18,FALSE)</f>
        <v>-7.7434503017680596</v>
      </c>
      <c r="V483" s="195">
        <f>VLOOKUP($S483,'Snippet measures'!$A$4:$V$33,19,FALSE)</f>
        <v>778.9</v>
      </c>
      <c r="W483" s="195">
        <f>VLOOKUP($S483,'Snippet measures'!$A$4:$V$33,21,FALSE)</f>
        <v>8.869179600886918E-3</v>
      </c>
      <c r="X483" s="195">
        <f>VLOOKUP($S483,'Snippet measures'!$A$4:$V$33,22,FALSE)</f>
        <v>0.49667405764966743</v>
      </c>
      <c r="Y483" s="25">
        <v>3</v>
      </c>
      <c r="Z483" s="30" t="s">
        <v>914</v>
      </c>
      <c r="AA483" s="31" t="s">
        <v>915</v>
      </c>
      <c r="AB483" s="39" t="s">
        <v>396</v>
      </c>
      <c r="AC483" s="33" t="s">
        <v>230</v>
      </c>
      <c r="AD483" s="16"/>
      <c r="AE483" s="17">
        <v>0</v>
      </c>
      <c r="AF483" s="17">
        <v>0</v>
      </c>
      <c r="AG483" s="17">
        <f t="shared" si="320"/>
        <v>0</v>
      </c>
      <c r="AH483" s="35" t="s">
        <v>397</v>
      </c>
      <c r="AI483" s="33" t="s">
        <v>916</v>
      </c>
      <c r="AJ483" s="16"/>
      <c r="AK483" s="17">
        <v>0</v>
      </c>
      <c r="AL483" s="17">
        <v>0</v>
      </c>
      <c r="AM483" s="20">
        <f t="shared" si="327"/>
        <v>0</v>
      </c>
      <c r="AN483" s="35" t="s">
        <v>399</v>
      </c>
      <c r="AO483" s="33" t="s">
        <v>917</v>
      </c>
      <c r="AP483" s="16"/>
      <c r="AQ483" s="17">
        <v>0</v>
      </c>
      <c r="AR483" s="17">
        <v>0</v>
      </c>
      <c r="AS483" s="20">
        <f t="shared" si="294"/>
        <v>0</v>
      </c>
      <c r="AT483" s="35" t="s">
        <v>401</v>
      </c>
      <c r="AU483" s="33" t="s">
        <v>916</v>
      </c>
      <c r="AV483" s="16"/>
      <c r="AW483" s="17">
        <v>0</v>
      </c>
      <c r="AX483" s="17">
        <v>0</v>
      </c>
      <c r="AY483" s="20">
        <f t="shared" si="328"/>
        <v>0</v>
      </c>
      <c r="AZ483" s="35"/>
      <c r="BA483" s="33"/>
      <c r="BB483" s="17" t="str">
        <f t="shared" si="330"/>
        <v/>
      </c>
      <c r="BC483" s="17" t="str">
        <f t="shared" si="330"/>
        <v/>
      </c>
      <c r="BD483" s="20" t="str">
        <f t="shared" si="299"/>
        <v/>
      </c>
      <c r="BE483" s="35"/>
      <c r="BF483" s="36"/>
      <c r="BG483" s="17" t="str">
        <f t="shared" si="331"/>
        <v/>
      </c>
      <c r="BH483" s="17" t="str">
        <f t="shared" si="331"/>
        <v/>
      </c>
      <c r="BI483" s="20" t="str">
        <f t="shared" si="333"/>
        <v/>
      </c>
      <c r="BJ483" s="54">
        <v>3</v>
      </c>
      <c r="BK483" s="37">
        <f t="shared" si="308"/>
        <v>6</v>
      </c>
      <c r="BL483" s="54">
        <f t="shared" si="309"/>
        <v>0</v>
      </c>
      <c r="BM483" s="28"/>
      <c r="BN483" s="28"/>
      <c r="BO483" s="28" t="s">
        <v>543</v>
      </c>
      <c r="BP483" s="28" t="s">
        <v>544</v>
      </c>
      <c r="BQ483" s="28">
        <v>3</v>
      </c>
      <c r="BR483" s="25">
        <f t="shared" si="310"/>
        <v>3</v>
      </c>
      <c r="BS483" s="28">
        <v>3</v>
      </c>
      <c r="BT483" s="25">
        <f t="shared" si="311"/>
        <v>3</v>
      </c>
      <c r="BU483" s="28">
        <v>2</v>
      </c>
      <c r="BV483" s="25">
        <f t="shared" si="312"/>
        <v>2</v>
      </c>
      <c r="BW483" s="28" t="s">
        <v>87</v>
      </c>
      <c r="BX483" s="25">
        <f t="shared" si="313"/>
        <v>1</v>
      </c>
      <c r="BY483" s="25" t="str">
        <f t="shared" si="317"/>
        <v>med</v>
      </c>
      <c r="BZ483" s="28" t="s">
        <v>145</v>
      </c>
      <c r="CA483" s="25">
        <v>2</v>
      </c>
      <c r="CB483" s="28"/>
      <c r="CC483" s="28">
        <v>4709.1899999999996</v>
      </c>
      <c r="CD483" s="28">
        <v>3.87</v>
      </c>
      <c r="CE483" s="38">
        <v>42.57</v>
      </c>
      <c r="CF483" s="54">
        <v>4</v>
      </c>
      <c r="CG483" s="25">
        <f t="shared" si="314"/>
        <v>0</v>
      </c>
      <c r="CH483" s="26">
        <f t="shared" si="315"/>
        <v>0</v>
      </c>
      <c r="CI483" s="26">
        <f t="shared" si="318"/>
        <v>250.3875968992248</v>
      </c>
      <c r="CJ483" s="26">
        <f t="shared" si="319"/>
        <v>22.762508809020435</v>
      </c>
    </row>
    <row r="484" spans="1:88" ht="13.05" customHeight="1" x14ac:dyDescent="0.3">
      <c r="A484" s="27">
        <v>215</v>
      </c>
      <c r="B484" s="28" t="s">
        <v>88</v>
      </c>
      <c r="C484" s="25">
        <f t="shared" si="301"/>
        <v>1</v>
      </c>
      <c r="D484" s="28" t="s">
        <v>65</v>
      </c>
      <c r="E484" s="25">
        <f t="shared" si="302"/>
        <v>3</v>
      </c>
      <c r="F484" s="28" t="s">
        <v>79</v>
      </c>
      <c r="G484" s="25">
        <f t="shared" si="303"/>
        <v>2</v>
      </c>
      <c r="H484" s="28" t="str">
        <f t="shared" si="304"/>
        <v>medium</v>
      </c>
      <c r="I484" s="28" t="s">
        <v>88</v>
      </c>
      <c r="J484" s="25">
        <f t="shared" si="305"/>
        <v>1</v>
      </c>
      <c r="K484" s="28" t="s">
        <v>88</v>
      </c>
      <c r="L484" s="25">
        <f t="shared" si="306"/>
        <v>1</v>
      </c>
      <c r="M484" s="28" t="s">
        <v>88</v>
      </c>
      <c r="N484" s="25">
        <f t="shared" si="307"/>
        <v>1</v>
      </c>
      <c r="O484" s="25" t="str">
        <f t="shared" si="316"/>
        <v>med</v>
      </c>
      <c r="P484" s="25" t="s">
        <v>95</v>
      </c>
      <c r="Q484" s="25" t="s">
        <v>68</v>
      </c>
      <c r="R484" s="25">
        <v>2</v>
      </c>
      <c r="S484" s="29" t="s">
        <v>857</v>
      </c>
      <c r="T484" s="195">
        <f>VLOOKUP($S484,'Snippet measures'!$A$4:$V$33,11,FALSE)</f>
        <v>969</v>
      </c>
      <c r="U484" s="195">
        <f>VLOOKUP($S484,'Snippet measures'!$A$4:$V$33,18,FALSE)</f>
        <v>-7.7434503017680596</v>
      </c>
      <c r="V484" s="195">
        <f>VLOOKUP($S484,'Snippet measures'!$A$4:$V$33,19,FALSE)</f>
        <v>778.9</v>
      </c>
      <c r="W484" s="195">
        <f>VLOOKUP($S484,'Snippet measures'!$A$4:$V$33,21,FALSE)</f>
        <v>8.869179600886918E-3</v>
      </c>
      <c r="X484" s="195">
        <f>VLOOKUP($S484,'Snippet measures'!$A$4:$V$33,22,FALSE)</f>
        <v>0.49667405764966743</v>
      </c>
      <c r="Y484" s="25">
        <v>5</v>
      </c>
      <c r="Z484" s="30" t="s">
        <v>918</v>
      </c>
      <c r="AA484" s="31" t="s">
        <v>919</v>
      </c>
      <c r="AB484" s="39" t="s">
        <v>396</v>
      </c>
      <c r="AC484" s="33" t="s">
        <v>396</v>
      </c>
      <c r="AD484" s="16"/>
      <c r="AE484" s="17">
        <f>IF($AB484=TRIM($AC484),3,"")</f>
        <v>3</v>
      </c>
      <c r="AF484" s="17">
        <f>IF($AB484=TRIM($AC484),3,"")</f>
        <v>3</v>
      </c>
      <c r="AG484" s="17">
        <f t="shared" si="320"/>
        <v>3</v>
      </c>
      <c r="AH484" s="35" t="s">
        <v>397</v>
      </c>
      <c r="AI484" s="33" t="s">
        <v>920</v>
      </c>
      <c r="AJ484" s="16"/>
      <c r="AK484" s="17">
        <v>1</v>
      </c>
      <c r="AL484" s="17">
        <v>1</v>
      </c>
      <c r="AM484" s="20">
        <f t="shared" si="327"/>
        <v>1</v>
      </c>
      <c r="AN484" s="35" t="s">
        <v>399</v>
      </c>
      <c r="AO484" s="33" t="s">
        <v>921</v>
      </c>
      <c r="AP484" s="16"/>
      <c r="AQ484" s="17">
        <v>3</v>
      </c>
      <c r="AR484" s="17">
        <v>3</v>
      </c>
      <c r="AS484" s="20">
        <f t="shared" si="294"/>
        <v>3</v>
      </c>
      <c r="AT484" s="35" t="s">
        <v>401</v>
      </c>
      <c r="AU484" s="33" t="s">
        <v>922</v>
      </c>
      <c r="AV484" s="16"/>
      <c r="AW484" s="17">
        <v>2</v>
      </c>
      <c r="AX484" s="17">
        <v>2</v>
      </c>
      <c r="AY484" s="20">
        <f t="shared" si="328"/>
        <v>2</v>
      </c>
      <c r="AZ484" s="35"/>
      <c r="BA484" s="33"/>
      <c r="BB484" s="17" t="str">
        <f t="shared" si="330"/>
        <v/>
      </c>
      <c r="BC484" s="17" t="str">
        <f t="shared" si="330"/>
        <v/>
      </c>
      <c r="BD484" s="20" t="str">
        <f t="shared" si="299"/>
        <v/>
      </c>
      <c r="BE484" s="35"/>
      <c r="BF484" s="36"/>
      <c r="BG484" s="17" t="str">
        <f t="shared" si="331"/>
        <v/>
      </c>
      <c r="BH484" s="17" t="str">
        <f t="shared" si="331"/>
        <v/>
      </c>
      <c r="BI484" s="20" t="str">
        <f t="shared" si="333"/>
        <v/>
      </c>
      <c r="BJ484" s="54">
        <v>5</v>
      </c>
      <c r="BK484" s="37">
        <f t="shared" si="308"/>
        <v>10</v>
      </c>
      <c r="BL484" s="54">
        <f t="shared" si="309"/>
        <v>0</v>
      </c>
      <c r="BM484" s="28" t="s">
        <v>923</v>
      </c>
      <c r="BN484" s="28"/>
      <c r="BO484" s="28" t="s">
        <v>550</v>
      </c>
      <c r="BP484" s="28" t="s">
        <v>551</v>
      </c>
      <c r="BQ484" s="28">
        <v>2</v>
      </c>
      <c r="BR484" s="25">
        <f t="shared" si="310"/>
        <v>2</v>
      </c>
      <c r="BS484" s="28" t="s">
        <v>87</v>
      </c>
      <c r="BT484" s="25">
        <f t="shared" si="311"/>
        <v>1</v>
      </c>
      <c r="BU484" s="28" t="s">
        <v>87</v>
      </c>
      <c r="BV484" s="25">
        <f t="shared" si="312"/>
        <v>1</v>
      </c>
      <c r="BW484" s="28" t="s">
        <v>87</v>
      </c>
      <c r="BX484" s="25">
        <f t="shared" si="313"/>
        <v>1</v>
      </c>
      <c r="BY484" s="25" t="str">
        <f t="shared" si="317"/>
        <v>low</v>
      </c>
      <c r="BZ484" s="28" t="s">
        <v>145</v>
      </c>
      <c r="CA484" s="25">
        <v>2</v>
      </c>
      <c r="CB484" s="28" t="s">
        <v>552</v>
      </c>
      <c r="CC484" s="28">
        <v>13241.7</v>
      </c>
      <c r="CD484" s="28">
        <v>210.5</v>
      </c>
      <c r="CE484" s="38">
        <v>60.93</v>
      </c>
      <c r="CF484" s="54">
        <v>4</v>
      </c>
      <c r="CG484" s="25">
        <f t="shared" si="314"/>
        <v>9</v>
      </c>
      <c r="CH484" s="26">
        <f t="shared" si="315"/>
        <v>0.75</v>
      </c>
      <c r="CI484" s="26">
        <f t="shared" si="318"/>
        <v>4.6033254156769594</v>
      </c>
      <c r="CJ484" s="26">
        <f t="shared" si="319"/>
        <v>15.903495814869522</v>
      </c>
    </row>
    <row r="485" spans="1:88" ht="13.05" customHeight="1" x14ac:dyDescent="0.3">
      <c r="A485" s="27">
        <v>220</v>
      </c>
      <c r="B485" s="28" t="s">
        <v>88</v>
      </c>
      <c r="C485" s="25">
        <f t="shared" si="301"/>
        <v>1</v>
      </c>
      <c r="D485" s="28" t="s">
        <v>65</v>
      </c>
      <c r="E485" s="25">
        <f t="shared" si="302"/>
        <v>3</v>
      </c>
      <c r="F485" s="28" t="s">
        <v>65</v>
      </c>
      <c r="G485" s="25">
        <f t="shared" si="303"/>
        <v>3</v>
      </c>
      <c r="H485" s="28" t="str">
        <f t="shared" si="304"/>
        <v>medium</v>
      </c>
      <c r="I485" s="28" t="s">
        <v>88</v>
      </c>
      <c r="J485" s="25">
        <f t="shared" si="305"/>
        <v>1</v>
      </c>
      <c r="K485" s="28" t="s">
        <v>79</v>
      </c>
      <c r="L485" s="25">
        <f t="shared" si="306"/>
        <v>2</v>
      </c>
      <c r="M485" s="28" t="s">
        <v>88</v>
      </c>
      <c r="N485" s="25">
        <f t="shared" si="307"/>
        <v>1</v>
      </c>
      <c r="O485" s="25" t="str">
        <f t="shared" si="316"/>
        <v>med</v>
      </c>
      <c r="P485" s="25" t="s">
        <v>67</v>
      </c>
      <c r="Q485" s="25" t="s">
        <v>68</v>
      </c>
      <c r="R485" s="25">
        <v>2</v>
      </c>
      <c r="S485" s="29" t="s">
        <v>857</v>
      </c>
      <c r="T485" s="195">
        <f>VLOOKUP($S485,'Snippet measures'!$A$4:$V$33,11,FALSE)</f>
        <v>969</v>
      </c>
      <c r="U485" s="195">
        <f>VLOOKUP($S485,'Snippet measures'!$A$4:$V$33,18,FALSE)</f>
        <v>-7.7434503017680596</v>
      </c>
      <c r="V485" s="195">
        <f>VLOOKUP($S485,'Snippet measures'!$A$4:$V$33,19,FALSE)</f>
        <v>778.9</v>
      </c>
      <c r="W485" s="195">
        <f>VLOOKUP($S485,'Snippet measures'!$A$4:$V$33,21,FALSE)</f>
        <v>8.869179600886918E-3</v>
      </c>
      <c r="X485" s="195">
        <f>VLOOKUP($S485,'Snippet measures'!$A$4:$V$33,22,FALSE)</f>
        <v>0.49667405764966743</v>
      </c>
      <c r="Y485" s="25">
        <v>3</v>
      </c>
      <c r="Z485" s="30" t="s">
        <v>924</v>
      </c>
      <c r="AA485" s="31" t="s">
        <v>925</v>
      </c>
      <c r="AB485" s="39" t="s">
        <v>396</v>
      </c>
      <c r="AC485" s="33" t="s">
        <v>230</v>
      </c>
      <c r="AD485" s="16"/>
      <c r="AE485" s="17">
        <v>0</v>
      </c>
      <c r="AF485" s="17">
        <v>0</v>
      </c>
      <c r="AG485" s="17">
        <f t="shared" si="320"/>
        <v>0</v>
      </c>
      <c r="AH485" s="35" t="s">
        <v>397</v>
      </c>
      <c r="AI485" s="33" t="s">
        <v>230</v>
      </c>
      <c r="AJ485" s="16"/>
      <c r="AK485" s="17">
        <v>0</v>
      </c>
      <c r="AL485" s="17">
        <v>0</v>
      </c>
      <c r="AM485" s="20">
        <f t="shared" si="327"/>
        <v>0</v>
      </c>
      <c r="AN485" s="35" t="s">
        <v>399</v>
      </c>
      <c r="AO485" s="33" t="s">
        <v>926</v>
      </c>
      <c r="AP485" s="16"/>
      <c r="AQ485" s="17">
        <v>0</v>
      </c>
      <c r="AR485" s="17">
        <v>0</v>
      </c>
      <c r="AS485" s="20">
        <f t="shared" si="294"/>
        <v>0</v>
      </c>
      <c r="AT485" s="35" t="s">
        <v>401</v>
      </c>
      <c r="AU485" s="33" t="s">
        <v>430</v>
      </c>
      <c r="AV485" s="16"/>
      <c r="AW485" s="17">
        <v>2</v>
      </c>
      <c r="AX485" s="17">
        <v>2</v>
      </c>
      <c r="AY485" s="20">
        <f t="shared" si="328"/>
        <v>2</v>
      </c>
      <c r="AZ485" s="35"/>
      <c r="BA485" s="33"/>
      <c r="BB485" s="17" t="str">
        <f t="shared" si="330"/>
        <v/>
      </c>
      <c r="BC485" s="17" t="str">
        <f t="shared" si="330"/>
        <v/>
      </c>
      <c r="BD485" s="20" t="str">
        <f t="shared" si="299"/>
        <v/>
      </c>
      <c r="BE485" s="35"/>
      <c r="BF485" s="36"/>
      <c r="BG485" s="17" t="str">
        <f t="shared" si="331"/>
        <v/>
      </c>
      <c r="BH485" s="17" t="str">
        <f t="shared" si="331"/>
        <v/>
      </c>
      <c r="BI485" s="20" t="str">
        <f t="shared" si="333"/>
        <v/>
      </c>
      <c r="BJ485" s="54">
        <v>2</v>
      </c>
      <c r="BK485" s="37">
        <f t="shared" si="308"/>
        <v>5</v>
      </c>
      <c r="BL485" s="54">
        <f t="shared" si="309"/>
        <v>-1</v>
      </c>
      <c r="BM485" s="28" t="s">
        <v>927</v>
      </c>
      <c r="BN485" s="28" t="s">
        <v>928</v>
      </c>
      <c r="BO485" s="28" t="s">
        <v>557</v>
      </c>
      <c r="BP485" s="28" t="s">
        <v>558</v>
      </c>
      <c r="BQ485" s="28">
        <v>3</v>
      </c>
      <c r="BR485" s="25">
        <f t="shared" si="310"/>
        <v>3</v>
      </c>
      <c r="BS485" s="28" t="s">
        <v>87</v>
      </c>
      <c r="BT485" s="25">
        <f t="shared" si="311"/>
        <v>1</v>
      </c>
      <c r="BU485" s="28" t="s">
        <v>87</v>
      </c>
      <c r="BV485" s="25">
        <f t="shared" si="312"/>
        <v>1</v>
      </c>
      <c r="BW485" s="28" t="s">
        <v>87</v>
      </c>
      <c r="BX485" s="25">
        <f t="shared" si="313"/>
        <v>1</v>
      </c>
      <c r="BY485" s="25" t="str">
        <f t="shared" si="317"/>
        <v>med</v>
      </c>
      <c r="BZ485" s="28" t="s">
        <v>78</v>
      </c>
      <c r="CA485" s="25">
        <v>1</v>
      </c>
      <c r="CB485" s="28" t="s">
        <v>559</v>
      </c>
      <c r="CC485" s="28">
        <v>5143.0600000000004</v>
      </c>
      <c r="CD485" s="28">
        <v>175.43</v>
      </c>
      <c r="CE485" s="38">
        <v>216.91</v>
      </c>
      <c r="CF485" s="54">
        <v>4</v>
      </c>
      <c r="CG485" s="25">
        <f t="shared" si="314"/>
        <v>2</v>
      </c>
      <c r="CH485" s="26">
        <f t="shared" si="315"/>
        <v>0.16666666666666666</v>
      </c>
      <c r="CI485" s="26">
        <f t="shared" si="318"/>
        <v>5.5235706549620929</v>
      </c>
      <c r="CJ485" s="26">
        <f t="shared" si="319"/>
        <v>4.4672905813471022</v>
      </c>
    </row>
    <row r="486" spans="1:88" ht="13.05" customHeight="1" x14ac:dyDescent="0.3">
      <c r="A486" s="27">
        <v>223</v>
      </c>
      <c r="B486" s="28" t="s">
        <v>88</v>
      </c>
      <c r="C486" s="25">
        <f t="shared" si="301"/>
        <v>1</v>
      </c>
      <c r="D486" s="28" t="s">
        <v>79</v>
      </c>
      <c r="E486" s="25">
        <f t="shared" si="302"/>
        <v>2</v>
      </c>
      <c r="F486" s="28" t="s">
        <v>80</v>
      </c>
      <c r="G486" s="25">
        <f t="shared" si="303"/>
        <v>4</v>
      </c>
      <c r="H486" s="28" t="str">
        <f t="shared" si="304"/>
        <v>medium</v>
      </c>
      <c r="I486" s="28" t="s">
        <v>88</v>
      </c>
      <c r="J486" s="25">
        <f t="shared" si="305"/>
        <v>1</v>
      </c>
      <c r="K486" s="28" t="s">
        <v>79</v>
      </c>
      <c r="L486" s="25">
        <f t="shared" si="306"/>
        <v>2</v>
      </c>
      <c r="M486" s="28" t="s">
        <v>88</v>
      </c>
      <c r="N486" s="25">
        <f t="shared" si="307"/>
        <v>1</v>
      </c>
      <c r="O486" s="25" t="str">
        <f t="shared" si="316"/>
        <v>high</v>
      </c>
      <c r="P486" s="25" t="s">
        <v>67</v>
      </c>
      <c r="Q486" s="25" t="s">
        <v>68</v>
      </c>
      <c r="R486" s="25">
        <v>2</v>
      </c>
      <c r="S486" s="29" t="s">
        <v>857</v>
      </c>
      <c r="T486" s="195">
        <f>VLOOKUP($S486,'Snippet measures'!$A$4:$V$33,11,FALSE)</f>
        <v>969</v>
      </c>
      <c r="U486" s="195">
        <f>VLOOKUP($S486,'Snippet measures'!$A$4:$V$33,18,FALSE)</f>
        <v>-7.7434503017680596</v>
      </c>
      <c r="V486" s="195">
        <f>VLOOKUP($S486,'Snippet measures'!$A$4:$V$33,19,FALSE)</f>
        <v>778.9</v>
      </c>
      <c r="W486" s="195">
        <f>VLOOKUP($S486,'Snippet measures'!$A$4:$V$33,21,FALSE)</f>
        <v>8.869179600886918E-3</v>
      </c>
      <c r="X486" s="195">
        <f>VLOOKUP($S486,'Snippet measures'!$A$4:$V$33,22,FALSE)</f>
        <v>0.49667405764966743</v>
      </c>
      <c r="Y486" s="25">
        <v>3</v>
      </c>
      <c r="Z486" s="30" t="s">
        <v>929</v>
      </c>
      <c r="AA486" s="31" t="s">
        <v>930</v>
      </c>
      <c r="AB486" s="39" t="s">
        <v>396</v>
      </c>
      <c r="AC486" s="33" t="s">
        <v>931</v>
      </c>
      <c r="AD486" s="16" t="s">
        <v>932</v>
      </c>
      <c r="AE486" s="17">
        <v>2</v>
      </c>
      <c r="AF486" s="17">
        <v>2</v>
      </c>
      <c r="AG486" s="17">
        <f t="shared" si="320"/>
        <v>2</v>
      </c>
      <c r="AH486" s="35" t="s">
        <v>397</v>
      </c>
      <c r="AI486" s="33" t="s">
        <v>933</v>
      </c>
      <c r="AJ486" s="16"/>
      <c r="AK486" s="17">
        <v>3</v>
      </c>
      <c r="AL486" s="17">
        <v>3</v>
      </c>
      <c r="AM486" s="20">
        <f t="shared" si="327"/>
        <v>3</v>
      </c>
      <c r="AN486" s="35" t="s">
        <v>399</v>
      </c>
      <c r="AO486" s="33" t="s">
        <v>921</v>
      </c>
      <c r="AP486" s="16"/>
      <c r="AQ486" s="17">
        <v>3</v>
      </c>
      <c r="AR486" s="17">
        <v>3</v>
      </c>
      <c r="AS486" s="20">
        <f t="shared" si="294"/>
        <v>3</v>
      </c>
      <c r="AT486" s="35" t="s">
        <v>401</v>
      </c>
      <c r="AU486" s="33" t="s">
        <v>934</v>
      </c>
      <c r="AV486" s="16"/>
      <c r="AW486" s="17">
        <v>2</v>
      </c>
      <c r="AX486" s="17">
        <v>2</v>
      </c>
      <c r="AY486" s="20">
        <f t="shared" si="328"/>
        <v>2</v>
      </c>
      <c r="AZ486" s="35"/>
      <c r="BA486" s="33"/>
      <c r="BB486" s="17" t="str">
        <f t="shared" si="330"/>
        <v/>
      </c>
      <c r="BC486" s="17" t="str">
        <f t="shared" si="330"/>
        <v/>
      </c>
      <c r="BD486" s="20" t="str">
        <f t="shared" si="299"/>
        <v/>
      </c>
      <c r="BE486" s="35"/>
      <c r="BF486" s="36"/>
      <c r="BG486" s="17" t="str">
        <f t="shared" si="331"/>
        <v/>
      </c>
      <c r="BH486" s="17" t="str">
        <f t="shared" si="331"/>
        <v/>
      </c>
      <c r="BI486" s="20" t="str">
        <f t="shared" si="333"/>
        <v/>
      </c>
      <c r="BJ486" s="54">
        <v>3</v>
      </c>
      <c r="BK486" s="37">
        <f t="shared" si="308"/>
        <v>6</v>
      </c>
      <c r="BL486" s="54">
        <f t="shared" si="309"/>
        <v>0</v>
      </c>
      <c r="BM486" s="28" t="s">
        <v>669</v>
      </c>
      <c r="BN486" s="28" t="s">
        <v>669</v>
      </c>
      <c r="BO486" s="28" t="s">
        <v>564</v>
      </c>
      <c r="BP486" s="28" t="s">
        <v>565</v>
      </c>
      <c r="BQ486" s="28">
        <v>2</v>
      </c>
      <c r="BR486" s="25">
        <f t="shared" si="310"/>
        <v>2</v>
      </c>
      <c r="BS486" s="28" t="s">
        <v>87</v>
      </c>
      <c r="BT486" s="25">
        <f t="shared" si="311"/>
        <v>1</v>
      </c>
      <c r="BU486" s="28" t="s">
        <v>87</v>
      </c>
      <c r="BV486" s="25">
        <f t="shared" si="312"/>
        <v>1</v>
      </c>
      <c r="BW486" s="28" t="s">
        <v>87</v>
      </c>
      <c r="BX486" s="25">
        <f t="shared" si="313"/>
        <v>1</v>
      </c>
      <c r="BY486" s="25" t="str">
        <f t="shared" si="317"/>
        <v>low</v>
      </c>
      <c r="BZ486" s="28" t="s">
        <v>78</v>
      </c>
      <c r="CA486" s="25">
        <v>1</v>
      </c>
      <c r="CB486" s="28" t="s">
        <v>566</v>
      </c>
      <c r="CC486" s="28">
        <v>2647.55</v>
      </c>
      <c r="CD486" s="28">
        <v>129.46</v>
      </c>
      <c r="CE486" s="38">
        <v>75.75</v>
      </c>
      <c r="CF486" s="54">
        <v>4</v>
      </c>
      <c r="CG486" s="25">
        <f t="shared" si="314"/>
        <v>10</v>
      </c>
      <c r="CH486" s="26">
        <f t="shared" si="315"/>
        <v>0.83333333333333337</v>
      </c>
      <c r="CI486" s="26">
        <f t="shared" si="318"/>
        <v>7.484937432411555</v>
      </c>
      <c r="CJ486" s="26">
        <f t="shared" si="319"/>
        <v>12.792079207920793</v>
      </c>
    </row>
    <row r="487" spans="1:88" ht="13.05" customHeight="1" x14ac:dyDescent="0.3">
      <c r="A487" s="27">
        <v>235</v>
      </c>
      <c r="B487" s="28" t="s">
        <v>88</v>
      </c>
      <c r="C487" s="25">
        <f t="shared" si="301"/>
        <v>1</v>
      </c>
      <c r="D487" s="28" t="s">
        <v>79</v>
      </c>
      <c r="E487" s="25">
        <f t="shared" si="302"/>
        <v>2</v>
      </c>
      <c r="F487" s="28" t="s">
        <v>88</v>
      </c>
      <c r="G487" s="25">
        <f t="shared" si="303"/>
        <v>1</v>
      </c>
      <c r="H487" s="28" t="str">
        <f t="shared" si="304"/>
        <v>low</v>
      </c>
      <c r="I487" s="28" t="s">
        <v>88</v>
      </c>
      <c r="J487" s="25">
        <f t="shared" si="305"/>
        <v>1</v>
      </c>
      <c r="K487" s="28" t="s">
        <v>88</v>
      </c>
      <c r="L487" s="25">
        <f t="shared" si="306"/>
        <v>1</v>
      </c>
      <c r="M487" s="28" t="s">
        <v>88</v>
      </c>
      <c r="N487" s="25">
        <f t="shared" si="307"/>
        <v>1</v>
      </c>
      <c r="O487" s="25" t="str">
        <f t="shared" si="316"/>
        <v>low</v>
      </c>
      <c r="P487" s="25" t="s">
        <v>67</v>
      </c>
      <c r="Q487" s="25" t="s">
        <v>68</v>
      </c>
      <c r="R487" s="25">
        <v>2</v>
      </c>
      <c r="S487" s="29" t="s">
        <v>857</v>
      </c>
      <c r="T487" s="195">
        <f>VLOOKUP($S487,'Snippet measures'!$A$4:$V$33,11,FALSE)</f>
        <v>969</v>
      </c>
      <c r="U487" s="195">
        <f>VLOOKUP($S487,'Snippet measures'!$A$4:$V$33,18,FALSE)</f>
        <v>-7.7434503017680596</v>
      </c>
      <c r="V487" s="195">
        <f>VLOOKUP($S487,'Snippet measures'!$A$4:$V$33,19,FALSE)</f>
        <v>778.9</v>
      </c>
      <c r="W487" s="195">
        <f>VLOOKUP($S487,'Snippet measures'!$A$4:$V$33,21,FALSE)</f>
        <v>8.869179600886918E-3</v>
      </c>
      <c r="X487" s="195">
        <f>VLOOKUP($S487,'Snippet measures'!$A$4:$V$33,22,FALSE)</f>
        <v>0.49667405764966743</v>
      </c>
      <c r="Y487" s="25">
        <v>3</v>
      </c>
      <c r="Z487" s="30" t="s">
        <v>935</v>
      </c>
      <c r="AA487" s="31" t="s">
        <v>936</v>
      </c>
      <c r="AB487" s="39" t="s">
        <v>396</v>
      </c>
      <c r="AC487" s="33" t="s">
        <v>265</v>
      </c>
      <c r="AD487" s="16"/>
      <c r="AE487" s="17">
        <v>0</v>
      </c>
      <c r="AF487" s="17">
        <v>0</v>
      </c>
      <c r="AG487" s="17">
        <f t="shared" si="320"/>
        <v>0</v>
      </c>
      <c r="AH487" s="35" t="s">
        <v>397</v>
      </c>
      <c r="AI487" s="33" t="s">
        <v>265</v>
      </c>
      <c r="AJ487" s="16"/>
      <c r="AK487" s="17">
        <v>0</v>
      </c>
      <c r="AL487" s="17">
        <v>0</v>
      </c>
      <c r="AM487" s="20">
        <f t="shared" si="327"/>
        <v>0</v>
      </c>
      <c r="AN487" s="35" t="s">
        <v>399</v>
      </c>
      <c r="AO487" s="33" t="s">
        <v>265</v>
      </c>
      <c r="AP487" s="16"/>
      <c r="AQ487" s="17">
        <v>0</v>
      </c>
      <c r="AR487" s="17">
        <v>0</v>
      </c>
      <c r="AS487" s="20">
        <f t="shared" si="294"/>
        <v>0</v>
      </c>
      <c r="AT487" s="35" t="s">
        <v>401</v>
      </c>
      <c r="AU487" s="33" t="s">
        <v>265</v>
      </c>
      <c r="AV487" s="16"/>
      <c r="AW487" s="17">
        <v>0</v>
      </c>
      <c r="AX487" s="17">
        <v>0</v>
      </c>
      <c r="AY487" s="20">
        <f t="shared" si="328"/>
        <v>0</v>
      </c>
      <c r="AZ487" s="35"/>
      <c r="BA487" s="33"/>
      <c r="BB487" s="17" t="str">
        <f t="shared" si="330"/>
        <v/>
      </c>
      <c r="BC487" s="17" t="str">
        <f t="shared" si="330"/>
        <v/>
      </c>
      <c r="BD487" s="20" t="str">
        <f t="shared" si="299"/>
        <v/>
      </c>
      <c r="BE487" s="35"/>
      <c r="BF487" s="36"/>
      <c r="BG487" s="17" t="str">
        <f t="shared" si="331"/>
        <v/>
      </c>
      <c r="BH487" s="17" t="str">
        <f t="shared" si="331"/>
        <v/>
      </c>
      <c r="BI487" s="20" t="str">
        <f t="shared" si="333"/>
        <v/>
      </c>
      <c r="BJ487" s="54">
        <v>2</v>
      </c>
      <c r="BK487" s="37">
        <f t="shared" si="308"/>
        <v>5</v>
      </c>
      <c r="BL487" s="54">
        <f t="shared" si="309"/>
        <v>-1</v>
      </c>
      <c r="BM487" s="28" t="s">
        <v>256</v>
      </c>
      <c r="BN487" s="28" t="s">
        <v>256</v>
      </c>
      <c r="BO487" s="28"/>
      <c r="BP487" s="28" t="s">
        <v>571</v>
      </c>
      <c r="BQ487" s="28">
        <v>3</v>
      </c>
      <c r="BR487" s="25">
        <f t="shared" si="310"/>
        <v>3</v>
      </c>
      <c r="BS487" s="28">
        <v>2</v>
      </c>
      <c r="BT487" s="25">
        <f t="shared" si="311"/>
        <v>2</v>
      </c>
      <c r="BU487" s="28">
        <v>2</v>
      </c>
      <c r="BV487" s="25">
        <f t="shared" si="312"/>
        <v>2</v>
      </c>
      <c r="BW487" s="28" t="s">
        <v>87</v>
      </c>
      <c r="BX487" s="25">
        <f t="shared" si="313"/>
        <v>1</v>
      </c>
      <c r="BY487" s="25" t="str">
        <f t="shared" si="317"/>
        <v>med</v>
      </c>
      <c r="BZ487" s="28" t="s">
        <v>100</v>
      </c>
      <c r="CA487" s="25">
        <v>3</v>
      </c>
      <c r="CB487" s="28" t="s">
        <v>572</v>
      </c>
      <c r="CC487" s="28">
        <v>9583.69</v>
      </c>
      <c r="CD487" s="28">
        <v>232.85</v>
      </c>
      <c r="CE487" s="38">
        <v>16.190000000000001</v>
      </c>
      <c r="CF487" s="54">
        <v>4</v>
      </c>
      <c r="CG487" s="25">
        <f t="shared" si="314"/>
        <v>0</v>
      </c>
      <c r="CH487" s="26">
        <f t="shared" si="315"/>
        <v>0</v>
      </c>
      <c r="CI487" s="26">
        <f t="shared" si="318"/>
        <v>4.1614773459308569</v>
      </c>
      <c r="CJ487" s="26">
        <f t="shared" si="319"/>
        <v>59.851760345892522</v>
      </c>
    </row>
    <row r="488" spans="1:88" ht="13.05" customHeight="1" x14ac:dyDescent="0.3">
      <c r="A488" s="27">
        <v>239</v>
      </c>
      <c r="B488" s="28" t="s">
        <v>79</v>
      </c>
      <c r="C488" s="25">
        <f t="shared" si="301"/>
        <v>2</v>
      </c>
      <c r="D488" s="28" t="s">
        <v>80</v>
      </c>
      <c r="E488" s="25">
        <f t="shared" si="302"/>
        <v>4</v>
      </c>
      <c r="F488" s="28" t="s">
        <v>79</v>
      </c>
      <c r="G488" s="25">
        <f t="shared" si="303"/>
        <v>2</v>
      </c>
      <c r="H488" s="28" t="str">
        <f t="shared" si="304"/>
        <v>medium</v>
      </c>
      <c r="I488" s="28" t="s">
        <v>79</v>
      </c>
      <c r="J488" s="25">
        <f t="shared" si="305"/>
        <v>2</v>
      </c>
      <c r="K488" s="28" t="s">
        <v>80</v>
      </c>
      <c r="L488" s="25">
        <f t="shared" si="306"/>
        <v>4</v>
      </c>
      <c r="M488" s="28" t="s">
        <v>79</v>
      </c>
      <c r="N488" s="25">
        <f t="shared" si="307"/>
        <v>2</v>
      </c>
      <c r="O488" s="25" t="str">
        <f t="shared" si="316"/>
        <v>high</v>
      </c>
      <c r="P488" s="25" t="s">
        <v>95</v>
      </c>
      <c r="Q488" s="25" t="s">
        <v>68</v>
      </c>
      <c r="R488" s="25">
        <v>2</v>
      </c>
      <c r="S488" s="29" t="s">
        <v>857</v>
      </c>
      <c r="T488" s="195">
        <f>VLOOKUP($S488,'Snippet measures'!$A$4:$V$33,11,FALSE)</f>
        <v>969</v>
      </c>
      <c r="U488" s="195">
        <f>VLOOKUP($S488,'Snippet measures'!$A$4:$V$33,18,FALSE)</f>
        <v>-7.7434503017680596</v>
      </c>
      <c r="V488" s="195">
        <f>VLOOKUP($S488,'Snippet measures'!$A$4:$V$33,19,FALSE)</f>
        <v>778.9</v>
      </c>
      <c r="W488" s="195">
        <f>VLOOKUP($S488,'Snippet measures'!$A$4:$V$33,21,FALSE)</f>
        <v>8.869179600886918E-3</v>
      </c>
      <c r="X488" s="195">
        <f>VLOOKUP($S488,'Snippet measures'!$A$4:$V$33,22,FALSE)</f>
        <v>0.49667405764966743</v>
      </c>
      <c r="Y488" s="25">
        <v>1</v>
      </c>
      <c r="Z488" s="30" t="s">
        <v>937</v>
      </c>
      <c r="AA488" s="31" t="s">
        <v>938</v>
      </c>
      <c r="AB488" s="39" t="s">
        <v>396</v>
      </c>
      <c r="AC488" s="33" t="s">
        <v>931</v>
      </c>
      <c r="AD488" s="16"/>
      <c r="AE488" s="17">
        <v>2</v>
      </c>
      <c r="AF488" s="17">
        <v>2</v>
      </c>
      <c r="AG488" s="17">
        <f t="shared" si="320"/>
        <v>2</v>
      </c>
      <c r="AH488" s="35" t="s">
        <v>397</v>
      </c>
      <c r="AI488" s="33" t="s">
        <v>939</v>
      </c>
      <c r="AJ488" s="16"/>
      <c r="AK488" s="17">
        <v>0</v>
      </c>
      <c r="AL488" s="17">
        <v>0</v>
      </c>
      <c r="AM488" s="20">
        <f t="shared" si="327"/>
        <v>0</v>
      </c>
      <c r="AN488" s="35" t="s">
        <v>399</v>
      </c>
      <c r="AO488" s="33" t="s">
        <v>940</v>
      </c>
      <c r="AP488" s="16"/>
      <c r="AQ488" s="17">
        <v>1</v>
      </c>
      <c r="AR488" s="17">
        <v>1</v>
      </c>
      <c r="AS488" s="20">
        <f t="shared" si="294"/>
        <v>1</v>
      </c>
      <c r="AT488" s="35" t="s">
        <v>401</v>
      </c>
      <c r="AU488" s="33" t="s">
        <v>941</v>
      </c>
      <c r="AV488" s="16"/>
      <c r="AW488" s="17">
        <v>1</v>
      </c>
      <c r="AX488" s="17">
        <v>0</v>
      </c>
      <c r="AY488" s="41">
        <v>0</v>
      </c>
      <c r="AZ488" s="35"/>
      <c r="BA488" s="33"/>
      <c r="BB488" s="17" t="str">
        <f t="shared" si="330"/>
        <v/>
      </c>
      <c r="BC488" s="17" t="str">
        <f t="shared" si="330"/>
        <v/>
      </c>
      <c r="BD488" s="20" t="str">
        <f t="shared" si="299"/>
        <v/>
      </c>
      <c r="BE488" s="35"/>
      <c r="BF488" s="36"/>
      <c r="BG488" s="17" t="str">
        <f t="shared" si="331"/>
        <v/>
      </c>
      <c r="BH488" s="17" t="str">
        <f t="shared" si="331"/>
        <v/>
      </c>
      <c r="BI488" s="20" t="str">
        <f t="shared" si="333"/>
        <v/>
      </c>
      <c r="BJ488" s="54">
        <v>1</v>
      </c>
      <c r="BK488" s="37">
        <f t="shared" si="308"/>
        <v>2</v>
      </c>
      <c r="BL488" s="54">
        <f t="shared" si="309"/>
        <v>0</v>
      </c>
      <c r="BM488" s="28"/>
      <c r="BN488" s="28"/>
      <c r="BO488" s="28" t="s">
        <v>579</v>
      </c>
      <c r="BP488" s="28" t="s">
        <v>580</v>
      </c>
      <c r="BQ488" s="28">
        <v>3</v>
      </c>
      <c r="BR488" s="25">
        <f t="shared" si="310"/>
        <v>3</v>
      </c>
      <c r="BS488" s="28" t="s">
        <v>87</v>
      </c>
      <c r="BT488" s="25">
        <f t="shared" si="311"/>
        <v>1</v>
      </c>
      <c r="BU488" s="28" t="s">
        <v>87</v>
      </c>
      <c r="BV488" s="25">
        <f t="shared" si="312"/>
        <v>1</v>
      </c>
      <c r="BW488" s="28" t="s">
        <v>87</v>
      </c>
      <c r="BX488" s="25">
        <f t="shared" si="313"/>
        <v>1</v>
      </c>
      <c r="BY488" s="25" t="str">
        <f t="shared" si="317"/>
        <v>med</v>
      </c>
      <c r="BZ488" s="28" t="s">
        <v>78</v>
      </c>
      <c r="CA488" s="25">
        <v>1</v>
      </c>
      <c r="CB488" s="28"/>
      <c r="CC488" s="28">
        <v>3760.45</v>
      </c>
      <c r="CD488" s="28">
        <v>59.1</v>
      </c>
      <c r="CE488" s="38">
        <v>147.49</v>
      </c>
      <c r="CF488" s="54">
        <v>4</v>
      </c>
      <c r="CG488" s="25">
        <f t="shared" si="314"/>
        <v>3</v>
      </c>
      <c r="CH488" s="26">
        <f t="shared" si="315"/>
        <v>0.25</v>
      </c>
      <c r="CI488" s="26">
        <f t="shared" si="318"/>
        <v>16.395939086294415</v>
      </c>
      <c r="CJ488" s="26">
        <f t="shared" si="319"/>
        <v>6.5699369448776181</v>
      </c>
    </row>
    <row r="489" spans="1:88" ht="13.05" customHeight="1" x14ac:dyDescent="0.3">
      <c r="A489" s="27">
        <v>243</v>
      </c>
      <c r="B489" s="28" t="s">
        <v>88</v>
      </c>
      <c r="C489" s="25">
        <f t="shared" si="301"/>
        <v>1</v>
      </c>
      <c r="D489" s="28" t="s">
        <v>79</v>
      </c>
      <c r="E489" s="25">
        <f t="shared" si="302"/>
        <v>2</v>
      </c>
      <c r="F489" s="28" t="s">
        <v>65</v>
      </c>
      <c r="G489" s="25">
        <f t="shared" si="303"/>
        <v>3</v>
      </c>
      <c r="H489" s="28" t="str">
        <f t="shared" si="304"/>
        <v>medium</v>
      </c>
      <c r="I489" s="28" t="s">
        <v>88</v>
      </c>
      <c r="J489" s="25">
        <f t="shared" si="305"/>
        <v>1</v>
      </c>
      <c r="K489" s="28" t="s">
        <v>88</v>
      </c>
      <c r="L489" s="25">
        <f t="shared" si="306"/>
        <v>1</v>
      </c>
      <c r="M489" s="28" t="s">
        <v>88</v>
      </c>
      <c r="N489" s="25">
        <f t="shared" si="307"/>
        <v>1</v>
      </c>
      <c r="O489" s="25" t="str">
        <f t="shared" si="316"/>
        <v>med</v>
      </c>
      <c r="P489" s="25" t="s">
        <v>67</v>
      </c>
      <c r="Q489" s="25" t="s">
        <v>68</v>
      </c>
      <c r="R489" s="25">
        <v>2</v>
      </c>
      <c r="S489" s="29" t="s">
        <v>857</v>
      </c>
      <c r="T489" s="195">
        <f>VLOOKUP($S489,'Snippet measures'!$A$4:$V$33,11,FALSE)</f>
        <v>969</v>
      </c>
      <c r="U489" s="195">
        <f>VLOOKUP($S489,'Snippet measures'!$A$4:$V$33,18,FALSE)</f>
        <v>-7.7434503017680596</v>
      </c>
      <c r="V489" s="195">
        <f>VLOOKUP($S489,'Snippet measures'!$A$4:$V$33,19,FALSE)</f>
        <v>778.9</v>
      </c>
      <c r="W489" s="195">
        <f>VLOOKUP($S489,'Snippet measures'!$A$4:$V$33,21,FALSE)</f>
        <v>8.869179600886918E-3</v>
      </c>
      <c r="X489" s="195">
        <f>VLOOKUP($S489,'Snippet measures'!$A$4:$V$33,22,FALSE)</f>
        <v>0.49667405764966743</v>
      </c>
      <c r="Y489" s="25">
        <v>3</v>
      </c>
      <c r="Z489" s="30" t="s">
        <v>183</v>
      </c>
      <c r="AA489" s="31" t="s">
        <v>942</v>
      </c>
      <c r="AB489" s="39" t="s">
        <v>396</v>
      </c>
      <c r="AC489" s="33" t="s">
        <v>396</v>
      </c>
      <c r="AD489" s="16"/>
      <c r="AE489" s="17">
        <f t="shared" ref="AE489:AF492" si="334">IF($AB489=TRIM($AC489),3,"")</f>
        <v>3</v>
      </c>
      <c r="AF489" s="17">
        <f t="shared" si="334"/>
        <v>3</v>
      </c>
      <c r="AG489" s="17">
        <f t="shared" si="320"/>
        <v>3</v>
      </c>
      <c r="AH489" s="35" t="s">
        <v>397</v>
      </c>
      <c r="AI489" s="33" t="s">
        <v>397</v>
      </c>
      <c r="AJ489" s="16"/>
      <c r="AK489" s="17">
        <f t="shared" ref="AK489:AL491" si="335">IF($AH489=TRIM($AI489),3,"")</f>
        <v>3</v>
      </c>
      <c r="AL489" s="17">
        <f t="shared" si="335"/>
        <v>3</v>
      </c>
      <c r="AM489" s="20">
        <f t="shared" si="327"/>
        <v>3</v>
      </c>
      <c r="AN489" s="35" t="s">
        <v>399</v>
      </c>
      <c r="AO489" s="33" t="s">
        <v>399</v>
      </c>
      <c r="AP489" s="16"/>
      <c r="AQ489" s="17">
        <f>IF(ISBLANK($AN489),"",IF($AN489=TRIM($AO489),3,""))</f>
        <v>3</v>
      </c>
      <c r="AR489" s="17">
        <f>IF(ISBLANK($AN489),"",IF($AN489=TRIM($AO489),3,""))</f>
        <v>3</v>
      </c>
      <c r="AS489" s="20">
        <f t="shared" si="294"/>
        <v>3</v>
      </c>
      <c r="AT489" s="35" t="s">
        <v>401</v>
      </c>
      <c r="AU489" s="33" t="s">
        <v>401</v>
      </c>
      <c r="AV489" s="16"/>
      <c r="AW489" s="17">
        <f>IF(ISBLANK($AT489),"",IF($AT489=TRIM($AU489),3,""))</f>
        <v>3</v>
      </c>
      <c r="AX489" s="17">
        <f>IF(ISBLANK($AT489),"",IF($AT489=TRIM($AU489),3,""))</f>
        <v>3</v>
      </c>
      <c r="AY489" s="20">
        <f t="shared" ref="AY489:AY500" si="336">IF(AW489=AX489,AW489,"")</f>
        <v>3</v>
      </c>
      <c r="AZ489" s="35"/>
      <c r="BA489" s="33"/>
      <c r="BB489" s="17" t="str">
        <f t="shared" si="330"/>
        <v/>
      </c>
      <c r="BC489" s="17" t="str">
        <f t="shared" si="330"/>
        <v/>
      </c>
      <c r="BD489" s="20" t="str">
        <f t="shared" si="299"/>
        <v/>
      </c>
      <c r="BE489" s="35"/>
      <c r="BF489" s="36"/>
      <c r="BG489" s="17" t="str">
        <f t="shared" si="331"/>
        <v/>
      </c>
      <c r="BH489" s="17" t="str">
        <f t="shared" si="331"/>
        <v/>
      </c>
      <c r="BI489" s="20" t="str">
        <f t="shared" si="333"/>
        <v/>
      </c>
      <c r="BJ489" s="54">
        <v>3</v>
      </c>
      <c r="BK489" s="37">
        <f t="shared" si="308"/>
        <v>6</v>
      </c>
      <c r="BL489" s="54">
        <f t="shared" si="309"/>
        <v>0</v>
      </c>
      <c r="BM489" s="28"/>
      <c r="BN489" s="28"/>
      <c r="BO489" s="28"/>
      <c r="BP489" s="28" t="s">
        <v>585</v>
      </c>
      <c r="BQ489" s="28" t="s">
        <v>87</v>
      </c>
      <c r="BR489" s="25">
        <f t="shared" si="310"/>
        <v>1</v>
      </c>
      <c r="BS489" s="28" t="s">
        <v>87</v>
      </c>
      <c r="BT489" s="25">
        <f t="shared" si="311"/>
        <v>1</v>
      </c>
      <c r="BU489" s="28" t="s">
        <v>87</v>
      </c>
      <c r="BV489" s="25">
        <f t="shared" si="312"/>
        <v>1</v>
      </c>
      <c r="BW489" s="28" t="s">
        <v>87</v>
      </c>
      <c r="BX489" s="25">
        <f t="shared" si="313"/>
        <v>1</v>
      </c>
      <c r="BY489" s="25" t="str">
        <f t="shared" si="317"/>
        <v>low</v>
      </c>
      <c r="BZ489" s="28" t="s">
        <v>145</v>
      </c>
      <c r="CA489" s="25">
        <v>2</v>
      </c>
      <c r="CB489" s="28"/>
      <c r="CC489" s="28">
        <v>2766.92</v>
      </c>
      <c r="CD489" s="28">
        <v>46.05</v>
      </c>
      <c r="CE489" s="38">
        <v>92.06</v>
      </c>
      <c r="CF489" s="54">
        <v>4</v>
      </c>
      <c r="CG489" s="25">
        <f t="shared" si="314"/>
        <v>12</v>
      </c>
      <c r="CH489" s="26">
        <f t="shared" si="315"/>
        <v>1</v>
      </c>
      <c r="CI489" s="26">
        <f t="shared" si="318"/>
        <v>21.042345276872965</v>
      </c>
      <c r="CJ489" s="26">
        <f t="shared" si="319"/>
        <v>10.525744079947859</v>
      </c>
    </row>
    <row r="490" spans="1:88" ht="13.05" customHeight="1" x14ac:dyDescent="0.3">
      <c r="A490" s="27">
        <v>244</v>
      </c>
      <c r="B490" s="28" t="s">
        <v>80</v>
      </c>
      <c r="C490" s="25">
        <f t="shared" si="301"/>
        <v>4</v>
      </c>
      <c r="D490" s="28" t="s">
        <v>79</v>
      </c>
      <c r="E490" s="25">
        <f t="shared" si="302"/>
        <v>2</v>
      </c>
      <c r="F490" s="28" t="s">
        <v>80</v>
      </c>
      <c r="G490" s="25">
        <f t="shared" si="303"/>
        <v>4</v>
      </c>
      <c r="H490" s="28" t="str">
        <f t="shared" si="304"/>
        <v>high</v>
      </c>
      <c r="I490" s="28" t="s">
        <v>79</v>
      </c>
      <c r="J490" s="25">
        <f t="shared" si="305"/>
        <v>2</v>
      </c>
      <c r="K490" s="28" t="s">
        <v>65</v>
      </c>
      <c r="L490" s="25">
        <f t="shared" si="306"/>
        <v>3</v>
      </c>
      <c r="M490" s="28" t="s">
        <v>88</v>
      </c>
      <c r="N490" s="25">
        <f t="shared" si="307"/>
        <v>1</v>
      </c>
      <c r="O490" s="25" t="str">
        <f t="shared" si="316"/>
        <v>high</v>
      </c>
      <c r="P490" s="25" t="s">
        <v>67</v>
      </c>
      <c r="Q490" s="25" t="s">
        <v>68</v>
      </c>
      <c r="R490" s="25">
        <v>2</v>
      </c>
      <c r="S490" s="29" t="s">
        <v>857</v>
      </c>
      <c r="T490" s="195">
        <f>VLOOKUP($S490,'Snippet measures'!$A$4:$V$33,11,FALSE)</f>
        <v>969</v>
      </c>
      <c r="U490" s="195">
        <f>VLOOKUP($S490,'Snippet measures'!$A$4:$V$33,18,FALSE)</f>
        <v>-7.7434503017680596</v>
      </c>
      <c r="V490" s="195">
        <f>VLOOKUP($S490,'Snippet measures'!$A$4:$V$33,19,FALSE)</f>
        <v>778.9</v>
      </c>
      <c r="W490" s="195">
        <f>VLOOKUP($S490,'Snippet measures'!$A$4:$V$33,21,FALSE)</f>
        <v>8.869179600886918E-3</v>
      </c>
      <c r="X490" s="195">
        <f>VLOOKUP($S490,'Snippet measures'!$A$4:$V$33,22,FALSE)</f>
        <v>0.49667405764966743</v>
      </c>
      <c r="Y490" s="25">
        <v>3</v>
      </c>
      <c r="Z490" s="30" t="s">
        <v>943</v>
      </c>
      <c r="AA490" s="31" t="s">
        <v>944</v>
      </c>
      <c r="AB490" s="39" t="s">
        <v>396</v>
      </c>
      <c r="AC490" s="33" t="s">
        <v>396</v>
      </c>
      <c r="AD490" s="16"/>
      <c r="AE490" s="17">
        <f t="shared" si="334"/>
        <v>3</v>
      </c>
      <c r="AF490" s="17">
        <f t="shared" si="334"/>
        <v>3</v>
      </c>
      <c r="AG490" s="17">
        <f t="shared" si="320"/>
        <v>3</v>
      </c>
      <c r="AH490" s="35" t="s">
        <v>397</v>
      </c>
      <c r="AI490" s="33" t="s">
        <v>397</v>
      </c>
      <c r="AJ490" s="16"/>
      <c r="AK490" s="17">
        <f t="shared" si="335"/>
        <v>3</v>
      </c>
      <c r="AL490" s="17">
        <f t="shared" si="335"/>
        <v>3</v>
      </c>
      <c r="AM490" s="20">
        <f t="shared" si="327"/>
        <v>3</v>
      </c>
      <c r="AN490" s="35" t="s">
        <v>399</v>
      </c>
      <c r="AO490" s="33" t="s">
        <v>945</v>
      </c>
      <c r="AP490" s="16"/>
      <c r="AQ490" s="17">
        <v>2</v>
      </c>
      <c r="AR490" s="17">
        <v>2</v>
      </c>
      <c r="AS490" s="20">
        <f t="shared" si="294"/>
        <v>2</v>
      </c>
      <c r="AT490" s="35" t="s">
        <v>401</v>
      </c>
      <c r="AU490" s="33" t="s">
        <v>946</v>
      </c>
      <c r="AV490" s="16"/>
      <c r="AW490" s="17">
        <v>1</v>
      </c>
      <c r="AX490" s="17">
        <v>1</v>
      </c>
      <c r="AY490" s="20">
        <f t="shared" si="336"/>
        <v>1</v>
      </c>
      <c r="AZ490" s="35"/>
      <c r="BA490" s="33"/>
      <c r="BB490" s="17" t="str">
        <f t="shared" si="330"/>
        <v/>
      </c>
      <c r="BC490" s="17" t="str">
        <f t="shared" si="330"/>
        <v/>
      </c>
      <c r="BD490" s="20" t="str">
        <f t="shared" si="299"/>
        <v/>
      </c>
      <c r="BE490" s="35"/>
      <c r="BF490" s="36"/>
      <c r="BG490" s="17" t="str">
        <f t="shared" si="331"/>
        <v/>
      </c>
      <c r="BH490" s="17" t="str">
        <f t="shared" si="331"/>
        <v/>
      </c>
      <c r="BI490" s="20" t="str">
        <f t="shared" si="333"/>
        <v/>
      </c>
      <c r="BJ490" s="54">
        <v>4</v>
      </c>
      <c r="BK490" s="37">
        <f t="shared" si="308"/>
        <v>7</v>
      </c>
      <c r="BL490" s="54">
        <f t="shared" si="309"/>
        <v>1</v>
      </c>
      <c r="BM490" s="28" t="s">
        <v>947</v>
      </c>
      <c r="BN490" s="28"/>
      <c r="BO490" s="28" t="s">
        <v>590</v>
      </c>
      <c r="BP490" s="28" t="s">
        <v>591</v>
      </c>
      <c r="BQ490" s="28">
        <v>3</v>
      </c>
      <c r="BR490" s="25">
        <f t="shared" si="310"/>
        <v>3</v>
      </c>
      <c r="BS490" s="28" t="s">
        <v>87</v>
      </c>
      <c r="BT490" s="25">
        <f t="shared" si="311"/>
        <v>1</v>
      </c>
      <c r="BU490" s="28">
        <v>2</v>
      </c>
      <c r="BV490" s="25">
        <f t="shared" si="312"/>
        <v>2</v>
      </c>
      <c r="BW490" s="28" t="s">
        <v>87</v>
      </c>
      <c r="BX490" s="25">
        <f t="shared" si="313"/>
        <v>1</v>
      </c>
      <c r="BY490" s="25" t="str">
        <f t="shared" si="317"/>
        <v>med</v>
      </c>
      <c r="BZ490" s="28" t="s">
        <v>78</v>
      </c>
      <c r="CA490" s="25">
        <v>1</v>
      </c>
      <c r="CB490" s="28"/>
      <c r="CC490" s="28">
        <v>1960.48</v>
      </c>
      <c r="CD490" s="28">
        <v>130.16</v>
      </c>
      <c r="CE490" s="38">
        <v>87.23</v>
      </c>
      <c r="CF490" s="54">
        <v>4</v>
      </c>
      <c r="CG490" s="25">
        <f t="shared" si="314"/>
        <v>9</v>
      </c>
      <c r="CH490" s="26">
        <f t="shared" si="315"/>
        <v>0.75</v>
      </c>
      <c r="CI490" s="26">
        <f t="shared" si="318"/>
        <v>7.4446834665027657</v>
      </c>
      <c r="CJ490" s="26">
        <f t="shared" si="319"/>
        <v>11.10856356757996</v>
      </c>
    </row>
    <row r="491" spans="1:88" ht="13.05" customHeight="1" x14ac:dyDescent="0.3">
      <c r="A491" s="27">
        <v>256</v>
      </c>
      <c r="B491" s="28" t="s">
        <v>66</v>
      </c>
      <c r="C491" s="25">
        <f t="shared" si="301"/>
        <v>5</v>
      </c>
      <c r="D491" s="28" t="s">
        <v>66</v>
      </c>
      <c r="E491" s="25">
        <f t="shared" si="302"/>
        <v>5</v>
      </c>
      <c r="F491" s="28" t="s">
        <v>66</v>
      </c>
      <c r="G491" s="25">
        <f t="shared" si="303"/>
        <v>5</v>
      </c>
      <c r="H491" s="28" t="str">
        <f t="shared" si="304"/>
        <v>high</v>
      </c>
      <c r="I491" s="28" t="s">
        <v>66</v>
      </c>
      <c r="J491" s="25">
        <f t="shared" si="305"/>
        <v>5</v>
      </c>
      <c r="K491" s="28" t="s">
        <v>88</v>
      </c>
      <c r="L491" s="25">
        <f t="shared" si="306"/>
        <v>1</v>
      </c>
      <c r="M491" s="28" t="s">
        <v>66</v>
      </c>
      <c r="N491" s="25">
        <f t="shared" si="307"/>
        <v>5</v>
      </c>
      <c r="O491" s="25" t="str">
        <f t="shared" si="316"/>
        <v>high</v>
      </c>
      <c r="P491" s="25" t="s">
        <v>67</v>
      </c>
      <c r="Q491" s="25" t="s">
        <v>68</v>
      </c>
      <c r="R491" s="25">
        <v>2</v>
      </c>
      <c r="S491" s="29" t="s">
        <v>857</v>
      </c>
      <c r="T491" s="195">
        <f>VLOOKUP($S491,'Snippet measures'!$A$4:$V$33,11,FALSE)</f>
        <v>969</v>
      </c>
      <c r="U491" s="195">
        <f>VLOOKUP($S491,'Snippet measures'!$A$4:$V$33,18,FALSE)</f>
        <v>-7.7434503017680596</v>
      </c>
      <c r="V491" s="195">
        <f>VLOOKUP($S491,'Snippet measures'!$A$4:$V$33,19,FALSE)</f>
        <v>778.9</v>
      </c>
      <c r="W491" s="195">
        <f>VLOOKUP($S491,'Snippet measures'!$A$4:$V$33,21,FALSE)</f>
        <v>8.869179600886918E-3</v>
      </c>
      <c r="X491" s="195">
        <f>VLOOKUP($S491,'Snippet measures'!$A$4:$V$33,22,FALSE)</f>
        <v>0.49667405764966743</v>
      </c>
      <c r="Y491" s="25">
        <v>4</v>
      </c>
      <c r="Z491" s="30" t="s">
        <v>948</v>
      </c>
      <c r="AA491" s="31" t="s">
        <v>949</v>
      </c>
      <c r="AB491" s="39" t="s">
        <v>396</v>
      </c>
      <c r="AC491" s="33" t="s">
        <v>396</v>
      </c>
      <c r="AD491" s="16"/>
      <c r="AE491" s="17">
        <f t="shared" si="334"/>
        <v>3</v>
      </c>
      <c r="AF491" s="17">
        <f t="shared" si="334"/>
        <v>3</v>
      </c>
      <c r="AG491" s="17">
        <f t="shared" si="320"/>
        <v>3</v>
      </c>
      <c r="AH491" s="35" t="s">
        <v>397</v>
      </c>
      <c r="AI491" s="33" t="s">
        <v>397</v>
      </c>
      <c r="AJ491" s="16"/>
      <c r="AK491" s="17">
        <f t="shared" si="335"/>
        <v>3</v>
      </c>
      <c r="AL491" s="17">
        <f t="shared" si="335"/>
        <v>3</v>
      </c>
      <c r="AM491" s="20">
        <f t="shared" si="327"/>
        <v>3</v>
      </c>
      <c r="AN491" s="35" t="s">
        <v>399</v>
      </c>
      <c r="AO491" s="33" t="s">
        <v>400</v>
      </c>
      <c r="AP491" s="16"/>
      <c r="AQ491" s="17">
        <v>1</v>
      </c>
      <c r="AR491" s="17">
        <v>1</v>
      </c>
      <c r="AS491" s="20">
        <f t="shared" si="294"/>
        <v>1</v>
      </c>
      <c r="AT491" s="35" t="s">
        <v>401</v>
      </c>
      <c r="AU491" s="33" t="s">
        <v>401</v>
      </c>
      <c r="AV491" s="16"/>
      <c r="AW491" s="17">
        <f>IF(ISBLANK($AT491),"",IF($AT491=TRIM($AU491),3,""))</f>
        <v>3</v>
      </c>
      <c r="AX491" s="17">
        <f>IF(ISBLANK($AT491),"",IF($AT491=TRIM($AU491),3,""))</f>
        <v>3</v>
      </c>
      <c r="AY491" s="20">
        <f t="shared" si="336"/>
        <v>3</v>
      </c>
      <c r="AZ491" s="35"/>
      <c r="BA491" s="33"/>
      <c r="BB491" s="17" t="str">
        <f t="shared" si="330"/>
        <v/>
      </c>
      <c r="BC491" s="17" t="str">
        <f t="shared" si="330"/>
        <v/>
      </c>
      <c r="BD491" s="20" t="str">
        <f t="shared" si="299"/>
        <v/>
      </c>
      <c r="BE491" s="35"/>
      <c r="BF491" s="36"/>
      <c r="BG491" s="17" t="str">
        <f t="shared" si="331"/>
        <v/>
      </c>
      <c r="BH491" s="17" t="str">
        <f t="shared" si="331"/>
        <v/>
      </c>
      <c r="BI491" s="20" t="str">
        <f t="shared" si="333"/>
        <v/>
      </c>
      <c r="BJ491" s="54">
        <v>3</v>
      </c>
      <c r="BK491" s="37">
        <f t="shared" si="308"/>
        <v>7</v>
      </c>
      <c r="BL491" s="54">
        <f t="shared" si="309"/>
        <v>-1</v>
      </c>
      <c r="BM491" s="28"/>
      <c r="BN491" s="28"/>
      <c r="BO491" s="28"/>
      <c r="BP491" s="28" t="s">
        <v>594</v>
      </c>
      <c r="BQ491" s="28">
        <v>4</v>
      </c>
      <c r="BR491" s="25">
        <f t="shared" si="310"/>
        <v>4</v>
      </c>
      <c r="BS491" s="28">
        <v>4</v>
      </c>
      <c r="BT491" s="25">
        <f t="shared" si="311"/>
        <v>4</v>
      </c>
      <c r="BU491" s="28">
        <v>3</v>
      </c>
      <c r="BV491" s="25">
        <f t="shared" si="312"/>
        <v>3</v>
      </c>
      <c r="BW491" s="28" t="s">
        <v>87</v>
      </c>
      <c r="BX491" s="25">
        <f t="shared" si="313"/>
        <v>1</v>
      </c>
      <c r="BY491" s="25" t="str">
        <f t="shared" si="317"/>
        <v>high</v>
      </c>
      <c r="BZ491" s="28" t="s">
        <v>119</v>
      </c>
      <c r="CA491" s="25">
        <v>4</v>
      </c>
      <c r="CB491" s="28"/>
      <c r="CC491" s="28">
        <v>1857.48</v>
      </c>
      <c r="CD491" s="28">
        <v>47.83</v>
      </c>
      <c r="CE491" s="38">
        <v>46.27</v>
      </c>
      <c r="CF491" s="54">
        <v>4</v>
      </c>
      <c r="CG491" s="25">
        <f t="shared" si="314"/>
        <v>10</v>
      </c>
      <c r="CH491" s="26">
        <f t="shared" si="315"/>
        <v>0.83333333333333337</v>
      </c>
      <c r="CI491" s="26">
        <f t="shared" si="318"/>
        <v>20.259251515785074</v>
      </c>
      <c r="CJ491" s="26">
        <f t="shared" si="319"/>
        <v>20.942295223687054</v>
      </c>
    </row>
    <row r="492" spans="1:88" ht="13.05" customHeight="1" x14ac:dyDescent="0.3">
      <c r="A492" s="27">
        <v>10</v>
      </c>
      <c r="B492" s="28" t="s">
        <v>79</v>
      </c>
      <c r="C492" s="25">
        <f t="shared" si="301"/>
        <v>2</v>
      </c>
      <c r="D492" s="28" t="s">
        <v>80</v>
      </c>
      <c r="E492" s="25">
        <f t="shared" si="302"/>
        <v>4</v>
      </c>
      <c r="F492" s="28" t="s">
        <v>80</v>
      </c>
      <c r="G492" s="25">
        <f t="shared" si="303"/>
        <v>4</v>
      </c>
      <c r="H492" s="28" t="str">
        <f t="shared" si="304"/>
        <v>high</v>
      </c>
      <c r="I492" s="28" t="s">
        <v>79</v>
      </c>
      <c r="J492" s="25">
        <f t="shared" si="305"/>
        <v>2</v>
      </c>
      <c r="K492" s="28" t="s">
        <v>79</v>
      </c>
      <c r="L492" s="25">
        <f t="shared" si="306"/>
        <v>2</v>
      </c>
      <c r="M492" s="28" t="s">
        <v>79</v>
      </c>
      <c r="N492" s="25">
        <f t="shared" si="307"/>
        <v>2</v>
      </c>
      <c r="O492" s="25" t="str">
        <f t="shared" si="316"/>
        <v>high</v>
      </c>
      <c r="P492" s="25" t="s">
        <v>95</v>
      </c>
      <c r="Q492" s="25" t="s">
        <v>68</v>
      </c>
      <c r="R492" s="25">
        <v>3</v>
      </c>
      <c r="S492" s="29" t="s">
        <v>1260</v>
      </c>
      <c r="T492" s="195">
        <f>VLOOKUP($S492,'Snippet measures'!$A$4:$V$33,11,FALSE)</f>
        <v>921</v>
      </c>
      <c r="U492" s="195">
        <f>VLOOKUP($S492,'Snippet measures'!$A$4:$V$33,18,FALSE)</f>
        <v>-7.5114467702031602</v>
      </c>
      <c r="V492" s="195">
        <f>VLOOKUP($S492,'Snippet measures'!$A$4:$V$33,19,FALSE)</f>
        <v>778.9</v>
      </c>
      <c r="W492" s="195">
        <f>VLOOKUP($S492,'Snippet measures'!$A$4:$V$33,21,FALSE)</f>
        <v>8.869179600886918E-3</v>
      </c>
      <c r="X492" s="195">
        <f>VLOOKUP($S492,'Snippet measures'!$A$4:$V$33,22,FALSE)</f>
        <v>0.3902439024390244</v>
      </c>
      <c r="Y492" s="25">
        <v>4</v>
      </c>
      <c r="Z492" s="30" t="s">
        <v>1261</v>
      </c>
      <c r="AA492" s="31" t="s">
        <v>1262</v>
      </c>
      <c r="AB492" s="39" t="s">
        <v>396</v>
      </c>
      <c r="AC492" s="33" t="s">
        <v>396</v>
      </c>
      <c r="AD492" s="16"/>
      <c r="AE492" s="17">
        <f t="shared" si="334"/>
        <v>3</v>
      </c>
      <c r="AF492" s="17">
        <f t="shared" si="334"/>
        <v>3</v>
      </c>
      <c r="AG492" s="17">
        <f t="shared" si="320"/>
        <v>3</v>
      </c>
      <c r="AH492" s="35" t="s">
        <v>397</v>
      </c>
      <c r="AI492" s="33" t="s">
        <v>1263</v>
      </c>
      <c r="AJ492" s="16"/>
      <c r="AK492" s="17">
        <v>1</v>
      </c>
      <c r="AL492" s="17">
        <v>1</v>
      </c>
      <c r="AM492" s="20">
        <f t="shared" si="327"/>
        <v>1</v>
      </c>
      <c r="AN492" s="35" t="s">
        <v>399</v>
      </c>
      <c r="AO492" s="33" t="s">
        <v>1264</v>
      </c>
      <c r="AP492" s="16"/>
      <c r="AQ492" s="17">
        <v>1</v>
      </c>
      <c r="AR492" s="17">
        <v>1</v>
      </c>
      <c r="AS492" s="20">
        <f t="shared" si="294"/>
        <v>1</v>
      </c>
      <c r="AT492" s="35" t="s">
        <v>401</v>
      </c>
      <c r="AU492" s="33" t="s">
        <v>1265</v>
      </c>
      <c r="AV492" s="16"/>
      <c r="AW492" s="17">
        <v>3</v>
      </c>
      <c r="AX492" s="17">
        <v>3</v>
      </c>
      <c r="AY492" s="20">
        <f t="shared" si="336"/>
        <v>3</v>
      </c>
      <c r="AZ492" s="35"/>
      <c r="BA492" s="33"/>
      <c r="BB492" s="17" t="str">
        <f t="shared" si="330"/>
        <v/>
      </c>
      <c r="BC492" s="17" t="str">
        <f t="shared" si="330"/>
        <v/>
      </c>
      <c r="BD492" s="20" t="str">
        <f t="shared" si="299"/>
        <v/>
      </c>
      <c r="BE492" s="35"/>
      <c r="BF492" s="36"/>
      <c r="BG492" s="17" t="str">
        <f t="shared" si="331"/>
        <v/>
      </c>
      <c r="BH492" s="17" t="str">
        <f t="shared" si="331"/>
        <v/>
      </c>
      <c r="BI492" s="20" t="str">
        <f t="shared" si="333"/>
        <v/>
      </c>
      <c r="BJ492" s="54">
        <v>4</v>
      </c>
      <c r="BK492" s="37">
        <f t="shared" si="308"/>
        <v>8</v>
      </c>
      <c r="BL492" s="54">
        <f t="shared" si="309"/>
        <v>0</v>
      </c>
      <c r="BM492" s="28"/>
      <c r="BN492" s="28"/>
      <c r="BO492" s="28" t="s">
        <v>955</v>
      </c>
      <c r="BP492" s="28" t="s">
        <v>956</v>
      </c>
      <c r="BQ492" s="28">
        <v>3</v>
      </c>
      <c r="BR492" s="25">
        <f t="shared" si="310"/>
        <v>3</v>
      </c>
      <c r="BS492" s="28">
        <v>3</v>
      </c>
      <c r="BT492" s="25">
        <f t="shared" si="311"/>
        <v>3</v>
      </c>
      <c r="BU492" s="28">
        <v>2</v>
      </c>
      <c r="BV492" s="25">
        <f t="shared" si="312"/>
        <v>2</v>
      </c>
      <c r="BW492" s="28">
        <v>4</v>
      </c>
      <c r="BX492" s="25">
        <f t="shared" si="313"/>
        <v>4</v>
      </c>
      <c r="BY492" s="25" t="str">
        <f t="shared" si="317"/>
        <v>high</v>
      </c>
      <c r="BZ492" s="28" t="s">
        <v>78</v>
      </c>
      <c r="CA492" s="25">
        <v>1</v>
      </c>
      <c r="CB492" s="28"/>
      <c r="CC492" s="28">
        <v>1818.58</v>
      </c>
      <c r="CD492" s="28">
        <v>115.75</v>
      </c>
      <c r="CE492" s="38">
        <v>100.2</v>
      </c>
      <c r="CF492" s="54">
        <v>4</v>
      </c>
      <c r="CG492" s="25">
        <f t="shared" si="314"/>
        <v>8</v>
      </c>
      <c r="CH492" s="26">
        <f t="shared" si="315"/>
        <v>0.66666666666666663</v>
      </c>
      <c r="CI492" s="26">
        <f t="shared" si="318"/>
        <v>7.9568034557235423</v>
      </c>
      <c r="CJ492" s="26">
        <f t="shared" si="319"/>
        <v>9.1916167664670656</v>
      </c>
    </row>
    <row r="493" spans="1:88" ht="13.05" customHeight="1" x14ac:dyDescent="0.3">
      <c r="A493" s="27">
        <v>63</v>
      </c>
      <c r="B493" s="28" t="s">
        <v>88</v>
      </c>
      <c r="C493" s="25">
        <f t="shared" si="301"/>
        <v>1</v>
      </c>
      <c r="D493" s="28" t="s">
        <v>66</v>
      </c>
      <c r="E493" s="25">
        <f t="shared" si="302"/>
        <v>5</v>
      </c>
      <c r="F493" s="28" t="s">
        <v>66</v>
      </c>
      <c r="G493" s="25">
        <f t="shared" si="303"/>
        <v>5</v>
      </c>
      <c r="H493" s="28" t="str">
        <f t="shared" si="304"/>
        <v>high</v>
      </c>
      <c r="I493" s="28" t="s">
        <v>66</v>
      </c>
      <c r="J493" s="25">
        <f t="shared" si="305"/>
        <v>5</v>
      </c>
      <c r="K493" s="28" t="s">
        <v>66</v>
      </c>
      <c r="L493" s="25">
        <f t="shared" si="306"/>
        <v>5</v>
      </c>
      <c r="M493" s="28" t="s">
        <v>66</v>
      </c>
      <c r="N493" s="25">
        <f t="shared" si="307"/>
        <v>5</v>
      </c>
      <c r="O493" s="25" t="str">
        <f t="shared" si="316"/>
        <v>high</v>
      </c>
      <c r="P493" s="25" t="s">
        <v>67</v>
      </c>
      <c r="Q493" s="25" t="s">
        <v>68</v>
      </c>
      <c r="R493" s="25">
        <v>3</v>
      </c>
      <c r="S493" s="29" t="s">
        <v>1260</v>
      </c>
      <c r="T493" s="195">
        <f>VLOOKUP($S493,'Snippet measures'!$A$4:$V$33,11,FALSE)</f>
        <v>921</v>
      </c>
      <c r="U493" s="195">
        <f>VLOOKUP($S493,'Snippet measures'!$A$4:$V$33,18,FALSE)</f>
        <v>-7.5114467702031602</v>
      </c>
      <c r="V493" s="195">
        <f>VLOOKUP($S493,'Snippet measures'!$A$4:$V$33,19,FALSE)</f>
        <v>778.9</v>
      </c>
      <c r="W493" s="195">
        <f>VLOOKUP($S493,'Snippet measures'!$A$4:$V$33,21,FALSE)</f>
        <v>8.869179600886918E-3</v>
      </c>
      <c r="X493" s="195">
        <f>VLOOKUP($S493,'Snippet measures'!$A$4:$V$33,22,FALSE)</f>
        <v>0.3902439024390244</v>
      </c>
      <c r="Y493" s="25">
        <v>3</v>
      </c>
      <c r="Z493" s="30" t="s">
        <v>1266</v>
      </c>
      <c r="AA493" s="31" t="s">
        <v>1267</v>
      </c>
      <c r="AB493" s="39" t="s">
        <v>396</v>
      </c>
      <c r="AC493" s="33" t="s">
        <v>1268</v>
      </c>
      <c r="AD493" s="16"/>
      <c r="AE493" s="17">
        <v>0</v>
      </c>
      <c r="AF493" s="17">
        <v>0</v>
      </c>
      <c r="AG493" s="17">
        <f t="shared" si="320"/>
        <v>0</v>
      </c>
      <c r="AH493" s="35" t="s">
        <v>397</v>
      </c>
      <c r="AI493" s="33" t="s">
        <v>1269</v>
      </c>
      <c r="AJ493" s="16"/>
      <c r="AK493" s="17">
        <v>0</v>
      </c>
      <c r="AL493" s="17">
        <v>0</v>
      </c>
      <c r="AM493" s="20">
        <f t="shared" si="327"/>
        <v>0</v>
      </c>
      <c r="AN493" s="35" t="s">
        <v>399</v>
      </c>
      <c r="AO493" s="33" t="s">
        <v>1270</v>
      </c>
      <c r="AP493" s="16"/>
      <c r="AQ493" s="17">
        <v>0</v>
      </c>
      <c r="AR493" s="17">
        <v>0</v>
      </c>
      <c r="AS493" s="20">
        <f t="shared" si="294"/>
        <v>0</v>
      </c>
      <c r="AT493" s="35" t="s">
        <v>401</v>
      </c>
      <c r="AU493" s="33" t="s">
        <v>401</v>
      </c>
      <c r="AV493" s="16"/>
      <c r="AW493" s="17">
        <f>IF(ISBLANK($AT493),"",IF($AT493=TRIM($AU493),3,""))</f>
        <v>3</v>
      </c>
      <c r="AX493" s="17">
        <f>IF(ISBLANK($AT493),"",IF($AT493=TRIM($AU493),3,""))</f>
        <v>3</v>
      </c>
      <c r="AY493" s="20">
        <f t="shared" si="336"/>
        <v>3</v>
      </c>
      <c r="AZ493" s="35"/>
      <c r="BA493" s="33"/>
      <c r="BB493" s="17" t="str">
        <f t="shared" si="330"/>
        <v/>
      </c>
      <c r="BC493" s="17" t="str">
        <f t="shared" si="330"/>
        <v/>
      </c>
      <c r="BD493" s="20" t="str">
        <f t="shared" si="299"/>
        <v/>
      </c>
      <c r="BE493" s="35"/>
      <c r="BF493" s="36"/>
      <c r="BG493" s="17" t="str">
        <f t="shared" si="331"/>
        <v/>
      </c>
      <c r="BH493" s="17" t="str">
        <f t="shared" si="331"/>
        <v/>
      </c>
      <c r="BI493" s="20" t="str">
        <f t="shared" si="333"/>
        <v/>
      </c>
      <c r="BJ493" s="54">
        <v>3</v>
      </c>
      <c r="BK493" s="37">
        <f t="shared" si="308"/>
        <v>6</v>
      </c>
      <c r="BL493" s="54">
        <f t="shared" si="309"/>
        <v>0</v>
      </c>
      <c r="BM493" s="28"/>
      <c r="BN493" s="28"/>
      <c r="BO493" s="28" t="s">
        <v>960</v>
      </c>
      <c r="BP493" s="28" t="s">
        <v>961</v>
      </c>
      <c r="BQ493" s="28">
        <v>3</v>
      </c>
      <c r="BR493" s="25">
        <f t="shared" si="310"/>
        <v>3</v>
      </c>
      <c r="BS493" s="28">
        <v>3</v>
      </c>
      <c r="BT493" s="25">
        <f t="shared" si="311"/>
        <v>3</v>
      </c>
      <c r="BU493" s="28" t="s">
        <v>77</v>
      </c>
      <c r="BV493" s="25">
        <f t="shared" si="312"/>
        <v>5</v>
      </c>
      <c r="BW493" s="28" t="s">
        <v>87</v>
      </c>
      <c r="BX493" s="25">
        <f t="shared" si="313"/>
        <v>1</v>
      </c>
      <c r="BY493" s="25" t="str">
        <f t="shared" si="317"/>
        <v>high</v>
      </c>
      <c r="BZ493" s="28" t="s">
        <v>100</v>
      </c>
      <c r="CA493" s="25">
        <v>3</v>
      </c>
      <c r="CB493" s="28" t="s">
        <v>962</v>
      </c>
      <c r="CC493" s="28">
        <v>3420.55</v>
      </c>
      <c r="CD493" s="28">
        <v>128.33000000000001</v>
      </c>
      <c r="CE493" s="38">
        <v>53.02</v>
      </c>
      <c r="CF493" s="54">
        <v>4</v>
      </c>
      <c r="CG493" s="25">
        <f t="shared" si="314"/>
        <v>3</v>
      </c>
      <c r="CH493" s="26">
        <f t="shared" si="315"/>
        <v>0.25</v>
      </c>
      <c r="CI493" s="26">
        <f t="shared" si="318"/>
        <v>7.1768097872672012</v>
      </c>
      <c r="CJ493" s="26">
        <f t="shared" si="319"/>
        <v>17.37080347038853</v>
      </c>
    </row>
    <row r="494" spans="1:88" ht="13.05" customHeight="1" x14ac:dyDescent="0.3">
      <c r="A494" s="27">
        <v>71</v>
      </c>
      <c r="B494" s="28" t="s">
        <v>66</v>
      </c>
      <c r="C494" s="25">
        <f t="shared" si="301"/>
        <v>5</v>
      </c>
      <c r="D494" s="28" t="s">
        <v>79</v>
      </c>
      <c r="E494" s="25">
        <f t="shared" si="302"/>
        <v>2</v>
      </c>
      <c r="F494" s="28" t="s">
        <v>65</v>
      </c>
      <c r="G494" s="25">
        <f t="shared" si="303"/>
        <v>3</v>
      </c>
      <c r="H494" s="28" t="str">
        <f t="shared" si="304"/>
        <v>high</v>
      </c>
      <c r="I494" s="28" t="s">
        <v>80</v>
      </c>
      <c r="J494" s="25">
        <f t="shared" si="305"/>
        <v>4</v>
      </c>
      <c r="K494" s="28" t="s">
        <v>65</v>
      </c>
      <c r="L494" s="25">
        <f t="shared" si="306"/>
        <v>3</v>
      </c>
      <c r="M494" s="28" t="s">
        <v>66</v>
      </c>
      <c r="N494" s="25">
        <f t="shared" si="307"/>
        <v>5</v>
      </c>
      <c r="O494" s="25" t="str">
        <f t="shared" si="316"/>
        <v>high</v>
      </c>
      <c r="P494" s="25" t="s">
        <v>67</v>
      </c>
      <c r="Q494" s="25" t="s">
        <v>68</v>
      </c>
      <c r="R494" s="25">
        <v>3</v>
      </c>
      <c r="S494" s="29" t="s">
        <v>1260</v>
      </c>
      <c r="T494" s="195">
        <f>VLOOKUP($S494,'Snippet measures'!$A$4:$V$33,11,FALSE)</f>
        <v>921</v>
      </c>
      <c r="U494" s="195">
        <f>VLOOKUP($S494,'Snippet measures'!$A$4:$V$33,18,FALSE)</f>
        <v>-7.5114467702031602</v>
      </c>
      <c r="V494" s="195">
        <f>VLOOKUP($S494,'Snippet measures'!$A$4:$V$33,19,FALSE)</f>
        <v>778.9</v>
      </c>
      <c r="W494" s="195">
        <f>VLOOKUP($S494,'Snippet measures'!$A$4:$V$33,21,FALSE)</f>
        <v>8.869179600886918E-3</v>
      </c>
      <c r="X494" s="195">
        <f>VLOOKUP($S494,'Snippet measures'!$A$4:$V$33,22,FALSE)</f>
        <v>0.3902439024390244</v>
      </c>
      <c r="Y494" s="25">
        <v>3</v>
      </c>
      <c r="Z494" s="30" t="s">
        <v>1271</v>
      </c>
      <c r="AA494" s="31" t="s">
        <v>1272</v>
      </c>
      <c r="AB494" s="39" t="s">
        <v>396</v>
      </c>
      <c r="AC494" s="33" t="s">
        <v>396</v>
      </c>
      <c r="AD494" s="16"/>
      <c r="AE494" s="17">
        <f>IF($AB494=TRIM($AC494),3,"")</f>
        <v>3</v>
      </c>
      <c r="AF494" s="17">
        <f>IF($AB494=TRIM($AC494),3,"")</f>
        <v>3</v>
      </c>
      <c r="AG494" s="17">
        <f t="shared" si="320"/>
        <v>3</v>
      </c>
      <c r="AH494" s="35" t="s">
        <v>397</v>
      </c>
      <c r="AI494" s="33" t="s">
        <v>1273</v>
      </c>
      <c r="AJ494" s="16"/>
      <c r="AK494" s="17">
        <v>1</v>
      </c>
      <c r="AL494" s="17">
        <v>2</v>
      </c>
      <c r="AM494" s="41">
        <v>2</v>
      </c>
      <c r="AN494" s="35" t="s">
        <v>399</v>
      </c>
      <c r="AO494" s="33" t="s">
        <v>1274</v>
      </c>
      <c r="AP494" s="16"/>
      <c r="AQ494" s="17">
        <v>2</v>
      </c>
      <c r="AR494" s="17">
        <v>2</v>
      </c>
      <c r="AS494" s="20">
        <f t="shared" si="294"/>
        <v>2</v>
      </c>
      <c r="AT494" s="35" t="s">
        <v>401</v>
      </c>
      <c r="AU494" s="33" t="s">
        <v>598</v>
      </c>
      <c r="AV494" s="16"/>
      <c r="AW494" s="17">
        <v>0</v>
      </c>
      <c r="AX494" s="17">
        <v>0</v>
      </c>
      <c r="AY494" s="20">
        <f t="shared" si="336"/>
        <v>0</v>
      </c>
      <c r="AZ494" s="35"/>
      <c r="BA494" s="33"/>
      <c r="BB494" s="17" t="str">
        <f t="shared" ref="BB494:BC513" si="337">IF(ISBLANK($AZ494),"",IF($AZ494=TRIM($BA494),3,""))</f>
        <v/>
      </c>
      <c r="BC494" s="17" t="str">
        <f t="shared" si="337"/>
        <v/>
      </c>
      <c r="BD494" s="20" t="str">
        <f t="shared" si="299"/>
        <v/>
      </c>
      <c r="BE494" s="35"/>
      <c r="BF494" s="36"/>
      <c r="BG494" s="17" t="str">
        <f t="shared" ref="BG494:BH513" si="338">IF(ISBLANK($BE494),"",IF($BE494=TRIM($BF494),3,""))</f>
        <v/>
      </c>
      <c r="BH494" s="17" t="str">
        <f t="shared" si="338"/>
        <v/>
      </c>
      <c r="BI494" s="20" t="str">
        <f t="shared" si="333"/>
        <v/>
      </c>
      <c r="BJ494" s="54">
        <v>3</v>
      </c>
      <c r="BK494" s="37">
        <f t="shared" si="308"/>
        <v>6</v>
      </c>
      <c r="BL494" s="54">
        <f t="shared" si="309"/>
        <v>0</v>
      </c>
      <c r="BM494" s="28"/>
      <c r="BN494" s="28"/>
      <c r="BO494" s="28"/>
      <c r="BP494" s="28" t="s">
        <v>967</v>
      </c>
      <c r="BQ494" s="28">
        <v>4</v>
      </c>
      <c r="BR494" s="25">
        <f t="shared" si="310"/>
        <v>4</v>
      </c>
      <c r="BS494" s="28">
        <v>3</v>
      </c>
      <c r="BT494" s="25">
        <f t="shared" si="311"/>
        <v>3</v>
      </c>
      <c r="BU494" s="28">
        <v>3</v>
      </c>
      <c r="BV494" s="25">
        <f t="shared" si="312"/>
        <v>3</v>
      </c>
      <c r="BW494" s="28">
        <v>2</v>
      </c>
      <c r="BX494" s="25">
        <f t="shared" si="313"/>
        <v>2</v>
      </c>
      <c r="BY494" s="25" t="str">
        <f t="shared" si="317"/>
        <v>high</v>
      </c>
      <c r="BZ494" s="28" t="s">
        <v>100</v>
      </c>
      <c r="CA494" s="25">
        <v>3</v>
      </c>
      <c r="CB494" s="28"/>
      <c r="CC494" s="28">
        <v>4145.96</v>
      </c>
      <c r="CD494" s="28">
        <v>280.64999999999998</v>
      </c>
      <c r="CE494" s="38">
        <v>129.24</v>
      </c>
      <c r="CF494" s="54">
        <v>4</v>
      </c>
      <c r="CG494" s="25">
        <f t="shared" si="314"/>
        <v>7</v>
      </c>
      <c r="CH494" s="26">
        <f t="shared" si="315"/>
        <v>0.58333333333333337</v>
      </c>
      <c r="CI494" s="26">
        <f t="shared" si="318"/>
        <v>3.281667557455906</v>
      </c>
      <c r="CJ494" s="26">
        <f t="shared" si="319"/>
        <v>7.1262766945218194</v>
      </c>
    </row>
    <row r="495" spans="1:88" ht="13.05" customHeight="1" x14ac:dyDescent="0.3">
      <c r="A495" s="27">
        <v>91</v>
      </c>
      <c r="B495" s="28" t="s">
        <v>88</v>
      </c>
      <c r="C495" s="25">
        <f t="shared" si="301"/>
        <v>1</v>
      </c>
      <c r="D495" s="28" t="s">
        <v>79</v>
      </c>
      <c r="E495" s="25">
        <f t="shared" si="302"/>
        <v>2</v>
      </c>
      <c r="F495" s="28" t="s">
        <v>88</v>
      </c>
      <c r="G495" s="25">
        <f t="shared" si="303"/>
        <v>1</v>
      </c>
      <c r="H495" s="28" t="str">
        <f t="shared" si="304"/>
        <v>low</v>
      </c>
      <c r="I495" s="28" t="s">
        <v>88</v>
      </c>
      <c r="J495" s="25">
        <f t="shared" si="305"/>
        <v>1</v>
      </c>
      <c r="K495" s="28" t="s">
        <v>88</v>
      </c>
      <c r="L495" s="25">
        <f t="shared" si="306"/>
        <v>1</v>
      </c>
      <c r="M495" s="28" t="s">
        <v>88</v>
      </c>
      <c r="N495" s="25">
        <f t="shared" si="307"/>
        <v>1</v>
      </c>
      <c r="O495" s="25" t="str">
        <f t="shared" si="316"/>
        <v>low</v>
      </c>
      <c r="P495" s="25" t="s">
        <v>67</v>
      </c>
      <c r="Q495" s="25" t="s">
        <v>68</v>
      </c>
      <c r="R495" s="25">
        <v>3</v>
      </c>
      <c r="S495" s="29" t="s">
        <v>1260</v>
      </c>
      <c r="T495" s="195">
        <f>VLOOKUP($S495,'Snippet measures'!$A$4:$V$33,11,FALSE)</f>
        <v>921</v>
      </c>
      <c r="U495" s="195">
        <f>VLOOKUP($S495,'Snippet measures'!$A$4:$V$33,18,FALSE)</f>
        <v>-7.5114467702031602</v>
      </c>
      <c r="V495" s="195">
        <f>VLOOKUP($S495,'Snippet measures'!$A$4:$V$33,19,FALSE)</f>
        <v>778.9</v>
      </c>
      <c r="W495" s="195">
        <f>VLOOKUP($S495,'Snippet measures'!$A$4:$V$33,21,FALSE)</f>
        <v>8.869179600886918E-3</v>
      </c>
      <c r="X495" s="195">
        <f>VLOOKUP($S495,'Snippet measures'!$A$4:$V$33,22,FALSE)</f>
        <v>0.3902439024390244</v>
      </c>
      <c r="Y495" s="25">
        <v>3</v>
      </c>
      <c r="Z495" s="30" t="s">
        <v>1275</v>
      </c>
      <c r="AA495" s="31" t="s">
        <v>168</v>
      </c>
      <c r="AB495" s="39" t="s">
        <v>396</v>
      </c>
      <c r="AC495" s="33" t="s">
        <v>396</v>
      </c>
      <c r="AD495" s="16"/>
      <c r="AE495" s="17">
        <f>IF($AB495=TRIM($AC495),3,"")</f>
        <v>3</v>
      </c>
      <c r="AF495" s="17">
        <f>IF($AB495=TRIM($AC495),3,"")</f>
        <v>3</v>
      </c>
      <c r="AG495" s="17">
        <f t="shared" si="320"/>
        <v>3</v>
      </c>
      <c r="AH495" s="35" t="s">
        <v>397</v>
      </c>
      <c r="AI495" s="33" t="s">
        <v>1276</v>
      </c>
      <c r="AJ495" s="16"/>
      <c r="AK495" s="17">
        <v>2</v>
      </c>
      <c r="AL495" s="17">
        <v>2</v>
      </c>
      <c r="AM495" s="20">
        <f>IF(AK495=AL495,AK495,"")</f>
        <v>2</v>
      </c>
      <c r="AN495" s="35" t="s">
        <v>399</v>
      </c>
      <c r="AO495" s="33" t="s">
        <v>1277</v>
      </c>
      <c r="AP495" s="16"/>
      <c r="AQ495" s="17">
        <v>2</v>
      </c>
      <c r="AR495" s="17">
        <v>2</v>
      </c>
      <c r="AS495" s="20">
        <f t="shared" si="294"/>
        <v>2</v>
      </c>
      <c r="AT495" s="35" t="s">
        <v>401</v>
      </c>
      <c r="AU495" s="33" t="s">
        <v>1278</v>
      </c>
      <c r="AV495" s="16"/>
      <c r="AW495" s="17">
        <v>1</v>
      </c>
      <c r="AX495" s="17">
        <v>1</v>
      </c>
      <c r="AY495" s="20">
        <f t="shared" si="336"/>
        <v>1</v>
      </c>
      <c r="AZ495" s="35"/>
      <c r="BA495" s="33"/>
      <c r="BB495" s="17" t="str">
        <f t="shared" si="337"/>
        <v/>
      </c>
      <c r="BC495" s="17" t="str">
        <f t="shared" si="337"/>
        <v/>
      </c>
      <c r="BD495" s="20" t="str">
        <f t="shared" si="299"/>
        <v/>
      </c>
      <c r="BE495" s="35"/>
      <c r="BF495" s="36"/>
      <c r="BG495" s="17" t="str">
        <f t="shared" si="338"/>
        <v/>
      </c>
      <c r="BH495" s="17" t="str">
        <f t="shared" si="338"/>
        <v/>
      </c>
      <c r="BI495" s="20" t="str">
        <f t="shared" si="333"/>
        <v/>
      </c>
      <c r="BJ495" s="54">
        <v>2</v>
      </c>
      <c r="BK495" s="37">
        <f t="shared" si="308"/>
        <v>5</v>
      </c>
      <c r="BL495" s="54">
        <f t="shared" si="309"/>
        <v>-1</v>
      </c>
      <c r="BM495" s="28"/>
      <c r="BN495" s="28"/>
      <c r="BO495" s="28"/>
      <c r="BP495" s="28" t="s">
        <v>975</v>
      </c>
      <c r="BQ495" s="28" t="s">
        <v>87</v>
      </c>
      <c r="BR495" s="25">
        <f t="shared" si="310"/>
        <v>1</v>
      </c>
      <c r="BS495" s="28" t="s">
        <v>87</v>
      </c>
      <c r="BT495" s="25">
        <f t="shared" si="311"/>
        <v>1</v>
      </c>
      <c r="BU495" s="28" t="s">
        <v>87</v>
      </c>
      <c r="BV495" s="25">
        <f t="shared" si="312"/>
        <v>1</v>
      </c>
      <c r="BW495" s="28" t="s">
        <v>87</v>
      </c>
      <c r="BX495" s="25">
        <f t="shared" si="313"/>
        <v>1</v>
      </c>
      <c r="BY495" s="25" t="str">
        <f t="shared" si="317"/>
        <v>low</v>
      </c>
      <c r="BZ495" s="28" t="s">
        <v>78</v>
      </c>
      <c r="CA495" s="25">
        <v>1</v>
      </c>
      <c r="CB495" s="28"/>
      <c r="CC495" s="28">
        <v>1833</v>
      </c>
      <c r="CD495" s="28">
        <v>99.04</v>
      </c>
      <c r="CE495" s="38">
        <v>77.069999999999993</v>
      </c>
      <c r="CF495" s="54">
        <v>4</v>
      </c>
      <c r="CG495" s="25">
        <f t="shared" si="314"/>
        <v>8</v>
      </c>
      <c r="CH495" s="26">
        <f t="shared" si="315"/>
        <v>0.66666666666666663</v>
      </c>
      <c r="CI495" s="26">
        <f t="shared" si="318"/>
        <v>9.2992730210016141</v>
      </c>
      <c r="CJ495" s="26">
        <f t="shared" si="319"/>
        <v>11.950175165434022</v>
      </c>
    </row>
    <row r="496" spans="1:88" ht="13.05" customHeight="1" x14ac:dyDescent="0.3">
      <c r="A496" s="27">
        <v>98</v>
      </c>
      <c r="B496" s="28" t="s">
        <v>88</v>
      </c>
      <c r="C496" s="25">
        <f t="shared" si="301"/>
        <v>1</v>
      </c>
      <c r="D496" s="28" t="s">
        <v>88</v>
      </c>
      <c r="E496" s="25">
        <f t="shared" si="302"/>
        <v>1</v>
      </c>
      <c r="F496" s="28" t="s">
        <v>88</v>
      </c>
      <c r="G496" s="25">
        <f t="shared" si="303"/>
        <v>1</v>
      </c>
      <c r="H496" s="28" t="str">
        <f t="shared" si="304"/>
        <v>low</v>
      </c>
      <c r="I496" s="28" t="s">
        <v>88</v>
      </c>
      <c r="J496" s="25">
        <f t="shared" si="305"/>
        <v>1</v>
      </c>
      <c r="K496" s="28" t="s">
        <v>88</v>
      </c>
      <c r="L496" s="25">
        <f t="shared" si="306"/>
        <v>1</v>
      </c>
      <c r="M496" s="28" t="s">
        <v>88</v>
      </c>
      <c r="N496" s="25">
        <f t="shared" si="307"/>
        <v>1</v>
      </c>
      <c r="O496" s="25" t="str">
        <f t="shared" si="316"/>
        <v>low</v>
      </c>
      <c r="P496" s="25" t="s">
        <v>67</v>
      </c>
      <c r="Q496" s="25" t="s">
        <v>68</v>
      </c>
      <c r="R496" s="25">
        <v>3</v>
      </c>
      <c r="S496" s="29" t="s">
        <v>1260</v>
      </c>
      <c r="T496" s="195">
        <f>VLOOKUP($S496,'Snippet measures'!$A$4:$V$33,11,FALSE)</f>
        <v>921</v>
      </c>
      <c r="U496" s="195">
        <f>VLOOKUP($S496,'Snippet measures'!$A$4:$V$33,18,FALSE)</f>
        <v>-7.5114467702031602</v>
      </c>
      <c r="V496" s="195">
        <f>VLOOKUP($S496,'Snippet measures'!$A$4:$V$33,19,FALSE)</f>
        <v>778.9</v>
      </c>
      <c r="W496" s="195">
        <f>VLOOKUP($S496,'Snippet measures'!$A$4:$V$33,21,FALSE)</f>
        <v>8.869179600886918E-3</v>
      </c>
      <c r="X496" s="195">
        <f>VLOOKUP($S496,'Snippet measures'!$A$4:$V$33,22,FALSE)</f>
        <v>0.3902439024390244</v>
      </c>
      <c r="Y496" s="25">
        <v>1</v>
      </c>
      <c r="Z496" s="30" t="s">
        <v>91</v>
      </c>
      <c r="AA496" s="31" t="s">
        <v>91</v>
      </c>
      <c r="AB496" s="39" t="s">
        <v>396</v>
      </c>
      <c r="AC496" s="33" t="s">
        <v>91</v>
      </c>
      <c r="AD496" s="16"/>
      <c r="AE496" s="17">
        <v>0</v>
      </c>
      <c r="AF496" s="17">
        <v>0</v>
      </c>
      <c r="AG496" s="17">
        <f t="shared" si="320"/>
        <v>0</v>
      </c>
      <c r="AH496" s="35" t="s">
        <v>397</v>
      </c>
      <c r="AI496" s="33" t="s">
        <v>91</v>
      </c>
      <c r="AJ496" s="16"/>
      <c r="AK496" s="17">
        <v>0</v>
      </c>
      <c r="AL496" s="17">
        <v>0</v>
      </c>
      <c r="AM496" s="20">
        <f>IF(AK496=AL496,AK496,"")</f>
        <v>0</v>
      </c>
      <c r="AN496" s="35" t="s">
        <v>399</v>
      </c>
      <c r="AO496" s="33" t="s">
        <v>91</v>
      </c>
      <c r="AP496" s="16"/>
      <c r="AQ496" s="17">
        <v>0</v>
      </c>
      <c r="AR496" s="17">
        <v>0</v>
      </c>
      <c r="AS496" s="20">
        <f t="shared" ref="AS496:AS521" si="339">IF(AQ496=AR496,AQ496,"")</f>
        <v>0</v>
      </c>
      <c r="AT496" s="35" t="s">
        <v>401</v>
      </c>
      <c r="AU496" s="33" t="s">
        <v>91</v>
      </c>
      <c r="AV496" s="16"/>
      <c r="AW496" s="17">
        <v>0</v>
      </c>
      <c r="AX496" s="17">
        <v>0</v>
      </c>
      <c r="AY496" s="20">
        <f t="shared" si="336"/>
        <v>0</v>
      </c>
      <c r="AZ496" s="35"/>
      <c r="BA496" s="33"/>
      <c r="BB496" s="17" t="str">
        <f t="shared" si="337"/>
        <v/>
      </c>
      <c r="BC496" s="17" t="str">
        <f t="shared" si="337"/>
        <v/>
      </c>
      <c r="BD496" s="20" t="str">
        <f t="shared" si="299"/>
        <v/>
      </c>
      <c r="BE496" s="35"/>
      <c r="BF496" s="36"/>
      <c r="BG496" s="17" t="str">
        <f t="shared" si="338"/>
        <v/>
      </c>
      <c r="BH496" s="17" t="str">
        <f t="shared" si="338"/>
        <v/>
      </c>
      <c r="BI496" s="20" t="str">
        <f t="shared" si="333"/>
        <v/>
      </c>
      <c r="BJ496" s="54">
        <v>1</v>
      </c>
      <c r="BK496" s="37">
        <f t="shared" si="308"/>
        <v>2</v>
      </c>
      <c r="BL496" s="54">
        <f t="shared" si="309"/>
        <v>0</v>
      </c>
      <c r="BM496" s="28"/>
      <c r="BN496" s="28"/>
      <c r="BO496" s="28"/>
      <c r="BP496" s="28" t="s">
        <v>91</v>
      </c>
      <c r="BQ496" s="28">
        <v>2</v>
      </c>
      <c r="BR496" s="25">
        <f t="shared" si="310"/>
        <v>2</v>
      </c>
      <c r="BS496" s="28" t="s">
        <v>87</v>
      </c>
      <c r="BT496" s="25">
        <f t="shared" si="311"/>
        <v>1</v>
      </c>
      <c r="BU496" s="28" t="s">
        <v>87</v>
      </c>
      <c r="BV496" s="25">
        <f t="shared" si="312"/>
        <v>1</v>
      </c>
      <c r="BW496" s="28" t="s">
        <v>87</v>
      </c>
      <c r="BX496" s="25">
        <f t="shared" si="313"/>
        <v>1</v>
      </c>
      <c r="BY496" s="25" t="str">
        <f t="shared" si="317"/>
        <v>low</v>
      </c>
      <c r="BZ496" s="28" t="s">
        <v>100</v>
      </c>
      <c r="CA496" s="25">
        <v>3</v>
      </c>
      <c r="CB496" s="28" t="s">
        <v>978</v>
      </c>
      <c r="CC496" s="28">
        <v>2279.69</v>
      </c>
      <c r="CD496" s="28">
        <v>13.85</v>
      </c>
      <c r="CE496" s="38">
        <v>12.86</v>
      </c>
      <c r="CF496" s="54">
        <v>4</v>
      </c>
      <c r="CG496" s="25">
        <f t="shared" si="314"/>
        <v>0</v>
      </c>
      <c r="CH496" s="26">
        <f t="shared" si="315"/>
        <v>0</v>
      </c>
      <c r="CI496" s="26">
        <f t="shared" si="318"/>
        <v>66.498194945848383</v>
      </c>
      <c r="CJ496" s="26">
        <f t="shared" si="319"/>
        <v>71.617418351477454</v>
      </c>
    </row>
    <row r="497" spans="1:88" ht="13.05" customHeight="1" x14ac:dyDescent="0.3">
      <c r="A497" s="27">
        <v>101</v>
      </c>
      <c r="B497" s="28" t="s">
        <v>80</v>
      </c>
      <c r="C497" s="25">
        <f t="shared" si="301"/>
        <v>4</v>
      </c>
      <c r="D497" s="28" t="s">
        <v>65</v>
      </c>
      <c r="E497" s="25">
        <f t="shared" si="302"/>
        <v>3</v>
      </c>
      <c r="F497" s="28" t="s">
        <v>80</v>
      </c>
      <c r="G497" s="25">
        <f t="shared" si="303"/>
        <v>4</v>
      </c>
      <c r="H497" s="28" t="str">
        <f t="shared" si="304"/>
        <v>high</v>
      </c>
      <c r="I497" s="28" t="s">
        <v>79</v>
      </c>
      <c r="J497" s="25">
        <f t="shared" si="305"/>
        <v>2</v>
      </c>
      <c r="K497" s="28" t="s">
        <v>65</v>
      </c>
      <c r="L497" s="25">
        <f t="shared" si="306"/>
        <v>3</v>
      </c>
      <c r="M497" s="28" t="s">
        <v>79</v>
      </c>
      <c r="N497" s="25">
        <f t="shared" si="307"/>
        <v>2</v>
      </c>
      <c r="O497" s="25" t="str">
        <f t="shared" si="316"/>
        <v>high</v>
      </c>
      <c r="P497" s="25" t="s">
        <v>67</v>
      </c>
      <c r="Q497" s="25" t="s">
        <v>68</v>
      </c>
      <c r="R497" s="25">
        <v>3</v>
      </c>
      <c r="S497" s="29" t="s">
        <v>1260</v>
      </c>
      <c r="T497" s="195">
        <f>VLOOKUP($S497,'Snippet measures'!$A$4:$V$33,11,FALSE)</f>
        <v>921</v>
      </c>
      <c r="U497" s="195">
        <f>VLOOKUP($S497,'Snippet measures'!$A$4:$V$33,18,FALSE)</f>
        <v>-7.5114467702031602</v>
      </c>
      <c r="V497" s="195">
        <f>VLOOKUP($S497,'Snippet measures'!$A$4:$V$33,19,FALSE)</f>
        <v>778.9</v>
      </c>
      <c r="W497" s="195">
        <f>VLOOKUP($S497,'Snippet measures'!$A$4:$V$33,21,FALSE)</f>
        <v>8.869179600886918E-3</v>
      </c>
      <c r="X497" s="195">
        <f>VLOOKUP($S497,'Snippet measures'!$A$4:$V$33,22,FALSE)</f>
        <v>0.3902439024390244</v>
      </c>
      <c r="Y497" s="25">
        <v>4</v>
      </c>
      <c r="Z497" s="30" t="s">
        <v>1279</v>
      </c>
      <c r="AA497" s="31" t="s">
        <v>1280</v>
      </c>
      <c r="AB497" s="39" t="s">
        <v>396</v>
      </c>
      <c r="AC497" s="33" t="s">
        <v>1281</v>
      </c>
      <c r="AD497" s="16" t="s">
        <v>1282</v>
      </c>
      <c r="AE497" s="17">
        <v>1</v>
      </c>
      <c r="AF497" s="17">
        <v>2</v>
      </c>
      <c r="AG497" s="40">
        <v>1</v>
      </c>
      <c r="AH497" s="35" t="s">
        <v>397</v>
      </c>
      <c r="AI497" s="33" t="s">
        <v>1283</v>
      </c>
      <c r="AJ497" s="16" t="s">
        <v>300</v>
      </c>
      <c r="AK497" s="17">
        <v>2</v>
      </c>
      <c r="AL497" s="17">
        <v>1</v>
      </c>
      <c r="AM497" s="41">
        <v>1</v>
      </c>
      <c r="AN497" s="35" t="s">
        <v>399</v>
      </c>
      <c r="AO497" s="33" t="s">
        <v>1284</v>
      </c>
      <c r="AP497" s="16"/>
      <c r="AQ497" s="17">
        <v>0</v>
      </c>
      <c r="AR497" s="17">
        <v>0</v>
      </c>
      <c r="AS497" s="20">
        <f t="shared" si="339"/>
        <v>0</v>
      </c>
      <c r="AT497" s="35" t="s">
        <v>401</v>
      </c>
      <c r="AU497" s="33" t="s">
        <v>1285</v>
      </c>
      <c r="AV497" s="16"/>
      <c r="AW497" s="17">
        <v>0</v>
      </c>
      <c r="AX497" s="17">
        <v>0</v>
      </c>
      <c r="AY497" s="20">
        <f t="shared" si="336"/>
        <v>0</v>
      </c>
      <c r="AZ497" s="35"/>
      <c r="BA497" s="33"/>
      <c r="BB497" s="17" t="str">
        <f t="shared" si="337"/>
        <v/>
      </c>
      <c r="BC497" s="17" t="str">
        <f t="shared" si="337"/>
        <v/>
      </c>
      <c r="BD497" s="20" t="str">
        <f t="shared" si="299"/>
        <v/>
      </c>
      <c r="BE497" s="35"/>
      <c r="BF497" s="36"/>
      <c r="BG497" s="17" t="str">
        <f t="shared" si="338"/>
        <v/>
      </c>
      <c r="BH497" s="17" t="str">
        <f t="shared" si="338"/>
        <v/>
      </c>
      <c r="BI497" s="20" t="str">
        <f t="shared" si="333"/>
        <v/>
      </c>
      <c r="BJ497" s="54">
        <v>3</v>
      </c>
      <c r="BK497" s="37">
        <f t="shared" si="308"/>
        <v>7</v>
      </c>
      <c r="BL497" s="54">
        <f t="shared" si="309"/>
        <v>-1</v>
      </c>
      <c r="BM497" s="28" t="s">
        <v>1286</v>
      </c>
      <c r="BN497" s="28"/>
      <c r="BO497" s="28" t="s">
        <v>983</v>
      </c>
      <c r="BP497" s="28" t="s">
        <v>984</v>
      </c>
      <c r="BQ497" s="28">
        <v>3</v>
      </c>
      <c r="BR497" s="25">
        <f t="shared" si="310"/>
        <v>3</v>
      </c>
      <c r="BS497" s="28">
        <v>3</v>
      </c>
      <c r="BT497" s="25">
        <f t="shared" si="311"/>
        <v>3</v>
      </c>
      <c r="BU497" s="28">
        <v>3</v>
      </c>
      <c r="BV497" s="25">
        <f t="shared" si="312"/>
        <v>3</v>
      </c>
      <c r="BW497" s="28">
        <v>2</v>
      </c>
      <c r="BX497" s="25">
        <f t="shared" si="313"/>
        <v>2</v>
      </c>
      <c r="BY497" s="25" t="str">
        <f t="shared" si="317"/>
        <v>med</v>
      </c>
      <c r="BZ497" s="28" t="s">
        <v>78</v>
      </c>
      <c r="CA497" s="25">
        <v>1</v>
      </c>
      <c r="CB497" s="28" t="s">
        <v>985</v>
      </c>
      <c r="CC497" s="28">
        <v>3222.43</v>
      </c>
      <c r="CD497" s="28">
        <v>58.79</v>
      </c>
      <c r="CE497" s="38">
        <v>83.44</v>
      </c>
      <c r="CF497" s="54">
        <v>4</v>
      </c>
      <c r="CG497" s="25">
        <f t="shared" si="314"/>
        <v>2</v>
      </c>
      <c r="CH497" s="26">
        <f t="shared" si="315"/>
        <v>0.16666666666666666</v>
      </c>
      <c r="CI497" s="26">
        <f t="shared" si="318"/>
        <v>15.665929579860521</v>
      </c>
      <c r="CJ497" s="26">
        <f t="shared" si="319"/>
        <v>11.037871524448706</v>
      </c>
    </row>
    <row r="498" spans="1:88" ht="13.05" customHeight="1" x14ac:dyDescent="0.3">
      <c r="A498" s="27">
        <v>115</v>
      </c>
      <c r="B498" s="28" t="s">
        <v>88</v>
      </c>
      <c r="C498" s="25">
        <f t="shared" si="301"/>
        <v>1</v>
      </c>
      <c r="D498" s="28" t="s">
        <v>79</v>
      </c>
      <c r="E498" s="25">
        <f t="shared" si="302"/>
        <v>2</v>
      </c>
      <c r="F498" s="28" t="s">
        <v>80</v>
      </c>
      <c r="G498" s="25">
        <f t="shared" si="303"/>
        <v>4</v>
      </c>
      <c r="H498" s="28" t="str">
        <f t="shared" si="304"/>
        <v>medium</v>
      </c>
      <c r="I498" s="28" t="s">
        <v>88</v>
      </c>
      <c r="J498" s="25">
        <f t="shared" si="305"/>
        <v>1</v>
      </c>
      <c r="K498" s="28" t="s">
        <v>65</v>
      </c>
      <c r="L498" s="25">
        <f t="shared" si="306"/>
        <v>3</v>
      </c>
      <c r="M498" s="28" t="s">
        <v>88</v>
      </c>
      <c r="N498" s="25">
        <f t="shared" si="307"/>
        <v>1</v>
      </c>
      <c r="O498" s="25" t="str">
        <f t="shared" si="316"/>
        <v>high</v>
      </c>
      <c r="P498" s="25" t="s">
        <v>67</v>
      </c>
      <c r="Q498" s="25" t="s">
        <v>68</v>
      </c>
      <c r="R498" s="25">
        <v>3</v>
      </c>
      <c r="S498" s="29" t="s">
        <v>1260</v>
      </c>
      <c r="T498" s="195">
        <f>VLOOKUP($S498,'Snippet measures'!$A$4:$V$33,11,FALSE)</f>
        <v>921</v>
      </c>
      <c r="U498" s="195">
        <f>VLOOKUP($S498,'Snippet measures'!$A$4:$V$33,18,FALSE)</f>
        <v>-7.5114467702031602</v>
      </c>
      <c r="V498" s="195">
        <f>VLOOKUP($S498,'Snippet measures'!$A$4:$V$33,19,FALSE)</f>
        <v>778.9</v>
      </c>
      <c r="W498" s="195">
        <f>VLOOKUP($S498,'Snippet measures'!$A$4:$V$33,21,FALSE)</f>
        <v>8.869179600886918E-3</v>
      </c>
      <c r="X498" s="195">
        <f>VLOOKUP($S498,'Snippet measures'!$A$4:$V$33,22,FALSE)</f>
        <v>0.3902439024390244</v>
      </c>
      <c r="Y498" s="25">
        <v>4</v>
      </c>
      <c r="Z498" s="30" t="s">
        <v>1287</v>
      </c>
      <c r="AA498" s="31" t="s">
        <v>1288</v>
      </c>
      <c r="AB498" s="39" t="s">
        <v>396</v>
      </c>
      <c r="AC498" s="33" t="s">
        <v>396</v>
      </c>
      <c r="AD498" s="16"/>
      <c r="AE498" s="17">
        <f>IF($AB498=TRIM($AC498),3,"")</f>
        <v>3</v>
      </c>
      <c r="AF498" s="17">
        <f>IF($AB498=TRIM($AC498),3,"")</f>
        <v>3</v>
      </c>
      <c r="AG498" s="17">
        <f t="shared" ref="AG498:AG521" si="340">IF(AE498=AF498,AE498,"")</f>
        <v>3</v>
      </c>
      <c r="AH498" s="35" t="s">
        <v>397</v>
      </c>
      <c r="AI498" s="33" t="s">
        <v>1289</v>
      </c>
      <c r="AJ498" s="16"/>
      <c r="AK498" s="17">
        <v>2</v>
      </c>
      <c r="AL498" s="17">
        <v>1</v>
      </c>
      <c r="AM498" s="41">
        <v>2</v>
      </c>
      <c r="AN498" s="35" t="s">
        <v>399</v>
      </c>
      <c r="AO498" s="33" t="s">
        <v>1290</v>
      </c>
      <c r="AP498" s="16"/>
      <c r="AQ498" s="17">
        <v>1</v>
      </c>
      <c r="AR498" s="17">
        <v>1</v>
      </c>
      <c r="AS498" s="20">
        <f t="shared" si="339"/>
        <v>1</v>
      </c>
      <c r="AT498" s="35" t="s">
        <v>401</v>
      </c>
      <c r="AU498" s="33" t="s">
        <v>1291</v>
      </c>
      <c r="AV498" s="16"/>
      <c r="AW498" s="17">
        <v>2</v>
      </c>
      <c r="AX498" s="17">
        <v>2</v>
      </c>
      <c r="AY498" s="20">
        <f t="shared" si="336"/>
        <v>2</v>
      </c>
      <c r="AZ498" s="35"/>
      <c r="BA498" s="33"/>
      <c r="BB498" s="17" t="str">
        <f t="shared" si="337"/>
        <v/>
      </c>
      <c r="BC498" s="17" t="str">
        <f t="shared" si="337"/>
        <v/>
      </c>
      <c r="BD498" s="20" t="str">
        <f t="shared" si="299"/>
        <v/>
      </c>
      <c r="BE498" s="35"/>
      <c r="BF498" s="36"/>
      <c r="BG498" s="17" t="str">
        <f t="shared" si="338"/>
        <v/>
      </c>
      <c r="BH498" s="17" t="str">
        <f t="shared" si="338"/>
        <v/>
      </c>
      <c r="BI498" s="20" t="str">
        <f t="shared" si="333"/>
        <v/>
      </c>
      <c r="BJ498" s="54">
        <v>4</v>
      </c>
      <c r="BK498" s="37">
        <f t="shared" si="308"/>
        <v>8</v>
      </c>
      <c r="BL498" s="54">
        <f t="shared" si="309"/>
        <v>0</v>
      </c>
      <c r="BM498" s="28" t="s">
        <v>1292</v>
      </c>
      <c r="BN498" s="28"/>
      <c r="BO498" s="28" t="s">
        <v>991</v>
      </c>
      <c r="BP498" s="28" t="s">
        <v>992</v>
      </c>
      <c r="BQ498" s="28">
        <v>2</v>
      </c>
      <c r="BR498" s="25">
        <f t="shared" si="310"/>
        <v>2</v>
      </c>
      <c r="BS498" s="28">
        <v>2</v>
      </c>
      <c r="BT498" s="25">
        <f t="shared" si="311"/>
        <v>2</v>
      </c>
      <c r="BU498" s="28">
        <v>2</v>
      </c>
      <c r="BV498" s="25">
        <f t="shared" si="312"/>
        <v>2</v>
      </c>
      <c r="BW498" s="28">
        <v>2</v>
      </c>
      <c r="BX498" s="25">
        <f t="shared" si="313"/>
        <v>2</v>
      </c>
      <c r="BY498" s="25" t="str">
        <f t="shared" si="317"/>
        <v>low</v>
      </c>
      <c r="BZ498" s="28" t="s">
        <v>145</v>
      </c>
      <c r="CA498" s="25">
        <v>2</v>
      </c>
      <c r="CB498" s="28"/>
      <c r="CC498" s="28">
        <v>6689.13</v>
      </c>
      <c r="CD498" s="28">
        <v>2381.91</v>
      </c>
      <c r="CE498" s="38">
        <v>99.09</v>
      </c>
      <c r="CF498" s="54">
        <v>4</v>
      </c>
      <c r="CG498" s="25">
        <f t="shared" si="314"/>
        <v>8</v>
      </c>
      <c r="CH498" s="26">
        <f t="shared" si="315"/>
        <v>0.66666666666666663</v>
      </c>
      <c r="CI498" s="26">
        <f t="shared" si="318"/>
        <v>0.38666448354471833</v>
      </c>
      <c r="CJ498" s="26">
        <f t="shared" si="319"/>
        <v>9.2945806842264602</v>
      </c>
    </row>
    <row r="499" spans="1:88" ht="13.05" customHeight="1" x14ac:dyDescent="0.3">
      <c r="A499" s="27">
        <v>116</v>
      </c>
      <c r="B499" s="28" t="s">
        <v>88</v>
      </c>
      <c r="C499" s="25">
        <f t="shared" si="301"/>
        <v>1</v>
      </c>
      <c r="D499" s="28" t="s">
        <v>80</v>
      </c>
      <c r="E499" s="25">
        <f t="shared" si="302"/>
        <v>4</v>
      </c>
      <c r="F499" s="28" t="s">
        <v>66</v>
      </c>
      <c r="G499" s="25">
        <f t="shared" si="303"/>
        <v>5</v>
      </c>
      <c r="H499" s="28" t="str">
        <f t="shared" si="304"/>
        <v>high</v>
      </c>
      <c r="I499" s="28" t="s">
        <v>65</v>
      </c>
      <c r="J499" s="25">
        <f t="shared" si="305"/>
        <v>3</v>
      </c>
      <c r="K499" s="28" t="s">
        <v>80</v>
      </c>
      <c r="L499" s="25">
        <f t="shared" si="306"/>
        <v>4</v>
      </c>
      <c r="M499" s="28" t="s">
        <v>88</v>
      </c>
      <c r="N499" s="25">
        <f t="shared" si="307"/>
        <v>1</v>
      </c>
      <c r="O499" s="25" t="str">
        <f t="shared" si="316"/>
        <v>high</v>
      </c>
      <c r="P499" s="25" t="s">
        <v>67</v>
      </c>
      <c r="Q499" s="25" t="s">
        <v>68</v>
      </c>
      <c r="R499" s="25">
        <v>3</v>
      </c>
      <c r="S499" s="29" t="s">
        <v>1260</v>
      </c>
      <c r="T499" s="195">
        <f>VLOOKUP($S499,'Snippet measures'!$A$4:$V$33,11,FALSE)</f>
        <v>921</v>
      </c>
      <c r="U499" s="195">
        <f>VLOOKUP($S499,'Snippet measures'!$A$4:$V$33,18,FALSE)</f>
        <v>-7.5114467702031602</v>
      </c>
      <c r="V499" s="195">
        <f>VLOOKUP($S499,'Snippet measures'!$A$4:$V$33,19,FALSE)</f>
        <v>778.9</v>
      </c>
      <c r="W499" s="195">
        <f>VLOOKUP($S499,'Snippet measures'!$A$4:$V$33,21,FALSE)</f>
        <v>8.869179600886918E-3</v>
      </c>
      <c r="X499" s="195">
        <f>VLOOKUP($S499,'Snippet measures'!$A$4:$V$33,22,FALSE)</f>
        <v>0.3902439024390244</v>
      </c>
      <c r="Y499" s="25">
        <v>3</v>
      </c>
      <c r="Z499" s="30" t="s">
        <v>1293</v>
      </c>
      <c r="AA499" s="31" t="s">
        <v>1294</v>
      </c>
      <c r="AB499" s="39" t="s">
        <v>396</v>
      </c>
      <c r="AC499" s="33" t="s">
        <v>1295</v>
      </c>
      <c r="AD499" s="16"/>
      <c r="AE499" s="17">
        <v>0</v>
      </c>
      <c r="AF499" s="17">
        <v>0</v>
      </c>
      <c r="AG499" s="17">
        <f t="shared" si="340"/>
        <v>0</v>
      </c>
      <c r="AH499" s="35" t="s">
        <v>397</v>
      </c>
      <c r="AI499" s="33" t="s">
        <v>1296</v>
      </c>
      <c r="AJ499" s="16"/>
      <c r="AK499" s="17">
        <v>0</v>
      </c>
      <c r="AL499" s="17">
        <v>0</v>
      </c>
      <c r="AM499" s="20">
        <f t="shared" ref="AM499:AM521" si="341">IF(AK499=AL499,AK499,"")</f>
        <v>0</v>
      </c>
      <c r="AN499" s="35" t="s">
        <v>399</v>
      </c>
      <c r="AO499" s="33" t="s">
        <v>1297</v>
      </c>
      <c r="AP499" s="16"/>
      <c r="AQ499" s="17">
        <v>0</v>
      </c>
      <c r="AR499" s="17">
        <v>0</v>
      </c>
      <c r="AS499" s="20">
        <f t="shared" si="339"/>
        <v>0</v>
      </c>
      <c r="AT499" s="35" t="s">
        <v>401</v>
      </c>
      <c r="AU499" s="33" t="s">
        <v>1298</v>
      </c>
      <c r="AV499" s="16"/>
      <c r="AW499" s="17">
        <v>1</v>
      </c>
      <c r="AX499" s="17">
        <v>1</v>
      </c>
      <c r="AY499" s="20">
        <f t="shared" si="336"/>
        <v>1</v>
      </c>
      <c r="AZ499" s="35"/>
      <c r="BA499" s="33"/>
      <c r="BB499" s="17" t="str">
        <f t="shared" si="337"/>
        <v/>
      </c>
      <c r="BC499" s="17" t="str">
        <f t="shared" si="337"/>
        <v/>
      </c>
      <c r="BD499" s="20" t="str">
        <f t="shared" si="299"/>
        <v/>
      </c>
      <c r="BE499" s="35"/>
      <c r="BF499" s="36"/>
      <c r="BG499" s="17" t="str">
        <f t="shared" si="338"/>
        <v/>
      </c>
      <c r="BH499" s="17" t="str">
        <f t="shared" si="338"/>
        <v/>
      </c>
      <c r="BI499" s="20" t="str">
        <f t="shared" si="333"/>
        <v/>
      </c>
      <c r="BJ499" s="54">
        <v>2</v>
      </c>
      <c r="BK499" s="37">
        <f t="shared" si="308"/>
        <v>5</v>
      </c>
      <c r="BL499" s="54">
        <f t="shared" si="309"/>
        <v>-1</v>
      </c>
      <c r="BM499" s="28"/>
      <c r="BN499" s="28"/>
      <c r="BO499" s="28" t="s">
        <v>996</v>
      </c>
      <c r="BP499" s="28" t="s">
        <v>997</v>
      </c>
      <c r="BQ499" s="28">
        <v>4</v>
      </c>
      <c r="BR499" s="25">
        <f t="shared" si="310"/>
        <v>4</v>
      </c>
      <c r="BS499" s="28">
        <v>2</v>
      </c>
      <c r="BT499" s="25">
        <f t="shared" si="311"/>
        <v>2</v>
      </c>
      <c r="BU499" s="28">
        <v>3</v>
      </c>
      <c r="BV499" s="25">
        <f t="shared" si="312"/>
        <v>3</v>
      </c>
      <c r="BW499" s="28" t="s">
        <v>77</v>
      </c>
      <c r="BX499" s="25">
        <f t="shared" si="313"/>
        <v>5</v>
      </c>
      <c r="BY499" s="25" t="str">
        <f t="shared" si="317"/>
        <v>high</v>
      </c>
      <c r="BZ499" s="28" t="s">
        <v>78</v>
      </c>
      <c r="CA499" s="25">
        <v>1</v>
      </c>
      <c r="CB499" s="28" t="s">
        <v>998</v>
      </c>
      <c r="CC499" s="28">
        <v>2196.4</v>
      </c>
      <c r="CD499" s="28">
        <v>136.49</v>
      </c>
      <c r="CE499" s="38">
        <v>144.47999999999999</v>
      </c>
      <c r="CF499" s="54">
        <v>4</v>
      </c>
      <c r="CG499" s="25">
        <f t="shared" si="314"/>
        <v>1</v>
      </c>
      <c r="CH499" s="26">
        <f t="shared" si="315"/>
        <v>8.3333333333333329E-2</v>
      </c>
      <c r="CI499" s="26">
        <f t="shared" si="318"/>
        <v>6.7477470876987322</v>
      </c>
      <c r="CJ499" s="26">
        <f t="shared" si="319"/>
        <v>6.3745847176079735</v>
      </c>
    </row>
    <row r="500" spans="1:88" ht="13.05" customHeight="1" x14ac:dyDescent="0.3">
      <c r="A500" s="27">
        <v>134</v>
      </c>
      <c r="B500" s="28" t="s">
        <v>88</v>
      </c>
      <c r="C500" s="25">
        <f t="shared" si="301"/>
        <v>1</v>
      </c>
      <c r="D500" s="28" t="s">
        <v>65</v>
      </c>
      <c r="E500" s="25">
        <f t="shared" si="302"/>
        <v>3</v>
      </c>
      <c r="F500" s="28" t="s">
        <v>79</v>
      </c>
      <c r="G500" s="25">
        <f t="shared" si="303"/>
        <v>2</v>
      </c>
      <c r="H500" s="28" t="str">
        <f t="shared" si="304"/>
        <v>medium</v>
      </c>
      <c r="I500" s="28" t="s">
        <v>88</v>
      </c>
      <c r="J500" s="25">
        <f t="shared" si="305"/>
        <v>1</v>
      </c>
      <c r="K500" s="28" t="s">
        <v>79</v>
      </c>
      <c r="L500" s="25">
        <f t="shared" si="306"/>
        <v>2</v>
      </c>
      <c r="M500" s="28" t="s">
        <v>88</v>
      </c>
      <c r="N500" s="25">
        <f t="shared" si="307"/>
        <v>1</v>
      </c>
      <c r="O500" s="25" t="str">
        <f t="shared" si="316"/>
        <v>med</v>
      </c>
      <c r="P500" s="25" t="s">
        <v>67</v>
      </c>
      <c r="Q500" s="25" t="s">
        <v>68</v>
      </c>
      <c r="R500" s="25">
        <v>3</v>
      </c>
      <c r="S500" s="29" t="s">
        <v>1260</v>
      </c>
      <c r="T500" s="195">
        <f>VLOOKUP($S500,'Snippet measures'!$A$4:$V$33,11,FALSE)</f>
        <v>921</v>
      </c>
      <c r="U500" s="195">
        <f>VLOOKUP($S500,'Snippet measures'!$A$4:$V$33,18,FALSE)</f>
        <v>-7.5114467702031602</v>
      </c>
      <c r="V500" s="195">
        <f>VLOOKUP($S500,'Snippet measures'!$A$4:$V$33,19,FALSE)</f>
        <v>778.9</v>
      </c>
      <c r="W500" s="195">
        <f>VLOOKUP($S500,'Snippet measures'!$A$4:$V$33,21,FALSE)</f>
        <v>8.869179600886918E-3</v>
      </c>
      <c r="X500" s="195">
        <f>VLOOKUP($S500,'Snippet measures'!$A$4:$V$33,22,FALSE)</f>
        <v>0.3902439024390244</v>
      </c>
      <c r="Y500" s="25">
        <v>2</v>
      </c>
      <c r="Z500" s="30" t="s">
        <v>1299</v>
      </c>
      <c r="AA500" s="31" t="s">
        <v>1300</v>
      </c>
      <c r="AB500" s="39" t="s">
        <v>396</v>
      </c>
      <c r="AC500" s="33" t="s">
        <v>396</v>
      </c>
      <c r="AD500" s="16"/>
      <c r="AE500" s="17">
        <f>IF($AB500=TRIM($AC500),3,"")</f>
        <v>3</v>
      </c>
      <c r="AF500" s="17">
        <f>IF($AB500=TRIM($AC500),3,"")</f>
        <v>3</v>
      </c>
      <c r="AG500" s="17">
        <f t="shared" si="340"/>
        <v>3</v>
      </c>
      <c r="AH500" s="35" t="s">
        <v>397</v>
      </c>
      <c r="AI500" s="33" t="s">
        <v>1090</v>
      </c>
      <c r="AJ500" s="16"/>
      <c r="AK500" s="17">
        <v>0</v>
      </c>
      <c r="AL500" s="17">
        <v>0</v>
      </c>
      <c r="AM500" s="20">
        <f t="shared" si="341"/>
        <v>0</v>
      </c>
      <c r="AN500" s="35" t="s">
        <v>399</v>
      </c>
      <c r="AO500" s="33" t="s">
        <v>1301</v>
      </c>
      <c r="AP500" s="16"/>
      <c r="AQ500" s="17">
        <v>0</v>
      </c>
      <c r="AR500" s="17">
        <v>0</v>
      </c>
      <c r="AS500" s="20">
        <f t="shared" si="339"/>
        <v>0</v>
      </c>
      <c r="AT500" s="35" t="s">
        <v>401</v>
      </c>
      <c r="AU500" s="33" t="s">
        <v>1302</v>
      </c>
      <c r="AV500" s="16"/>
      <c r="AW500" s="17">
        <v>1</v>
      </c>
      <c r="AX500" s="17">
        <v>1</v>
      </c>
      <c r="AY500" s="20">
        <f t="shared" si="336"/>
        <v>1</v>
      </c>
      <c r="AZ500" s="35"/>
      <c r="BA500" s="33"/>
      <c r="BB500" s="17" t="str">
        <f t="shared" si="337"/>
        <v/>
      </c>
      <c r="BC500" s="17" t="str">
        <f t="shared" si="337"/>
        <v/>
      </c>
      <c r="BD500" s="20" t="str">
        <f t="shared" si="299"/>
        <v/>
      </c>
      <c r="BE500" s="35"/>
      <c r="BF500" s="36"/>
      <c r="BG500" s="17" t="str">
        <f t="shared" si="338"/>
        <v/>
      </c>
      <c r="BH500" s="17" t="str">
        <f t="shared" si="338"/>
        <v/>
      </c>
      <c r="BI500" s="20" t="str">
        <f t="shared" si="333"/>
        <v/>
      </c>
      <c r="BJ500" s="54">
        <v>3</v>
      </c>
      <c r="BK500" s="37">
        <f t="shared" si="308"/>
        <v>5</v>
      </c>
      <c r="BL500" s="54">
        <f t="shared" si="309"/>
        <v>1</v>
      </c>
      <c r="BM500" s="28" t="s">
        <v>1303</v>
      </c>
      <c r="BN500" s="28"/>
      <c r="BO500" s="28" t="s">
        <v>1004</v>
      </c>
      <c r="BP500" s="28" t="s">
        <v>1005</v>
      </c>
      <c r="BQ500" s="28" t="s">
        <v>87</v>
      </c>
      <c r="BR500" s="25">
        <f t="shared" si="310"/>
        <v>1</v>
      </c>
      <c r="BS500" s="28" t="s">
        <v>87</v>
      </c>
      <c r="BT500" s="25">
        <f t="shared" si="311"/>
        <v>1</v>
      </c>
      <c r="BU500" s="28" t="s">
        <v>87</v>
      </c>
      <c r="BV500" s="25">
        <f t="shared" si="312"/>
        <v>1</v>
      </c>
      <c r="BW500" s="28" t="s">
        <v>87</v>
      </c>
      <c r="BX500" s="25">
        <f t="shared" si="313"/>
        <v>1</v>
      </c>
      <c r="BY500" s="25" t="str">
        <f t="shared" si="317"/>
        <v>low</v>
      </c>
      <c r="BZ500" s="28" t="s">
        <v>145</v>
      </c>
      <c r="CA500" s="25">
        <v>2</v>
      </c>
      <c r="CB500" s="28"/>
      <c r="CC500" s="28">
        <v>2077.88</v>
      </c>
      <c r="CD500" s="28">
        <v>122.19</v>
      </c>
      <c r="CE500" s="38">
        <v>76.34</v>
      </c>
      <c r="CF500" s="54">
        <v>4</v>
      </c>
      <c r="CG500" s="25">
        <f t="shared" si="314"/>
        <v>4</v>
      </c>
      <c r="CH500" s="26">
        <f t="shared" si="315"/>
        <v>0.33333333333333331</v>
      </c>
      <c r="CI500" s="26">
        <f t="shared" si="318"/>
        <v>7.5374416891726002</v>
      </c>
      <c r="CJ500" s="26">
        <f t="shared" si="319"/>
        <v>12.064448519779932</v>
      </c>
    </row>
    <row r="501" spans="1:88" ht="13.05" customHeight="1" x14ac:dyDescent="0.3">
      <c r="A501" s="27">
        <v>154</v>
      </c>
      <c r="B501" s="28" t="s">
        <v>88</v>
      </c>
      <c r="C501" s="25">
        <f t="shared" si="301"/>
        <v>1</v>
      </c>
      <c r="D501" s="28" t="s">
        <v>88</v>
      </c>
      <c r="E501" s="25">
        <f t="shared" si="302"/>
        <v>1</v>
      </c>
      <c r="F501" s="28" t="s">
        <v>88</v>
      </c>
      <c r="G501" s="25">
        <f t="shared" si="303"/>
        <v>1</v>
      </c>
      <c r="H501" s="28" t="str">
        <f t="shared" si="304"/>
        <v>low</v>
      </c>
      <c r="I501" s="28" t="s">
        <v>88</v>
      </c>
      <c r="J501" s="25">
        <f t="shared" si="305"/>
        <v>1</v>
      </c>
      <c r="K501" s="28" t="s">
        <v>88</v>
      </c>
      <c r="L501" s="25">
        <f t="shared" si="306"/>
        <v>1</v>
      </c>
      <c r="M501" s="28" t="s">
        <v>88</v>
      </c>
      <c r="N501" s="25">
        <f t="shared" si="307"/>
        <v>1</v>
      </c>
      <c r="O501" s="25" t="str">
        <f t="shared" si="316"/>
        <v>low</v>
      </c>
      <c r="P501" s="25" t="s">
        <v>67</v>
      </c>
      <c r="Q501" s="25" t="s">
        <v>68</v>
      </c>
      <c r="R501" s="25">
        <v>3</v>
      </c>
      <c r="S501" s="29" t="s">
        <v>1260</v>
      </c>
      <c r="T501" s="195">
        <f>VLOOKUP($S501,'Snippet measures'!$A$4:$V$33,11,FALSE)</f>
        <v>921</v>
      </c>
      <c r="U501" s="195">
        <f>VLOOKUP($S501,'Snippet measures'!$A$4:$V$33,18,FALSE)</f>
        <v>-7.5114467702031602</v>
      </c>
      <c r="V501" s="195">
        <f>VLOOKUP($S501,'Snippet measures'!$A$4:$V$33,19,FALSE)</f>
        <v>778.9</v>
      </c>
      <c r="W501" s="195">
        <f>VLOOKUP($S501,'Snippet measures'!$A$4:$V$33,21,FALSE)</f>
        <v>8.869179600886918E-3</v>
      </c>
      <c r="X501" s="195">
        <f>VLOOKUP($S501,'Snippet measures'!$A$4:$V$33,22,FALSE)</f>
        <v>0.3902439024390244</v>
      </c>
      <c r="Y501" s="25">
        <v>3</v>
      </c>
      <c r="Z501" s="30" t="s">
        <v>1304</v>
      </c>
      <c r="AA501" s="31" t="s">
        <v>1305</v>
      </c>
      <c r="AB501" s="39" t="s">
        <v>396</v>
      </c>
      <c r="AC501" s="33" t="s">
        <v>142</v>
      </c>
      <c r="AD501" s="16"/>
      <c r="AE501" s="17">
        <v>0</v>
      </c>
      <c r="AF501" s="17">
        <v>0</v>
      </c>
      <c r="AG501" s="17">
        <f t="shared" si="340"/>
        <v>0</v>
      </c>
      <c r="AH501" s="35" t="s">
        <v>397</v>
      </c>
      <c r="AI501" s="33" t="s">
        <v>142</v>
      </c>
      <c r="AJ501" s="16"/>
      <c r="AK501" s="17">
        <v>0</v>
      </c>
      <c r="AL501" s="17">
        <v>0</v>
      </c>
      <c r="AM501" s="20">
        <f t="shared" si="341"/>
        <v>0</v>
      </c>
      <c r="AN501" s="35" t="s">
        <v>399</v>
      </c>
      <c r="AO501" s="33" t="s">
        <v>1306</v>
      </c>
      <c r="AP501" s="16"/>
      <c r="AQ501" s="17">
        <v>0</v>
      </c>
      <c r="AR501" s="17">
        <v>0</v>
      </c>
      <c r="AS501" s="20">
        <f t="shared" si="339"/>
        <v>0</v>
      </c>
      <c r="AT501" s="35" t="s">
        <v>401</v>
      </c>
      <c r="AU501" s="33" t="s">
        <v>1307</v>
      </c>
      <c r="AV501" s="16"/>
      <c r="AW501" s="17">
        <v>1</v>
      </c>
      <c r="AX501" s="17">
        <v>0</v>
      </c>
      <c r="AY501" s="41">
        <v>0</v>
      </c>
      <c r="AZ501" s="35"/>
      <c r="BA501" s="33"/>
      <c r="BB501" s="17" t="str">
        <f t="shared" si="337"/>
        <v/>
      </c>
      <c r="BC501" s="17" t="str">
        <f t="shared" si="337"/>
        <v/>
      </c>
      <c r="BD501" s="20" t="str">
        <f t="shared" si="299"/>
        <v/>
      </c>
      <c r="BE501" s="35"/>
      <c r="BF501" s="36"/>
      <c r="BG501" s="17" t="str">
        <f t="shared" si="338"/>
        <v/>
      </c>
      <c r="BH501" s="17" t="str">
        <f t="shared" si="338"/>
        <v/>
      </c>
      <c r="BI501" s="20" t="str">
        <f t="shared" si="333"/>
        <v/>
      </c>
      <c r="BJ501" s="54">
        <v>1</v>
      </c>
      <c r="BK501" s="37">
        <f t="shared" si="308"/>
        <v>4</v>
      </c>
      <c r="BL501" s="54">
        <f t="shared" si="309"/>
        <v>-2</v>
      </c>
      <c r="BM501" s="28" t="s">
        <v>1308</v>
      </c>
      <c r="BN501" s="28" t="s">
        <v>1309</v>
      </c>
      <c r="BO501" s="28" t="s">
        <v>1012</v>
      </c>
      <c r="BP501" s="28" t="s">
        <v>1013</v>
      </c>
      <c r="BQ501" s="28">
        <v>2</v>
      </c>
      <c r="BR501" s="25">
        <f t="shared" si="310"/>
        <v>2</v>
      </c>
      <c r="BS501" s="28" t="s">
        <v>87</v>
      </c>
      <c r="BT501" s="25">
        <f t="shared" si="311"/>
        <v>1</v>
      </c>
      <c r="BU501" s="28" t="s">
        <v>87</v>
      </c>
      <c r="BV501" s="25">
        <f t="shared" si="312"/>
        <v>1</v>
      </c>
      <c r="BW501" s="28" t="s">
        <v>87</v>
      </c>
      <c r="BX501" s="25">
        <f t="shared" si="313"/>
        <v>1</v>
      </c>
      <c r="BY501" s="25" t="str">
        <f t="shared" si="317"/>
        <v>low</v>
      </c>
      <c r="BZ501" s="28" t="s">
        <v>482</v>
      </c>
      <c r="CA501" s="25">
        <v>5</v>
      </c>
      <c r="CB501" s="28" t="s">
        <v>1014</v>
      </c>
      <c r="CC501" s="28">
        <v>3706.66</v>
      </c>
      <c r="CD501" s="28">
        <v>75.489999999999995</v>
      </c>
      <c r="CE501" s="38">
        <v>85.43</v>
      </c>
      <c r="CF501" s="54">
        <v>4</v>
      </c>
      <c r="CG501" s="25">
        <f t="shared" si="314"/>
        <v>0</v>
      </c>
      <c r="CH501" s="26">
        <f t="shared" si="315"/>
        <v>0</v>
      </c>
      <c r="CI501" s="26">
        <f t="shared" si="318"/>
        <v>12.200291429328388</v>
      </c>
      <c r="CJ501" s="26">
        <f t="shared" si="319"/>
        <v>10.780756174645909</v>
      </c>
    </row>
    <row r="502" spans="1:88" ht="13.05" customHeight="1" x14ac:dyDescent="0.3">
      <c r="A502" s="27">
        <v>164</v>
      </c>
      <c r="B502" s="28" t="s">
        <v>79</v>
      </c>
      <c r="C502" s="25">
        <f t="shared" si="301"/>
        <v>2</v>
      </c>
      <c r="D502" s="28" t="s">
        <v>65</v>
      </c>
      <c r="E502" s="25">
        <f t="shared" si="302"/>
        <v>3</v>
      </c>
      <c r="F502" s="28" t="s">
        <v>65</v>
      </c>
      <c r="G502" s="25">
        <f t="shared" si="303"/>
        <v>3</v>
      </c>
      <c r="H502" s="28" t="str">
        <f t="shared" si="304"/>
        <v>medium</v>
      </c>
      <c r="I502" s="28" t="s">
        <v>88</v>
      </c>
      <c r="J502" s="25">
        <f t="shared" si="305"/>
        <v>1</v>
      </c>
      <c r="K502" s="28" t="s">
        <v>88</v>
      </c>
      <c r="L502" s="25">
        <f t="shared" si="306"/>
        <v>1</v>
      </c>
      <c r="M502" s="28" t="s">
        <v>88</v>
      </c>
      <c r="N502" s="25">
        <f t="shared" si="307"/>
        <v>1</v>
      </c>
      <c r="O502" s="25" t="str">
        <f t="shared" si="316"/>
        <v>med</v>
      </c>
      <c r="P502" s="25" t="s">
        <v>67</v>
      </c>
      <c r="Q502" s="25" t="s">
        <v>68</v>
      </c>
      <c r="R502" s="25">
        <v>3</v>
      </c>
      <c r="S502" s="29" t="s">
        <v>1260</v>
      </c>
      <c r="T502" s="195">
        <f>VLOOKUP($S502,'Snippet measures'!$A$4:$V$33,11,FALSE)</f>
        <v>921</v>
      </c>
      <c r="U502" s="195">
        <f>VLOOKUP($S502,'Snippet measures'!$A$4:$V$33,18,FALSE)</f>
        <v>-7.5114467702031602</v>
      </c>
      <c r="V502" s="195">
        <f>VLOOKUP($S502,'Snippet measures'!$A$4:$V$33,19,FALSE)</f>
        <v>778.9</v>
      </c>
      <c r="W502" s="195">
        <f>VLOOKUP($S502,'Snippet measures'!$A$4:$V$33,21,FALSE)</f>
        <v>8.869179600886918E-3</v>
      </c>
      <c r="X502" s="195">
        <f>VLOOKUP($S502,'Snippet measures'!$A$4:$V$33,22,FALSE)</f>
        <v>0.3902439024390244</v>
      </c>
      <c r="Y502" s="25">
        <v>3</v>
      </c>
      <c r="Z502" s="30" t="s">
        <v>1310</v>
      </c>
      <c r="AA502" s="31" t="s">
        <v>1311</v>
      </c>
      <c r="AB502" s="39" t="s">
        <v>396</v>
      </c>
      <c r="AC502" s="33" t="s">
        <v>396</v>
      </c>
      <c r="AD502" s="16"/>
      <c r="AE502" s="17">
        <f>IF($AB502=TRIM($AC502),3,"")</f>
        <v>3</v>
      </c>
      <c r="AF502" s="17">
        <f>IF($AB502=TRIM($AC502),3,"")</f>
        <v>3</v>
      </c>
      <c r="AG502" s="17">
        <f t="shared" si="340"/>
        <v>3</v>
      </c>
      <c r="AH502" s="35" t="s">
        <v>397</v>
      </c>
      <c r="AI502" s="33" t="s">
        <v>1312</v>
      </c>
      <c r="AJ502" s="16"/>
      <c r="AK502" s="17">
        <v>1</v>
      </c>
      <c r="AL502" s="17">
        <v>1</v>
      </c>
      <c r="AM502" s="20">
        <f t="shared" si="341"/>
        <v>1</v>
      </c>
      <c r="AN502" s="35" t="s">
        <v>399</v>
      </c>
      <c r="AO502" s="33" t="s">
        <v>400</v>
      </c>
      <c r="AP502" s="16"/>
      <c r="AQ502" s="17">
        <v>1</v>
      </c>
      <c r="AR502" s="17">
        <v>1</v>
      </c>
      <c r="AS502" s="20">
        <f t="shared" si="339"/>
        <v>1</v>
      </c>
      <c r="AT502" s="35" t="s">
        <v>401</v>
      </c>
      <c r="AU502" s="33" t="s">
        <v>1313</v>
      </c>
      <c r="AV502" s="16"/>
      <c r="AW502" s="17">
        <v>2</v>
      </c>
      <c r="AX502" s="17">
        <v>2</v>
      </c>
      <c r="AY502" s="20">
        <f t="shared" ref="AY502:AY521" si="342">IF(AW502=AX502,AW502,"")</f>
        <v>2</v>
      </c>
      <c r="AZ502" s="35"/>
      <c r="BA502" s="33"/>
      <c r="BB502" s="17" t="str">
        <f t="shared" si="337"/>
        <v/>
      </c>
      <c r="BC502" s="17" t="str">
        <f t="shared" si="337"/>
        <v/>
      </c>
      <c r="BD502" s="20" t="str">
        <f t="shared" ref="BD502:BD521" si="343">IF(BB502=BC502,BB502,"")</f>
        <v/>
      </c>
      <c r="BE502" s="35"/>
      <c r="BF502" s="36"/>
      <c r="BG502" s="17" t="str">
        <f t="shared" si="338"/>
        <v/>
      </c>
      <c r="BH502" s="17" t="str">
        <f t="shared" si="338"/>
        <v/>
      </c>
      <c r="BI502" s="20" t="str">
        <f t="shared" si="333"/>
        <v/>
      </c>
      <c r="BJ502" s="54">
        <v>3</v>
      </c>
      <c r="BK502" s="37">
        <f t="shared" si="308"/>
        <v>6</v>
      </c>
      <c r="BL502" s="54">
        <f t="shared" si="309"/>
        <v>0</v>
      </c>
      <c r="BM502" s="28"/>
      <c r="BN502" s="28"/>
      <c r="BO502" s="28" t="s">
        <v>1017</v>
      </c>
      <c r="BP502" s="28" t="s">
        <v>1018</v>
      </c>
      <c r="BQ502" s="28">
        <v>3</v>
      </c>
      <c r="BR502" s="25">
        <f t="shared" si="310"/>
        <v>3</v>
      </c>
      <c r="BS502" s="28">
        <v>2</v>
      </c>
      <c r="BT502" s="25">
        <f t="shared" si="311"/>
        <v>2</v>
      </c>
      <c r="BU502" s="28">
        <v>2</v>
      </c>
      <c r="BV502" s="25">
        <f t="shared" si="312"/>
        <v>2</v>
      </c>
      <c r="BW502" s="28" t="s">
        <v>87</v>
      </c>
      <c r="BX502" s="25">
        <f t="shared" si="313"/>
        <v>1</v>
      </c>
      <c r="BY502" s="25" t="str">
        <f t="shared" si="317"/>
        <v>med</v>
      </c>
      <c r="BZ502" s="28" t="s">
        <v>145</v>
      </c>
      <c r="CA502" s="25">
        <v>2</v>
      </c>
      <c r="CB502" s="28"/>
      <c r="CC502" s="28">
        <v>4380.3999999999996</v>
      </c>
      <c r="CD502" s="28">
        <v>59.11</v>
      </c>
      <c r="CE502" s="38">
        <v>112.19</v>
      </c>
      <c r="CF502" s="54">
        <v>4</v>
      </c>
      <c r="CG502" s="25">
        <f t="shared" si="314"/>
        <v>7</v>
      </c>
      <c r="CH502" s="26">
        <f t="shared" si="315"/>
        <v>0.58333333333333337</v>
      </c>
      <c r="CI502" s="26">
        <f t="shared" si="318"/>
        <v>15.581119945863644</v>
      </c>
      <c r="CJ502" s="26">
        <f t="shared" si="319"/>
        <v>8.2092878153133082</v>
      </c>
    </row>
    <row r="503" spans="1:88" ht="13.05" customHeight="1" x14ac:dyDescent="0.3">
      <c r="A503" s="27">
        <v>209</v>
      </c>
      <c r="B503" s="28" t="s">
        <v>88</v>
      </c>
      <c r="C503" s="25">
        <f t="shared" si="301"/>
        <v>1</v>
      </c>
      <c r="D503" s="28" t="s">
        <v>88</v>
      </c>
      <c r="E503" s="25">
        <f t="shared" si="302"/>
        <v>1</v>
      </c>
      <c r="F503" s="28" t="s">
        <v>88</v>
      </c>
      <c r="G503" s="25">
        <f t="shared" si="303"/>
        <v>1</v>
      </c>
      <c r="H503" s="28" t="str">
        <f t="shared" si="304"/>
        <v>low</v>
      </c>
      <c r="I503" s="28" t="s">
        <v>88</v>
      </c>
      <c r="J503" s="25">
        <f t="shared" si="305"/>
        <v>1</v>
      </c>
      <c r="K503" s="28" t="s">
        <v>88</v>
      </c>
      <c r="L503" s="25">
        <f t="shared" si="306"/>
        <v>1</v>
      </c>
      <c r="M503" s="28" t="s">
        <v>88</v>
      </c>
      <c r="N503" s="25">
        <f t="shared" si="307"/>
        <v>1</v>
      </c>
      <c r="O503" s="25" t="str">
        <f t="shared" si="316"/>
        <v>low</v>
      </c>
      <c r="P503" s="25" t="s">
        <v>95</v>
      </c>
      <c r="Q503" s="25" t="s">
        <v>68</v>
      </c>
      <c r="R503" s="25">
        <v>3</v>
      </c>
      <c r="S503" s="29" t="s">
        <v>1260</v>
      </c>
      <c r="T503" s="195">
        <f>VLOOKUP($S503,'Snippet measures'!$A$4:$V$33,11,FALSE)</f>
        <v>921</v>
      </c>
      <c r="U503" s="195">
        <f>VLOOKUP($S503,'Snippet measures'!$A$4:$V$33,18,FALSE)</f>
        <v>-7.5114467702031602</v>
      </c>
      <c r="V503" s="195">
        <f>VLOOKUP($S503,'Snippet measures'!$A$4:$V$33,19,FALSE)</f>
        <v>778.9</v>
      </c>
      <c r="W503" s="195">
        <f>VLOOKUP($S503,'Snippet measures'!$A$4:$V$33,21,FALSE)</f>
        <v>8.869179600886918E-3</v>
      </c>
      <c r="X503" s="195">
        <f>VLOOKUP($S503,'Snippet measures'!$A$4:$V$33,22,FALSE)</f>
        <v>0.3902439024390244</v>
      </c>
      <c r="Y503" s="25">
        <v>1</v>
      </c>
      <c r="Z503" s="30" t="s">
        <v>330</v>
      </c>
      <c r="AA503" s="31" t="s">
        <v>230</v>
      </c>
      <c r="AB503" s="39" t="s">
        <v>396</v>
      </c>
      <c r="AC503" s="33" t="s">
        <v>230</v>
      </c>
      <c r="AD503" s="16"/>
      <c r="AE503" s="17">
        <v>0</v>
      </c>
      <c r="AF503" s="17">
        <v>0</v>
      </c>
      <c r="AG503" s="17">
        <f t="shared" si="340"/>
        <v>0</v>
      </c>
      <c r="AH503" s="35" t="s">
        <v>397</v>
      </c>
      <c r="AI503" s="33" t="s">
        <v>230</v>
      </c>
      <c r="AJ503" s="16"/>
      <c r="AK503" s="17">
        <v>0</v>
      </c>
      <c r="AL503" s="17">
        <v>0</v>
      </c>
      <c r="AM503" s="20">
        <f t="shared" si="341"/>
        <v>0</v>
      </c>
      <c r="AN503" s="35" t="s">
        <v>399</v>
      </c>
      <c r="AO503" s="33" t="s">
        <v>230</v>
      </c>
      <c r="AP503" s="16"/>
      <c r="AQ503" s="17">
        <v>0</v>
      </c>
      <c r="AR503" s="17">
        <v>0</v>
      </c>
      <c r="AS503" s="20">
        <f t="shared" si="339"/>
        <v>0</v>
      </c>
      <c r="AT503" s="35" t="s">
        <v>401</v>
      </c>
      <c r="AU503" s="33" t="s">
        <v>230</v>
      </c>
      <c r="AV503" s="16"/>
      <c r="AW503" s="17">
        <v>0</v>
      </c>
      <c r="AX503" s="17">
        <v>0</v>
      </c>
      <c r="AY503" s="20">
        <f t="shared" si="342"/>
        <v>0</v>
      </c>
      <c r="AZ503" s="35"/>
      <c r="BA503" s="33"/>
      <c r="BB503" s="17" t="str">
        <f t="shared" si="337"/>
        <v/>
      </c>
      <c r="BC503" s="17" t="str">
        <f t="shared" si="337"/>
        <v/>
      </c>
      <c r="BD503" s="20" t="str">
        <f t="shared" si="343"/>
        <v/>
      </c>
      <c r="BE503" s="35"/>
      <c r="BF503" s="36"/>
      <c r="BG503" s="17" t="str">
        <f t="shared" si="338"/>
        <v/>
      </c>
      <c r="BH503" s="17" t="str">
        <f t="shared" si="338"/>
        <v/>
      </c>
      <c r="BI503" s="20" t="str">
        <f t="shared" si="333"/>
        <v/>
      </c>
      <c r="BJ503" s="54">
        <v>1</v>
      </c>
      <c r="BK503" s="37">
        <f t="shared" si="308"/>
        <v>2</v>
      </c>
      <c r="BL503" s="54">
        <f t="shared" si="309"/>
        <v>0</v>
      </c>
      <c r="BM503" s="28"/>
      <c r="BN503" s="28"/>
      <c r="BO503" s="28"/>
      <c r="BP503" s="28" t="s">
        <v>1028</v>
      </c>
      <c r="BQ503" s="28" t="s">
        <v>87</v>
      </c>
      <c r="BR503" s="25">
        <f t="shared" si="310"/>
        <v>1</v>
      </c>
      <c r="BS503" s="28" t="s">
        <v>87</v>
      </c>
      <c r="BT503" s="25">
        <f t="shared" si="311"/>
        <v>1</v>
      </c>
      <c r="BU503" s="28" t="s">
        <v>87</v>
      </c>
      <c r="BV503" s="25">
        <f t="shared" si="312"/>
        <v>1</v>
      </c>
      <c r="BW503" s="28" t="s">
        <v>87</v>
      </c>
      <c r="BX503" s="25">
        <f t="shared" si="313"/>
        <v>1</v>
      </c>
      <c r="BY503" s="25" t="str">
        <f t="shared" si="317"/>
        <v>low</v>
      </c>
      <c r="BZ503" s="28" t="s">
        <v>482</v>
      </c>
      <c r="CA503" s="25">
        <v>5</v>
      </c>
      <c r="CB503" s="28"/>
      <c r="CC503" s="28">
        <v>2776.05</v>
      </c>
      <c r="CD503" s="28">
        <v>21.77</v>
      </c>
      <c r="CE503" s="38">
        <v>15.14</v>
      </c>
      <c r="CF503" s="54">
        <v>4</v>
      </c>
      <c r="CG503" s="25">
        <f t="shared" si="314"/>
        <v>0</v>
      </c>
      <c r="CH503" s="26">
        <f t="shared" si="315"/>
        <v>0</v>
      </c>
      <c r="CI503" s="26">
        <f t="shared" si="318"/>
        <v>42.305925585668355</v>
      </c>
      <c r="CJ503" s="26">
        <f t="shared" si="319"/>
        <v>60.832232496697486</v>
      </c>
    </row>
    <row r="504" spans="1:88" ht="13.05" customHeight="1" x14ac:dyDescent="0.3">
      <c r="A504" s="27">
        <v>228</v>
      </c>
      <c r="B504" s="28" t="s">
        <v>66</v>
      </c>
      <c r="C504" s="25">
        <f t="shared" si="301"/>
        <v>5</v>
      </c>
      <c r="D504" s="28" t="s">
        <v>80</v>
      </c>
      <c r="E504" s="25">
        <f t="shared" si="302"/>
        <v>4</v>
      </c>
      <c r="F504" s="28" t="s">
        <v>66</v>
      </c>
      <c r="G504" s="25">
        <f t="shared" si="303"/>
        <v>5</v>
      </c>
      <c r="H504" s="28" t="str">
        <f t="shared" si="304"/>
        <v>high</v>
      </c>
      <c r="I504" s="28" t="s">
        <v>65</v>
      </c>
      <c r="J504" s="25">
        <f t="shared" si="305"/>
        <v>3</v>
      </c>
      <c r="K504" s="28" t="s">
        <v>65</v>
      </c>
      <c r="L504" s="25">
        <f t="shared" si="306"/>
        <v>3</v>
      </c>
      <c r="M504" s="28" t="s">
        <v>88</v>
      </c>
      <c r="N504" s="25">
        <f t="shared" si="307"/>
        <v>1</v>
      </c>
      <c r="O504" s="25" t="str">
        <f t="shared" si="316"/>
        <v>high</v>
      </c>
      <c r="P504" s="25" t="s">
        <v>67</v>
      </c>
      <c r="Q504" s="25" t="s">
        <v>68</v>
      </c>
      <c r="R504" s="25">
        <v>3</v>
      </c>
      <c r="S504" s="29" t="s">
        <v>1260</v>
      </c>
      <c r="T504" s="195">
        <f>VLOOKUP($S504,'Snippet measures'!$A$4:$V$33,11,FALSE)</f>
        <v>921</v>
      </c>
      <c r="U504" s="195">
        <f>VLOOKUP($S504,'Snippet measures'!$A$4:$V$33,18,FALSE)</f>
        <v>-7.5114467702031602</v>
      </c>
      <c r="V504" s="195">
        <f>VLOOKUP($S504,'Snippet measures'!$A$4:$V$33,19,FALSE)</f>
        <v>778.9</v>
      </c>
      <c r="W504" s="195">
        <f>VLOOKUP($S504,'Snippet measures'!$A$4:$V$33,21,FALSE)</f>
        <v>8.869179600886918E-3</v>
      </c>
      <c r="X504" s="195">
        <f>VLOOKUP($S504,'Snippet measures'!$A$4:$V$33,22,FALSE)</f>
        <v>0.3902439024390244</v>
      </c>
      <c r="Y504" s="25">
        <v>4</v>
      </c>
      <c r="Z504" s="30" t="s">
        <v>1319</v>
      </c>
      <c r="AA504" s="31" t="s">
        <v>1320</v>
      </c>
      <c r="AB504" s="39" t="s">
        <v>396</v>
      </c>
      <c r="AC504" s="33" t="s">
        <v>396</v>
      </c>
      <c r="AD504" s="16"/>
      <c r="AE504" s="17">
        <f t="shared" ref="AE504:AF509" si="344">IF($AB504=TRIM($AC504),3,"")</f>
        <v>3</v>
      </c>
      <c r="AF504" s="17">
        <f t="shared" si="344"/>
        <v>3</v>
      </c>
      <c r="AG504" s="17">
        <f t="shared" si="340"/>
        <v>3</v>
      </c>
      <c r="AH504" s="35" t="s">
        <v>397</v>
      </c>
      <c r="AI504" s="33" t="s">
        <v>1321</v>
      </c>
      <c r="AJ504" s="16"/>
      <c r="AK504" s="17">
        <v>2</v>
      </c>
      <c r="AL504" s="17">
        <v>2</v>
      </c>
      <c r="AM504" s="20">
        <f t="shared" si="341"/>
        <v>2</v>
      </c>
      <c r="AN504" s="35" t="s">
        <v>399</v>
      </c>
      <c r="AO504" s="33" t="s">
        <v>1322</v>
      </c>
      <c r="AP504" s="16"/>
      <c r="AQ504" s="17">
        <v>2</v>
      </c>
      <c r="AR504" s="17">
        <v>2</v>
      </c>
      <c r="AS504" s="20">
        <f t="shared" si="339"/>
        <v>2</v>
      </c>
      <c r="AT504" s="35" t="s">
        <v>401</v>
      </c>
      <c r="AU504" s="33" t="s">
        <v>1323</v>
      </c>
      <c r="AV504" s="16"/>
      <c r="AW504" s="17">
        <v>2</v>
      </c>
      <c r="AX504" s="17">
        <v>2</v>
      </c>
      <c r="AY504" s="20">
        <f t="shared" si="342"/>
        <v>2</v>
      </c>
      <c r="AZ504" s="35"/>
      <c r="BA504" s="33"/>
      <c r="BB504" s="17" t="str">
        <f t="shared" si="337"/>
        <v/>
      </c>
      <c r="BC504" s="17" t="str">
        <f t="shared" si="337"/>
        <v/>
      </c>
      <c r="BD504" s="20" t="str">
        <f t="shared" si="343"/>
        <v/>
      </c>
      <c r="BE504" s="35"/>
      <c r="BF504" s="36"/>
      <c r="BG504" s="17" t="str">
        <f t="shared" si="338"/>
        <v/>
      </c>
      <c r="BH504" s="17" t="str">
        <f t="shared" si="338"/>
        <v/>
      </c>
      <c r="BI504" s="20" t="str">
        <f t="shared" si="333"/>
        <v/>
      </c>
      <c r="BJ504" s="54">
        <v>4</v>
      </c>
      <c r="BK504" s="37">
        <f t="shared" si="308"/>
        <v>8</v>
      </c>
      <c r="BL504" s="54">
        <f t="shared" si="309"/>
        <v>0</v>
      </c>
      <c r="BM504" s="28"/>
      <c r="BN504" s="28" t="s">
        <v>1324</v>
      </c>
      <c r="BO504" s="28" t="s">
        <v>1039</v>
      </c>
      <c r="BP504" s="28" t="s">
        <v>1040</v>
      </c>
      <c r="BQ504" s="28" t="s">
        <v>77</v>
      </c>
      <c r="BR504" s="25">
        <f t="shared" si="310"/>
        <v>5</v>
      </c>
      <c r="BS504" s="28" t="s">
        <v>87</v>
      </c>
      <c r="BT504" s="25">
        <f t="shared" si="311"/>
        <v>1</v>
      </c>
      <c r="BU504" s="28">
        <v>4</v>
      </c>
      <c r="BV504" s="25">
        <f t="shared" si="312"/>
        <v>4</v>
      </c>
      <c r="BW504" s="28">
        <v>2</v>
      </c>
      <c r="BX504" s="25">
        <f t="shared" si="313"/>
        <v>2</v>
      </c>
      <c r="BY504" s="25" t="str">
        <f t="shared" si="317"/>
        <v>high</v>
      </c>
      <c r="BZ504" s="28" t="s">
        <v>78</v>
      </c>
      <c r="CA504" s="25">
        <v>1</v>
      </c>
      <c r="CB504" s="28" t="s">
        <v>1041</v>
      </c>
      <c r="CC504" s="28">
        <v>6085.66</v>
      </c>
      <c r="CD504" s="28">
        <v>550.29</v>
      </c>
      <c r="CE504" s="38">
        <v>118.51</v>
      </c>
      <c r="CF504" s="54">
        <v>4</v>
      </c>
      <c r="CG504" s="25">
        <f t="shared" si="314"/>
        <v>9</v>
      </c>
      <c r="CH504" s="26">
        <f t="shared" si="315"/>
        <v>0.75</v>
      </c>
      <c r="CI504" s="26">
        <f t="shared" si="318"/>
        <v>1.6736629777026659</v>
      </c>
      <c r="CJ504" s="26">
        <f t="shared" si="319"/>
        <v>7.7714960762804823</v>
      </c>
    </row>
    <row r="505" spans="1:88" ht="13.05" customHeight="1" x14ac:dyDescent="0.3">
      <c r="A505" s="27">
        <v>259</v>
      </c>
      <c r="B505" s="28" t="s">
        <v>65</v>
      </c>
      <c r="C505" s="25">
        <f t="shared" si="301"/>
        <v>3</v>
      </c>
      <c r="D505" s="28" t="s">
        <v>79</v>
      </c>
      <c r="E505" s="25">
        <f t="shared" si="302"/>
        <v>2</v>
      </c>
      <c r="F505" s="28" t="s">
        <v>80</v>
      </c>
      <c r="G505" s="25">
        <f t="shared" si="303"/>
        <v>4</v>
      </c>
      <c r="H505" s="28" t="str">
        <f t="shared" si="304"/>
        <v>medium</v>
      </c>
      <c r="I505" s="28" t="s">
        <v>88</v>
      </c>
      <c r="J505" s="25">
        <f t="shared" si="305"/>
        <v>1</v>
      </c>
      <c r="K505" s="28" t="s">
        <v>65</v>
      </c>
      <c r="L505" s="25">
        <f t="shared" si="306"/>
        <v>3</v>
      </c>
      <c r="M505" s="28" t="s">
        <v>80</v>
      </c>
      <c r="N505" s="25">
        <f t="shared" si="307"/>
        <v>4</v>
      </c>
      <c r="O505" s="25" t="str">
        <f t="shared" si="316"/>
        <v>high</v>
      </c>
      <c r="P505" s="25" t="s">
        <v>67</v>
      </c>
      <c r="Q505" s="25" t="s">
        <v>68</v>
      </c>
      <c r="R505" s="25">
        <v>3</v>
      </c>
      <c r="S505" s="29" t="s">
        <v>1260</v>
      </c>
      <c r="T505" s="195">
        <f>VLOOKUP($S505,'Snippet measures'!$A$4:$V$33,11,FALSE)</f>
        <v>921</v>
      </c>
      <c r="U505" s="195">
        <f>VLOOKUP($S505,'Snippet measures'!$A$4:$V$33,18,FALSE)</f>
        <v>-7.5114467702031602</v>
      </c>
      <c r="V505" s="195">
        <f>VLOOKUP($S505,'Snippet measures'!$A$4:$V$33,19,FALSE)</f>
        <v>778.9</v>
      </c>
      <c r="W505" s="195">
        <f>VLOOKUP($S505,'Snippet measures'!$A$4:$V$33,21,FALSE)</f>
        <v>8.869179600886918E-3</v>
      </c>
      <c r="X505" s="195">
        <f>VLOOKUP($S505,'Snippet measures'!$A$4:$V$33,22,FALSE)</f>
        <v>0.3902439024390244</v>
      </c>
      <c r="Y505" s="25">
        <v>3</v>
      </c>
      <c r="Z505" s="30" t="s">
        <v>1325</v>
      </c>
      <c r="AA505" s="31" t="s">
        <v>1326</v>
      </c>
      <c r="AB505" s="39" t="s">
        <v>396</v>
      </c>
      <c r="AC505" s="33" t="s">
        <v>396</v>
      </c>
      <c r="AD505" s="16"/>
      <c r="AE505" s="17">
        <f t="shared" si="344"/>
        <v>3</v>
      </c>
      <c r="AF505" s="17">
        <f t="shared" si="344"/>
        <v>3</v>
      </c>
      <c r="AG505" s="17">
        <f t="shared" si="340"/>
        <v>3</v>
      </c>
      <c r="AH505" s="35" t="s">
        <v>397</v>
      </c>
      <c r="AI505" s="33" t="s">
        <v>1321</v>
      </c>
      <c r="AJ505" s="16"/>
      <c r="AK505" s="17">
        <v>2</v>
      </c>
      <c r="AL505" s="17">
        <v>2</v>
      </c>
      <c r="AM505" s="20">
        <f t="shared" si="341"/>
        <v>2</v>
      </c>
      <c r="AN505" s="35" t="s">
        <v>399</v>
      </c>
      <c r="AO505" s="33" t="s">
        <v>1327</v>
      </c>
      <c r="AP505" s="16"/>
      <c r="AQ505" s="17">
        <v>1</v>
      </c>
      <c r="AR505" s="17">
        <v>1</v>
      </c>
      <c r="AS505" s="20">
        <f t="shared" si="339"/>
        <v>1</v>
      </c>
      <c r="AT505" s="35" t="s">
        <v>401</v>
      </c>
      <c r="AU505" s="33" t="s">
        <v>401</v>
      </c>
      <c r="AV505" s="16"/>
      <c r="AW505" s="17">
        <f>IF(ISBLANK($AT505),"",IF($AT505=TRIM($AU505),3,""))</f>
        <v>3</v>
      </c>
      <c r="AX505" s="17">
        <f>IF(ISBLANK($AT505),"",IF($AT505=TRIM($AU505),3,""))</f>
        <v>3</v>
      </c>
      <c r="AY505" s="20">
        <f t="shared" si="342"/>
        <v>3</v>
      </c>
      <c r="AZ505" s="35"/>
      <c r="BA505" s="33"/>
      <c r="BB505" s="17" t="str">
        <f t="shared" si="337"/>
        <v/>
      </c>
      <c r="BC505" s="17" t="str">
        <f t="shared" si="337"/>
        <v/>
      </c>
      <c r="BD505" s="20" t="str">
        <f t="shared" si="343"/>
        <v/>
      </c>
      <c r="BE505" s="35"/>
      <c r="BF505" s="36"/>
      <c r="BG505" s="17" t="str">
        <f t="shared" si="338"/>
        <v/>
      </c>
      <c r="BH505" s="17" t="str">
        <f t="shared" si="338"/>
        <v/>
      </c>
      <c r="BI505" s="20" t="str">
        <f t="shared" si="333"/>
        <v/>
      </c>
      <c r="BJ505" s="54">
        <v>2</v>
      </c>
      <c r="BK505" s="37">
        <f t="shared" si="308"/>
        <v>5</v>
      </c>
      <c r="BL505" s="54">
        <f t="shared" si="309"/>
        <v>-1</v>
      </c>
      <c r="BM505" s="28" t="s">
        <v>1328</v>
      </c>
      <c r="BN505" s="28" t="s">
        <v>1329</v>
      </c>
      <c r="BO505" s="28" t="s">
        <v>1048</v>
      </c>
      <c r="BP505" s="28" t="s">
        <v>1049</v>
      </c>
      <c r="BQ505" s="28">
        <v>4</v>
      </c>
      <c r="BR505" s="25">
        <f t="shared" si="310"/>
        <v>4</v>
      </c>
      <c r="BS505" s="28">
        <v>3</v>
      </c>
      <c r="BT505" s="25">
        <f t="shared" si="311"/>
        <v>3</v>
      </c>
      <c r="BU505" s="28">
        <v>2</v>
      </c>
      <c r="BV505" s="25">
        <f t="shared" si="312"/>
        <v>2</v>
      </c>
      <c r="BW505" s="28" t="s">
        <v>87</v>
      </c>
      <c r="BX505" s="25">
        <f t="shared" si="313"/>
        <v>1</v>
      </c>
      <c r="BY505" s="25" t="str">
        <f t="shared" si="317"/>
        <v>high</v>
      </c>
      <c r="BZ505" s="28" t="s">
        <v>78</v>
      </c>
      <c r="CA505" s="25">
        <v>1</v>
      </c>
      <c r="CB505" s="28" t="s">
        <v>1050</v>
      </c>
      <c r="CC505" s="28">
        <v>4889.8999999999996</v>
      </c>
      <c r="CD505" s="28">
        <v>299.82</v>
      </c>
      <c r="CE505" s="38">
        <v>161.83000000000001</v>
      </c>
      <c r="CF505" s="54">
        <v>4</v>
      </c>
      <c r="CG505" s="25">
        <f t="shared" si="314"/>
        <v>9</v>
      </c>
      <c r="CH505" s="26">
        <f t="shared" si="315"/>
        <v>0.75</v>
      </c>
      <c r="CI505" s="26">
        <f t="shared" si="318"/>
        <v>3.0718431058635183</v>
      </c>
      <c r="CJ505" s="26">
        <f t="shared" si="319"/>
        <v>5.6911573873818204</v>
      </c>
    </row>
    <row r="506" spans="1:88" ht="13.05" customHeight="1" x14ac:dyDescent="0.3">
      <c r="A506" s="27">
        <v>44</v>
      </c>
      <c r="B506" s="28" t="s">
        <v>65</v>
      </c>
      <c r="C506" s="25">
        <f t="shared" si="301"/>
        <v>3</v>
      </c>
      <c r="D506" s="28" t="s">
        <v>66</v>
      </c>
      <c r="E506" s="25">
        <f t="shared" si="302"/>
        <v>5</v>
      </c>
      <c r="F506" s="28" t="s">
        <v>66</v>
      </c>
      <c r="G506" s="25">
        <f t="shared" si="303"/>
        <v>5</v>
      </c>
      <c r="H506" s="28" t="str">
        <f t="shared" si="304"/>
        <v>high</v>
      </c>
      <c r="I506" s="28" t="s">
        <v>66</v>
      </c>
      <c r="J506" s="25">
        <f t="shared" si="305"/>
        <v>5</v>
      </c>
      <c r="K506" s="28" t="s">
        <v>66</v>
      </c>
      <c r="L506" s="25">
        <f t="shared" si="306"/>
        <v>5</v>
      </c>
      <c r="M506" s="28" t="s">
        <v>66</v>
      </c>
      <c r="N506" s="25">
        <f t="shared" si="307"/>
        <v>5</v>
      </c>
      <c r="O506" s="25" t="str">
        <f t="shared" si="316"/>
        <v>high</v>
      </c>
      <c r="P506" s="25" t="s">
        <v>67</v>
      </c>
      <c r="Q506" s="25" t="s">
        <v>68</v>
      </c>
      <c r="R506" s="25">
        <v>1</v>
      </c>
      <c r="S506" s="29" t="s">
        <v>393</v>
      </c>
      <c r="T506" s="195">
        <f>VLOOKUP($S506,'Snippet measures'!$A$4:$V$33,11,FALSE)</f>
        <v>745</v>
      </c>
      <c r="U506" s="195">
        <f>VLOOKUP($S506,'Snippet measures'!$A$4:$V$33,18,FALSE)</f>
        <v>-9.9190617600577102</v>
      </c>
      <c r="V506" s="195">
        <f>VLOOKUP($S506,'Snippet measures'!$A$4:$V$33,19,FALSE)</f>
        <v>778.9</v>
      </c>
      <c r="W506" s="195">
        <f>VLOOKUP($S506,'Snippet measures'!$A$4:$V$33,21,FALSE)</f>
        <v>8.869179600886918E-3</v>
      </c>
      <c r="X506" s="195">
        <f>VLOOKUP($S506,'Snippet measures'!$A$4:$V$33,22,FALSE)</f>
        <v>0</v>
      </c>
      <c r="Y506" s="25">
        <v>2</v>
      </c>
      <c r="Z506" s="30" t="s">
        <v>394</v>
      </c>
      <c r="AA506" s="31" t="s">
        <v>395</v>
      </c>
      <c r="AB506" s="39" t="s">
        <v>396</v>
      </c>
      <c r="AC506" s="33" t="s">
        <v>396</v>
      </c>
      <c r="AD506" s="16"/>
      <c r="AE506" s="17">
        <f t="shared" si="344"/>
        <v>3</v>
      </c>
      <c r="AF506" s="17">
        <f t="shared" si="344"/>
        <v>3</v>
      </c>
      <c r="AG506" s="17">
        <f t="shared" si="340"/>
        <v>3</v>
      </c>
      <c r="AH506" s="35" t="s">
        <v>397</v>
      </c>
      <c r="AI506" s="33" t="s">
        <v>398</v>
      </c>
      <c r="AJ506" s="16"/>
      <c r="AK506" s="17">
        <v>3</v>
      </c>
      <c r="AL506" s="17">
        <v>3</v>
      </c>
      <c r="AM506" s="20">
        <f t="shared" si="341"/>
        <v>3</v>
      </c>
      <c r="AN506" s="35" t="s">
        <v>399</v>
      </c>
      <c r="AO506" s="33" t="s">
        <v>400</v>
      </c>
      <c r="AP506" s="16"/>
      <c r="AQ506" s="17">
        <v>1</v>
      </c>
      <c r="AR506" s="17">
        <v>1</v>
      </c>
      <c r="AS506" s="20">
        <f t="shared" si="339"/>
        <v>1</v>
      </c>
      <c r="AT506" s="35" t="s">
        <v>401</v>
      </c>
      <c r="AU506" s="33" t="s">
        <v>402</v>
      </c>
      <c r="AV506" s="16"/>
      <c r="AW506" s="17">
        <v>3</v>
      </c>
      <c r="AX506" s="17">
        <v>3</v>
      </c>
      <c r="AY506" s="20">
        <f t="shared" si="342"/>
        <v>3</v>
      </c>
      <c r="AZ506" s="35"/>
      <c r="BA506" s="33"/>
      <c r="BB506" s="17" t="str">
        <f t="shared" si="337"/>
        <v/>
      </c>
      <c r="BC506" s="17" t="str">
        <f t="shared" si="337"/>
        <v/>
      </c>
      <c r="BD506" s="20" t="str">
        <f t="shared" si="343"/>
        <v/>
      </c>
      <c r="BE506" s="35"/>
      <c r="BF506" s="36"/>
      <c r="BG506" s="17" t="str">
        <f t="shared" si="338"/>
        <v/>
      </c>
      <c r="BH506" s="17" t="str">
        <f t="shared" si="338"/>
        <v/>
      </c>
      <c r="BI506" s="20" t="str">
        <f t="shared" si="333"/>
        <v/>
      </c>
      <c r="BJ506" s="54">
        <v>2</v>
      </c>
      <c r="BK506" s="37">
        <f t="shared" si="308"/>
        <v>4</v>
      </c>
      <c r="BL506" s="54">
        <f t="shared" si="309"/>
        <v>0</v>
      </c>
      <c r="BM506" s="28"/>
      <c r="BN506" s="28"/>
      <c r="BO506" s="28" t="s">
        <v>75</v>
      </c>
      <c r="BP506" s="28" t="s">
        <v>76</v>
      </c>
      <c r="BQ506" s="28" t="s">
        <v>77</v>
      </c>
      <c r="BR506" s="25">
        <f t="shared" si="310"/>
        <v>5</v>
      </c>
      <c r="BS506" s="28">
        <v>4</v>
      </c>
      <c r="BT506" s="25">
        <f t="shared" si="311"/>
        <v>4</v>
      </c>
      <c r="BU506" s="28" t="s">
        <v>77</v>
      </c>
      <c r="BV506" s="25">
        <f t="shared" si="312"/>
        <v>5</v>
      </c>
      <c r="BW506" s="28">
        <v>2</v>
      </c>
      <c r="BX506" s="25">
        <f t="shared" si="313"/>
        <v>2</v>
      </c>
      <c r="BY506" s="25" t="str">
        <f t="shared" si="317"/>
        <v>high</v>
      </c>
      <c r="BZ506" s="28" t="s">
        <v>78</v>
      </c>
      <c r="CA506" s="25">
        <v>1</v>
      </c>
      <c r="CB506" s="28"/>
      <c r="CC506" s="28">
        <v>3646.95</v>
      </c>
      <c r="CD506" s="28">
        <v>127.73</v>
      </c>
      <c r="CE506" s="38">
        <v>59.06</v>
      </c>
      <c r="CF506" s="54">
        <v>4</v>
      </c>
      <c r="CG506" s="25">
        <f t="shared" si="314"/>
        <v>10</v>
      </c>
      <c r="CH506" s="26">
        <f t="shared" si="315"/>
        <v>0.83333333333333337</v>
      </c>
      <c r="CI506" s="26">
        <f t="shared" si="318"/>
        <v>5.832615673686683</v>
      </c>
      <c r="CJ506" s="26">
        <f t="shared" si="319"/>
        <v>12.614290551981036</v>
      </c>
    </row>
    <row r="507" spans="1:88" ht="13.05" customHeight="1" thickBot="1" x14ac:dyDescent="0.35">
      <c r="A507" s="27">
        <v>54</v>
      </c>
      <c r="B507" s="28" t="s">
        <v>65</v>
      </c>
      <c r="C507" s="25">
        <f t="shared" si="301"/>
        <v>3</v>
      </c>
      <c r="D507" s="28" t="s">
        <v>65</v>
      </c>
      <c r="E507" s="25">
        <f t="shared" si="302"/>
        <v>3</v>
      </c>
      <c r="F507" s="28" t="s">
        <v>65</v>
      </c>
      <c r="G507" s="25">
        <f t="shared" si="303"/>
        <v>3</v>
      </c>
      <c r="H507" s="28" t="str">
        <f t="shared" si="304"/>
        <v>medium</v>
      </c>
      <c r="I507" s="28" t="s">
        <v>79</v>
      </c>
      <c r="J507" s="25">
        <f t="shared" si="305"/>
        <v>2</v>
      </c>
      <c r="K507" s="28" t="s">
        <v>80</v>
      </c>
      <c r="L507" s="25">
        <f t="shared" si="306"/>
        <v>4</v>
      </c>
      <c r="M507" s="28" t="s">
        <v>79</v>
      </c>
      <c r="N507" s="25">
        <f t="shared" si="307"/>
        <v>2</v>
      </c>
      <c r="O507" s="25" t="str">
        <f t="shared" si="316"/>
        <v>med</v>
      </c>
      <c r="P507" s="25" t="s">
        <v>67</v>
      </c>
      <c r="Q507" s="25" t="s">
        <v>68</v>
      </c>
      <c r="R507" s="25">
        <v>1</v>
      </c>
      <c r="S507" s="58" t="s">
        <v>393</v>
      </c>
      <c r="T507" s="197">
        <f>VLOOKUP($S507,'Snippet measures'!$A$4:$V$33,11,FALSE)</f>
        <v>745</v>
      </c>
      <c r="U507" s="197">
        <f>VLOOKUP($S507,'Snippet measures'!$A$4:$V$33,18,FALSE)</f>
        <v>-9.9190617600577102</v>
      </c>
      <c r="V507" s="197">
        <f>VLOOKUP($S507,'Snippet measures'!$A$4:$V$33,19,FALSE)</f>
        <v>778.9</v>
      </c>
      <c r="W507" s="197">
        <f>VLOOKUP($S507,'Snippet measures'!$A$4:$V$33,21,FALSE)</f>
        <v>8.869179600886918E-3</v>
      </c>
      <c r="X507" s="197">
        <f>VLOOKUP($S507,'Snippet measures'!$A$4:$V$33,22,FALSE)</f>
        <v>0</v>
      </c>
      <c r="Y507" s="25">
        <v>4</v>
      </c>
      <c r="Z507" s="30" t="s">
        <v>403</v>
      </c>
      <c r="AA507" s="31" t="s">
        <v>404</v>
      </c>
      <c r="AB507" s="39" t="s">
        <v>396</v>
      </c>
      <c r="AC507" s="33" t="s">
        <v>396</v>
      </c>
      <c r="AD507" s="16"/>
      <c r="AE507" s="17">
        <f t="shared" si="344"/>
        <v>3</v>
      </c>
      <c r="AF507" s="17">
        <f t="shared" si="344"/>
        <v>3</v>
      </c>
      <c r="AG507" s="17">
        <f t="shared" si="340"/>
        <v>3</v>
      </c>
      <c r="AH507" s="35" t="s">
        <v>397</v>
      </c>
      <c r="AI507" s="33" t="s">
        <v>405</v>
      </c>
      <c r="AJ507" s="16"/>
      <c r="AK507" s="17">
        <v>1</v>
      </c>
      <c r="AL507" s="17">
        <v>1</v>
      </c>
      <c r="AM507" s="20">
        <f t="shared" si="341"/>
        <v>1</v>
      </c>
      <c r="AN507" s="35" t="s">
        <v>399</v>
      </c>
      <c r="AO507" s="33" t="s">
        <v>396</v>
      </c>
      <c r="AP507" s="16"/>
      <c r="AQ507" s="17">
        <v>1</v>
      </c>
      <c r="AR507" s="17">
        <v>1</v>
      </c>
      <c r="AS507" s="20">
        <f t="shared" si="339"/>
        <v>1</v>
      </c>
      <c r="AT507" s="35" t="s">
        <v>401</v>
      </c>
      <c r="AU507" s="33" t="s">
        <v>406</v>
      </c>
      <c r="AV507" s="16"/>
      <c r="AW507" s="17">
        <v>2</v>
      </c>
      <c r="AX507" s="17">
        <v>2</v>
      </c>
      <c r="AY507" s="20">
        <f t="shared" si="342"/>
        <v>2</v>
      </c>
      <c r="AZ507" s="35"/>
      <c r="BA507" s="33"/>
      <c r="BB507" s="17" t="str">
        <f t="shared" si="337"/>
        <v/>
      </c>
      <c r="BC507" s="17" t="str">
        <f t="shared" si="337"/>
        <v/>
      </c>
      <c r="BD507" s="20" t="str">
        <f t="shared" si="343"/>
        <v/>
      </c>
      <c r="BE507" s="35"/>
      <c r="BF507" s="36"/>
      <c r="BG507" s="17" t="str">
        <f t="shared" si="338"/>
        <v/>
      </c>
      <c r="BH507" s="17" t="str">
        <f t="shared" si="338"/>
        <v/>
      </c>
      <c r="BI507" s="20" t="str">
        <f t="shared" si="333"/>
        <v/>
      </c>
      <c r="BJ507" s="54">
        <v>4</v>
      </c>
      <c r="BK507" s="37">
        <f t="shared" si="308"/>
        <v>8</v>
      </c>
      <c r="BL507" s="54">
        <f t="shared" si="309"/>
        <v>0</v>
      </c>
      <c r="BM507" s="28"/>
      <c r="BN507" s="28"/>
      <c r="BO507" s="28" t="s">
        <v>85</v>
      </c>
      <c r="BP507" s="28" t="s">
        <v>86</v>
      </c>
      <c r="BQ507" s="28">
        <v>3</v>
      </c>
      <c r="BR507" s="25">
        <f t="shared" si="310"/>
        <v>3</v>
      </c>
      <c r="BS507" s="28" t="s">
        <v>87</v>
      </c>
      <c r="BT507" s="25">
        <f t="shared" si="311"/>
        <v>1</v>
      </c>
      <c r="BU507" s="28">
        <v>2</v>
      </c>
      <c r="BV507" s="25">
        <f t="shared" si="312"/>
        <v>2</v>
      </c>
      <c r="BW507" s="28">
        <v>2</v>
      </c>
      <c r="BX507" s="25">
        <f t="shared" si="313"/>
        <v>2</v>
      </c>
      <c r="BY507" s="25" t="str">
        <f t="shared" si="317"/>
        <v>med</v>
      </c>
      <c r="BZ507" s="28" t="s">
        <v>78</v>
      </c>
      <c r="CA507" s="25">
        <v>1</v>
      </c>
      <c r="CB507" s="28"/>
      <c r="CC507" s="28">
        <v>3985.94</v>
      </c>
      <c r="CD507" s="28">
        <v>130.75</v>
      </c>
      <c r="CE507" s="38">
        <v>219.05</v>
      </c>
      <c r="CF507" s="54">
        <v>4</v>
      </c>
      <c r="CG507" s="25">
        <f t="shared" si="314"/>
        <v>7</v>
      </c>
      <c r="CH507" s="26">
        <f t="shared" si="315"/>
        <v>0.58333333333333337</v>
      </c>
      <c r="CI507" s="26">
        <f t="shared" si="318"/>
        <v>5.6978967495219885</v>
      </c>
      <c r="CJ507" s="26">
        <f t="shared" si="319"/>
        <v>3.4010499885870802</v>
      </c>
    </row>
    <row r="508" spans="1:88" ht="13.05" customHeight="1" thickBot="1" x14ac:dyDescent="0.35">
      <c r="A508" s="27">
        <v>58</v>
      </c>
      <c r="B508" s="28" t="s">
        <v>65</v>
      </c>
      <c r="C508" s="25">
        <f t="shared" si="301"/>
        <v>3</v>
      </c>
      <c r="D508" s="28" t="s">
        <v>79</v>
      </c>
      <c r="E508" s="25">
        <f t="shared" si="302"/>
        <v>2</v>
      </c>
      <c r="F508" s="28" t="s">
        <v>88</v>
      </c>
      <c r="G508" s="25">
        <f t="shared" si="303"/>
        <v>1</v>
      </c>
      <c r="H508" s="28" t="str">
        <f t="shared" si="304"/>
        <v>medium</v>
      </c>
      <c r="I508" s="28" t="s">
        <v>88</v>
      </c>
      <c r="J508" s="25">
        <f t="shared" si="305"/>
        <v>1</v>
      </c>
      <c r="K508" s="28" t="s">
        <v>88</v>
      </c>
      <c r="L508" s="25">
        <f t="shared" si="306"/>
        <v>1</v>
      </c>
      <c r="M508" s="28" t="s">
        <v>88</v>
      </c>
      <c r="N508" s="25">
        <f t="shared" si="307"/>
        <v>1</v>
      </c>
      <c r="O508" s="25" t="str">
        <f t="shared" si="316"/>
        <v>med</v>
      </c>
      <c r="P508" s="25" t="s">
        <v>67</v>
      </c>
      <c r="Q508" s="25" t="s">
        <v>68</v>
      </c>
      <c r="R508" s="77">
        <v>1</v>
      </c>
      <c r="S508" s="59" t="s">
        <v>393</v>
      </c>
      <c r="T508" s="198">
        <f>VLOOKUP($S508,'Snippet measures'!$A$4:$V$33,11,FALSE)</f>
        <v>745</v>
      </c>
      <c r="U508" s="198">
        <f>VLOOKUP($S508,'Snippet measures'!$A$4:$V$33,18,FALSE)</f>
        <v>-9.9190617600577102</v>
      </c>
      <c r="V508" s="198">
        <f>VLOOKUP($S508,'Snippet measures'!$A$4:$V$33,19,FALSE)</f>
        <v>778.9</v>
      </c>
      <c r="W508" s="198">
        <f>VLOOKUP($S508,'Snippet measures'!$A$4:$V$33,21,FALSE)</f>
        <v>8.869179600886918E-3</v>
      </c>
      <c r="X508" s="198">
        <f>VLOOKUP($S508,'Snippet measures'!$A$4:$V$33,22,FALSE)</f>
        <v>0</v>
      </c>
      <c r="Y508" s="54">
        <v>2</v>
      </c>
      <c r="Z508" s="30" t="s">
        <v>407</v>
      </c>
      <c r="AA508" s="31" t="s">
        <v>408</v>
      </c>
      <c r="AB508" s="39" t="s">
        <v>396</v>
      </c>
      <c r="AC508" s="33" t="s">
        <v>396</v>
      </c>
      <c r="AD508" s="16"/>
      <c r="AE508" s="17">
        <f t="shared" si="344"/>
        <v>3</v>
      </c>
      <c r="AF508" s="17">
        <f t="shared" si="344"/>
        <v>3</v>
      </c>
      <c r="AG508" s="17">
        <f t="shared" si="340"/>
        <v>3</v>
      </c>
      <c r="AH508" s="35" t="s">
        <v>397</v>
      </c>
      <c r="AI508" s="33" t="s">
        <v>91</v>
      </c>
      <c r="AJ508" s="16"/>
      <c r="AK508" s="17">
        <v>0</v>
      </c>
      <c r="AL508" s="17">
        <v>0</v>
      </c>
      <c r="AM508" s="20">
        <f t="shared" si="341"/>
        <v>0</v>
      </c>
      <c r="AN508" s="35" t="s">
        <v>399</v>
      </c>
      <c r="AO508" s="33" t="s">
        <v>91</v>
      </c>
      <c r="AP508" s="16"/>
      <c r="AQ508" s="17">
        <v>0</v>
      </c>
      <c r="AR508" s="17">
        <v>0</v>
      </c>
      <c r="AS508" s="20">
        <f t="shared" si="339"/>
        <v>0</v>
      </c>
      <c r="AT508" s="35" t="s">
        <v>401</v>
      </c>
      <c r="AU508" s="33" t="s">
        <v>409</v>
      </c>
      <c r="AV508" s="16"/>
      <c r="AW508" s="17">
        <v>1</v>
      </c>
      <c r="AX508" s="17">
        <v>1</v>
      </c>
      <c r="AY508" s="20">
        <f t="shared" si="342"/>
        <v>1</v>
      </c>
      <c r="AZ508" s="35"/>
      <c r="BA508" s="33"/>
      <c r="BB508" s="17" t="str">
        <f t="shared" si="337"/>
        <v/>
      </c>
      <c r="BC508" s="17" t="str">
        <f t="shared" si="337"/>
        <v/>
      </c>
      <c r="BD508" s="20" t="str">
        <f t="shared" si="343"/>
        <v/>
      </c>
      <c r="BE508" s="35"/>
      <c r="BF508" s="36"/>
      <c r="BG508" s="17" t="str">
        <f t="shared" si="338"/>
        <v/>
      </c>
      <c r="BH508" s="17" t="str">
        <f t="shared" si="338"/>
        <v/>
      </c>
      <c r="BI508" s="20" t="str">
        <f t="shared" si="333"/>
        <v/>
      </c>
      <c r="BJ508" s="54">
        <v>2</v>
      </c>
      <c r="BK508" s="37">
        <f t="shared" si="308"/>
        <v>4</v>
      </c>
      <c r="BL508" s="54">
        <f t="shared" si="309"/>
        <v>0</v>
      </c>
      <c r="BM508" s="28" t="s">
        <v>91</v>
      </c>
      <c r="BN508" s="28" t="s">
        <v>91</v>
      </c>
      <c r="BO508" s="28" t="s">
        <v>93</v>
      </c>
      <c r="BP508" s="28" t="s">
        <v>94</v>
      </c>
      <c r="BQ508" s="28">
        <v>2</v>
      </c>
      <c r="BR508" s="25">
        <f t="shared" si="310"/>
        <v>2</v>
      </c>
      <c r="BS508" s="28" t="s">
        <v>87</v>
      </c>
      <c r="BT508" s="25">
        <f t="shared" si="311"/>
        <v>1</v>
      </c>
      <c r="BU508" s="28">
        <v>2</v>
      </c>
      <c r="BV508" s="25">
        <f t="shared" si="312"/>
        <v>2</v>
      </c>
      <c r="BW508" s="28">
        <v>3</v>
      </c>
      <c r="BX508" s="25">
        <f t="shared" si="313"/>
        <v>3</v>
      </c>
      <c r="BY508" s="25" t="str">
        <f t="shared" si="317"/>
        <v>med</v>
      </c>
      <c r="BZ508" s="28" t="s">
        <v>78</v>
      </c>
      <c r="CA508" s="25">
        <v>1</v>
      </c>
      <c r="CB508" s="28" t="s">
        <v>91</v>
      </c>
      <c r="CC508" s="28">
        <v>2820.26</v>
      </c>
      <c r="CD508" s="28">
        <v>95.1</v>
      </c>
      <c r="CE508" s="38">
        <v>25.56</v>
      </c>
      <c r="CF508" s="54">
        <v>4</v>
      </c>
      <c r="CG508" s="25">
        <f t="shared" si="314"/>
        <v>4</v>
      </c>
      <c r="CH508" s="26">
        <f t="shared" si="315"/>
        <v>0.33333333333333331</v>
      </c>
      <c r="CI508" s="26">
        <f t="shared" si="318"/>
        <v>7.8338590956887488</v>
      </c>
      <c r="CJ508" s="26">
        <f t="shared" si="319"/>
        <v>29.147104851330205</v>
      </c>
    </row>
    <row r="509" spans="1:88" ht="13.05" customHeight="1" x14ac:dyDescent="0.3">
      <c r="A509" s="27">
        <v>64</v>
      </c>
      <c r="B509" s="28" t="s">
        <v>79</v>
      </c>
      <c r="C509" s="25">
        <f t="shared" si="301"/>
        <v>2</v>
      </c>
      <c r="D509" s="28" t="s">
        <v>65</v>
      </c>
      <c r="E509" s="25">
        <f t="shared" si="302"/>
        <v>3</v>
      </c>
      <c r="F509" s="28" t="s">
        <v>79</v>
      </c>
      <c r="G509" s="25">
        <f t="shared" si="303"/>
        <v>2</v>
      </c>
      <c r="H509" s="28" t="str">
        <f t="shared" si="304"/>
        <v>medium</v>
      </c>
      <c r="I509" s="28" t="s">
        <v>65</v>
      </c>
      <c r="J509" s="25">
        <f t="shared" si="305"/>
        <v>3</v>
      </c>
      <c r="K509" s="28" t="s">
        <v>65</v>
      </c>
      <c r="L509" s="25">
        <f t="shared" si="306"/>
        <v>3</v>
      </c>
      <c r="M509" s="28" t="s">
        <v>79</v>
      </c>
      <c r="N509" s="25">
        <f t="shared" si="307"/>
        <v>2</v>
      </c>
      <c r="O509" s="25" t="str">
        <f t="shared" si="316"/>
        <v>med</v>
      </c>
      <c r="P509" s="25" t="s">
        <v>95</v>
      </c>
      <c r="Q509" s="25" t="s">
        <v>68</v>
      </c>
      <c r="R509" s="25">
        <v>1</v>
      </c>
      <c r="S509" s="12" t="s">
        <v>393</v>
      </c>
      <c r="T509" s="194">
        <f>VLOOKUP($S509,'Snippet measures'!$A$4:$V$33,11,FALSE)</f>
        <v>745</v>
      </c>
      <c r="U509" s="194">
        <f>VLOOKUP($S509,'Snippet measures'!$A$4:$V$33,18,FALSE)</f>
        <v>-9.9190617600577102</v>
      </c>
      <c r="V509" s="194">
        <f>VLOOKUP($S509,'Snippet measures'!$A$4:$V$33,19,FALSE)</f>
        <v>778.9</v>
      </c>
      <c r="W509" s="194">
        <f>VLOOKUP($S509,'Snippet measures'!$A$4:$V$33,21,FALSE)</f>
        <v>8.869179600886918E-3</v>
      </c>
      <c r="X509" s="194">
        <f>VLOOKUP($S509,'Snippet measures'!$A$4:$V$33,22,FALSE)</f>
        <v>0</v>
      </c>
      <c r="Y509" s="25">
        <v>3</v>
      </c>
      <c r="Z509" s="30" t="s">
        <v>349</v>
      </c>
      <c r="AA509" s="31" t="s">
        <v>410</v>
      </c>
      <c r="AB509" s="39" t="s">
        <v>396</v>
      </c>
      <c r="AC509" s="33" t="s">
        <v>396</v>
      </c>
      <c r="AD509" s="16"/>
      <c r="AE509" s="17">
        <f t="shared" si="344"/>
        <v>3</v>
      </c>
      <c r="AF509" s="17">
        <f t="shared" si="344"/>
        <v>3</v>
      </c>
      <c r="AG509" s="17">
        <f t="shared" si="340"/>
        <v>3</v>
      </c>
      <c r="AH509" s="35" t="s">
        <v>397</v>
      </c>
      <c r="AI509" s="33" t="s">
        <v>397</v>
      </c>
      <c r="AJ509" s="16"/>
      <c r="AK509" s="17">
        <f>IF($AH509=TRIM($AI509),3,"")</f>
        <v>3</v>
      </c>
      <c r="AL509" s="17">
        <f>IF($AH509=TRIM($AI509),3,"")</f>
        <v>3</v>
      </c>
      <c r="AM509" s="20">
        <f t="shared" si="341"/>
        <v>3</v>
      </c>
      <c r="AN509" s="35" t="s">
        <v>399</v>
      </c>
      <c r="AO509" s="33" t="s">
        <v>411</v>
      </c>
      <c r="AP509" s="16"/>
      <c r="AQ509" s="17">
        <v>3</v>
      </c>
      <c r="AR509" s="17">
        <v>3</v>
      </c>
      <c r="AS509" s="20">
        <f t="shared" si="339"/>
        <v>3</v>
      </c>
      <c r="AT509" s="35" t="s">
        <v>401</v>
      </c>
      <c r="AU509" s="33" t="s">
        <v>401</v>
      </c>
      <c r="AV509" s="16"/>
      <c r="AW509" s="17">
        <f>IF(ISBLANK($AT509),"",IF($AT509=TRIM($AU509),3,""))</f>
        <v>3</v>
      </c>
      <c r="AX509" s="17">
        <f>IF(ISBLANK($AT509),"",IF($AT509=TRIM($AU509),3,""))</f>
        <v>3</v>
      </c>
      <c r="AY509" s="20">
        <f t="shared" si="342"/>
        <v>3</v>
      </c>
      <c r="AZ509" s="35"/>
      <c r="BA509" s="33"/>
      <c r="BB509" s="17" t="str">
        <f t="shared" si="337"/>
        <v/>
      </c>
      <c r="BC509" s="17" t="str">
        <f t="shared" si="337"/>
        <v/>
      </c>
      <c r="BD509" s="20" t="str">
        <f t="shared" si="343"/>
        <v/>
      </c>
      <c r="BE509" s="35"/>
      <c r="BF509" s="36"/>
      <c r="BG509" s="17" t="str">
        <f t="shared" si="338"/>
        <v/>
      </c>
      <c r="BH509" s="17" t="str">
        <f t="shared" si="338"/>
        <v/>
      </c>
      <c r="BI509" s="20" t="str">
        <f t="shared" si="333"/>
        <v/>
      </c>
      <c r="BJ509" s="54">
        <v>3</v>
      </c>
      <c r="BK509" s="37">
        <f t="shared" si="308"/>
        <v>6</v>
      </c>
      <c r="BL509" s="54">
        <f t="shared" si="309"/>
        <v>0</v>
      </c>
      <c r="BM509" s="28" t="s">
        <v>412</v>
      </c>
      <c r="BN509" s="28" t="s">
        <v>91</v>
      </c>
      <c r="BO509" s="28" t="s">
        <v>98</v>
      </c>
      <c r="BP509" s="28" t="s">
        <v>99</v>
      </c>
      <c r="BQ509" s="28">
        <v>3</v>
      </c>
      <c r="BR509" s="25">
        <f t="shared" si="310"/>
        <v>3</v>
      </c>
      <c r="BS509" s="28">
        <v>2</v>
      </c>
      <c r="BT509" s="25">
        <f t="shared" si="311"/>
        <v>2</v>
      </c>
      <c r="BU509" s="28">
        <v>2</v>
      </c>
      <c r="BV509" s="25">
        <f t="shared" si="312"/>
        <v>2</v>
      </c>
      <c r="BW509" s="28">
        <v>2</v>
      </c>
      <c r="BX509" s="25">
        <f t="shared" si="313"/>
        <v>2</v>
      </c>
      <c r="BY509" s="25" t="str">
        <f t="shared" si="317"/>
        <v>med</v>
      </c>
      <c r="BZ509" s="28" t="s">
        <v>100</v>
      </c>
      <c r="CA509" s="25">
        <v>3</v>
      </c>
      <c r="CB509" s="28" t="s">
        <v>91</v>
      </c>
      <c r="CC509" s="28">
        <v>5367.37</v>
      </c>
      <c r="CD509" s="28">
        <v>338.95</v>
      </c>
      <c r="CE509" s="38">
        <v>123.02</v>
      </c>
      <c r="CF509" s="54">
        <v>4</v>
      </c>
      <c r="CG509" s="25">
        <f t="shared" si="314"/>
        <v>12</v>
      </c>
      <c r="CH509" s="26">
        <f t="shared" si="315"/>
        <v>1</v>
      </c>
      <c r="CI509" s="26">
        <f t="shared" si="318"/>
        <v>2.1979643015193981</v>
      </c>
      <c r="CJ509" s="26">
        <f t="shared" si="319"/>
        <v>6.0559258657128927</v>
      </c>
    </row>
    <row r="510" spans="1:88" ht="13.05" customHeight="1" x14ac:dyDescent="0.3">
      <c r="A510" s="27">
        <v>65</v>
      </c>
      <c r="B510" s="28" t="s">
        <v>88</v>
      </c>
      <c r="C510" s="25">
        <f t="shared" si="301"/>
        <v>1</v>
      </c>
      <c r="D510" s="28" t="s">
        <v>79</v>
      </c>
      <c r="E510" s="25">
        <f t="shared" si="302"/>
        <v>2</v>
      </c>
      <c r="F510" s="28" t="s">
        <v>65</v>
      </c>
      <c r="G510" s="25">
        <f t="shared" si="303"/>
        <v>3</v>
      </c>
      <c r="H510" s="28" t="str">
        <f t="shared" si="304"/>
        <v>medium</v>
      </c>
      <c r="I510" s="28" t="s">
        <v>88</v>
      </c>
      <c r="J510" s="25">
        <f t="shared" si="305"/>
        <v>1</v>
      </c>
      <c r="K510" s="28" t="s">
        <v>79</v>
      </c>
      <c r="L510" s="25">
        <f t="shared" si="306"/>
        <v>2</v>
      </c>
      <c r="M510" s="28" t="s">
        <v>88</v>
      </c>
      <c r="N510" s="25">
        <f t="shared" si="307"/>
        <v>1</v>
      </c>
      <c r="O510" s="25" t="str">
        <f t="shared" si="316"/>
        <v>med</v>
      </c>
      <c r="P510" s="25" t="s">
        <v>67</v>
      </c>
      <c r="Q510" s="25" t="s">
        <v>68</v>
      </c>
      <c r="R510" s="25">
        <v>1</v>
      </c>
      <c r="S510" s="29" t="s">
        <v>393</v>
      </c>
      <c r="T510" s="195">
        <f>VLOOKUP($S510,'Snippet measures'!$A$4:$V$33,11,FALSE)</f>
        <v>745</v>
      </c>
      <c r="U510" s="195">
        <f>VLOOKUP($S510,'Snippet measures'!$A$4:$V$33,18,FALSE)</f>
        <v>-9.9190617600577102</v>
      </c>
      <c r="V510" s="195">
        <f>VLOOKUP($S510,'Snippet measures'!$A$4:$V$33,19,FALSE)</f>
        <v>778.9</v>
      </c>
      <c r="W510" s="195">
        <f>VLOOKUP($S510,'Snippet measures'!$A$4:$V$33,21,FALSE)</f>
        <v>8.869179600886918E-3</v>
      </c>
      <c r="X510" s="195">
        <f>VLOOKUP($S510,'Snippet measures'!$A$4:$V$33,22,FALSE)</f>
        <v>0</v>
      </c>
      <c r="Y510" s="25">
        <v>2</v>
      </c>
      <c r="Z510" s="30" t="s">
        <v>413</v>
      </c>
      <c r="AA510" s="31" t="s">
        <v>414</v>
      </c>
      <c r="AB510" s="39" t="s">
        <v>396</v>
      </c>
      <c r="AC510" s="33" t="s">
        <v>103</v>
      </c>
      <c r="AD510" s="16"/>
      <c r="AE510" s="17">
        <v>0</v>
      </c>
      <c r="AF510" s="17">
        <v>0</v>
      </c>
      <c r="AG510" s="17">
        <f t="shared" si="340"/>
        <v>0</v>
      </c>
      <c r="AH510" s="35" t="s">
        <v>397</v>
      </c>
      <c r="AI510" s="33" t="s">
        <v>103</v>
      </c>
      <c r="AJ510" s="16"/>
      <c r="AK510" s="17">
        <v>0</v>
      </c>
      <c r="AL510" s="17">
        <v>0</v>
      </c>
      <c r="AM510" s="20">
        <f t="shared" si="341"/>
        <v>0</v>
      </c>
      <c r="AN510" s="35" t="s">
        <v>399</v>
      </c>
      <c r="AO510" s="33" t="s">
        <v>103</v>
      </c>
      <c r="AP510" s="16"/>
      <c r="AQ510" s="17">
        <v>0</v>
      </c>
      <c r="AR510" s="17">
        <v>0</v>
      </c>
      <c r="AS510" s="20">
        <f t="shared" si="339"/>
        <v>0</v>
      </c>
      <c r="AT510" s="35" t="s">
        <v>401</v>
      </c>
      <c r="AU510" s="33" t="s">
        <v>103</v>
      </c>
      <c r="AV510" s="16"/>
      <c r="AW510" s="17">
        <v>0</v>
      </c>
      <c r="AX510" s="17">
        <v>0</v>
      </c>
      <c r="AY510" s="20">
        <f t="shared" si="342"/>
        <v>0</v>
      </c>
      <c r="AZ510" s="35"/>
      <c r="BA510" s="33"/>
      <c r="BB510" s="17" t="str">
        <f t="shared" si="337"/>
        <v/>
      </c>
      <c r="BC510" s="17" t="str">
        <f t="shared" si="337"/>
        <v/>
      </c>
      <c r="BD510" s="20" t="str">
        <f t="shared" si="343"/>
        <v/>
      </c>
      <c r="BE510" s="35"/>
      <c r="BF510" s="36"/>
      <c r="BG510" s="17" t="str">
        <f t="shared" si="338"/>
        <v/>
      </c>
      <c r="BH510" s="17" t="str">
        <f t="shared" si="338"/>
        <v/>
      </c>
      <c r="BI510" s="20" t="str">
        <f t="shared" si="333"/>
        <v/>
      </c>
      <c r="BJ510" s="54">
        <v>2</v>
      </c>
      <c r="BK510" s="37">
        <f t="shared" si="308"/>
        <v>4</v>
      </c>
      <c r="BL510" s="54">
        <f t="shared" si="309"/>
        <v>0</v>
      </c>
      <c r="BM510" s="28" t="s">
        <v>415</v>
      </c>
      <c r="BN510" s="28" t="s">
        <v>103</v>
      </c>
      <c r="BO510" s="28" t="s">
        <v>104</v>
      </c>
      <c r="BP510" s="28" t="s">
        <v>105</v>
      </c>
      <c r="BQ510" s="28">
        <v>2</v>
      </c>
      <c r="BR510" s="25">
        <f t="shared" si="310"/>
        <v>2</v>
      </c>
      <c r="BS510" s="28">
        <v>2</v>
      </c>
      <c r="BT510" s="25">
        <f t="shared" si="311"/>
        <v>2</v>
      </c>
      <c r="BU510" s="28">
        <v>2</v>
      </c>
      <c r="BV510" s="25">
        <f t="shared" si="312"/>
        <v>2</v>
      </c>
      <c r="BW510" s="28" t="s">
        <v>87</v>
      </c>
      <c r="BX510" s="25">
        <f t="shared" si="313"/>
        <v>1</v>
      </c>
      <c r="BY510" s="25" t="str">
        <f t="shared" si="317"/>
        <v>low</v>
      </c>
      <c r="BZ510" s="28" t="s">
        <v>78</v>
      </c>
      <c r="CA510" s="25">
        <v>1</v>
      </c>
      <c r="CB510" s="28" t="s">
        <v>106</v>
      </c>
      <c r="CC510" s="28">
        <v>1457.73</v>
      </c>
      <c r="CD510" s="28">
        <v>83.02</v>
      </c>
      <c r="CE510" s="38">
        <v>17.63</v>
      </c>
      <c r="CF510" s="54">
        <v>4</v>
      </c>
      <c r="CG510" s="25">
        <f t="shared" si="314"/>
        <v>0</v>
      </c>
      <c r="CH510" s="26">
        <f t="shared" si="315"/>
        <v>0</v>
      </c>
      <c r="CI510" s="26">
        <f t="shared" si="318"/>
        <v>8.9737412671645398</v>
      </c>
      <c r="CJ510" s="26">
        <f t="shared" si="319"/>
        <v>42.2575155984118</v>
      </c>
    </row>
    <row r="511" spans="1:88" ht="13.05" customHeight="1" x14ac:dyDescent="0.3">
      <c r="A511" s="27">
        <v>87</v>
      </c>
      <c r="B511" s="28" t="s">
        <v>88</v>
      </c>
      <c r="C511" s="25">
        <f t="shared" si="301"/>
        <v>1</v>
      </c>
      <c r="D511" s="28" t="s">
        <v>88</v>
      </c>
      <c r="E511" s="25">
        <f t="shared" si="302"/>
        <v>1</v>
      </c>
      <c r="F511" s="28" t="s">
        <v>88</v>
      </c>
      <c r="G511" s="25">
        <f t="shared" si="303"/>
        <v>1</v>
      </c>
      <c r="H511" s="28" t="str">
        <f t="shared" si="304"/>
        <v>low</v>
      </c>
      <c r="I511" s="28" t="s">
        <v>88</v>
      </c>
      <c r="J511" s="25">
        <f t="shared" si="305"/>
        <v>1</v>
      </c>
      <c r="K511" s="28" t="s">
        <v>88</v>
      </c>
      <c r="L511" s="25">
        <f t="shared" si="306"/>
        <v>1</v>
      </c>
      <c r="M511" s="28" t="s">
        <v>88</v>
      </c>
      <c r="N511" s="25">
        <f t="shared" si="307"/>
        <v>1</v>
      </c>
      <c r="O511" s="25" t="str">
        <f t="shared" si="316"/>
        <v>low</v>
      </c>
      <c r="P511" s="25" t="s">
        <v>67</v>
      </c>
      <c r="Q511" s="25" t="s">
        <v>68</v>
      </c>
      <c r="R511" s="25">
        <v>1</v>
      </c>
      <c r="S511" s="29" t="s">
        <v>393</v>
      </c>
      <c r="T511" s="195">
        <f>VLOOKUP($S511,'Snippet measures'!$A$4:$V$33,11,FALSE)</f>
        <v>745</v>
      </c>
      <c r="U511" s="195">
        <f>VLOOKUP($S511,'Snippet measures'!$A$4:$V$33,18,FALSE)</f>
        <v>-9.9190617600577102</v>
      </c>
      <c r="V511" s="195">
        <f>VLOOKUP($S511,'Snippet measures'!$A$4:$V$33,19,FALSE)</f>
        <v>778.9</v>
      </c>
      <c r="W511" s="195">
        <f>VLOOKUP($S511,'Snippet measures'!$A$4:$V$33,21,FALSE)</f>
        <v>8.869179600886918E-3</v>
      </c>
      <c r="X511" s="195">
        <f>VLOOKUP($S511,'Snippet measures'!$A$4:$V$33,22,FALSE)</f>
        <v>0</v>
      </c>
      <c r="Y511" s="25">
        <v>4</v>
      </c>
      <c r="Z511" s="30" t="s">
        <v>416</v>
      </c>
      <c r="AA511" s="31" t="s">
        <v>417</v>
      </c>
      <c r="AB511" s="39" t="s">
        <v>396</v>
      </c>
      <c r="AC511" s="33" t="s">
        <v>418</v>
      </c>
      <c r="AD511" s="16"/>
      <c r="AE511" s="17">
        <f>IF($AB511=TRIM($AC511),3,"")</f>
        <v>3</v>
      </c>
      <c r="AF511" s="17">
        <f>IF($AB511=TRIM($AC511),3,"")</f>
        <v>3</v>
      </c>
      <c r="AG511" s="17">
        <f t="shared" si="340"/>
        <v>3</v>
      </c>
      <c r="AH511" s="35" t="s">
        <v>397</v>
      </c>
      <c r="AI511" s="33" t="s">
        <v>397</v>
      </c>
      <c r="AJ511" s="16"/>
      <c r="AK511" s="17">
        <f>IF($AH511=TRIM($AI511),3,"")</f>
        <v>3</v>
      </c>
      <c r="AL511" s="17">
        <f>IF($AH511=TRIM($AI511),3,"")</f>
        <v>3</v>
      </c>
      <c r="AM511" s="20">
        <f t="shared" si="341"/>
        <v>3</v>
      </c>
      <c r="AN511" s="35" t="s">
        <v>399</v>
      </c>
      <c r="AO511" s="33" t="s">
        <v>399</v>
      </c>
      <c r="AP511" s="16"/>
      <c r="AQ511" s="17">
        <f>IF(ISBLANK($AN511),"",IF($AN511=TRIM($AO511),3,""))</f>
        <v>3</v>
      </c>
      <c r="AR511" s="17">
        <f>IF(ISBLANK($AN511),"",IF($AN511=TRIM($AO511),3,""))</f>
        <v>3</v>
      </c>
      <c r="AS511" s="20">
        <f t="shared" si="339"/>
        <v>3</v>
      </c>
      <c r="AT511" s="35" t="s">
        <v>401</v>
      </c>
      <c r="AU511" s="33" t="s">
        <v>401</v>
      </c>
      <c r="AV511" s="16"/>
      <c r="AW511" s="17">
        <f>IF(ISBLANK($AT511),"",IF($AT511=TRIM($AU511),3,""))</f>
        <v>3</v>
      </c>
      <c r="AX511" s="17">
        <f>IF(ISBLANK($AT511),"",IF($AT511=TRIM($AU511),3,""))</f>
        <v>3</v>
      </c>
      <c r="AY511" s="20">
        <f t="shared" si="342"/>
        <v>3</v>
      </c>
      <c r="AZ511" s="35"/>
      <c r="BA511" s="33"/>
      <c r="BB511" s="17" t="str">
        <f t="shared" si="337"/>
        <v/>
      </c>
      <c r="BC511" s="17" t="str">
        <f t="shared" si="337"/>
        <v/>
      </c>
      <c r="BD511" s="20" t="str">
        <f t="shared" si="343"/>
        <v/>
      </c>
      <c r="BE511" s="35"/>
      <c r="BF511" s="36"/>
      <c r="BG511" s="17" t="str">
        <f t="shared" si="338"/>
        <v/>
      </c>
      <c r="BH511" s="17" t="str">
        <f t="shared" si="338"/>
        <v/>
      </c>
      <c r="BI511" s="20" t="str">
        <f t="shared" si="333"/>
        <v/>
      </c>
      <c r="BJ511" s="54">
        <v>3</v>
      </c>
      <c r="BK511" s="37">
        <f t="shared" si="308"/>
        <v>7</v>
      </c>
      <c r="BL511" s="54">
        <f t="shared" si="309"/>
        <v>-1</v>
      </c>
      <c r="BM511" s="28"/>
      <c r="BN511" s="28"/>
      <c r="BO511" s="28"/>
      <c r="BP511" s="28" t="s">
        <v>113</v>
      </c>
      <c r="BQ511" s="28">
        <v>2</v>
      </c>
      <c r="BR511" s="25">
        <f t="shared" si="310"/>
        <v>2</v>
      </c>
      <c r="BS511" s="28" t="s">
        <v>87</v>
      </c>
      <c r="BT511" s="25">
        <f t="shared" si="311"/>
        <v>1</v>
      </c>
      <c r="BU511" s="28">
        <v>2</v>
      </c>
      <c r="BV511" s="25">
        <f t="shared" si="312"/>
        <v>2</v>
      </c>
      <c r="BW511" s="28" t="s">
        <v>87</v>
      </c>
      <c r="BX511" s="25">
        <f t="shared" si="313"/>
        <v>1</v>
      </c>
      <c r="BY511" s="25" t="str">
        <f t="shared" si="317"/>
        <v>low</v>
      </c>
      <c r="BZ511" s="28" t="s">
        <v>100</v>
      </c>
      <c r="CA511" s="25">
        <v>3</v>
      </c>
      <c r="CB511" s="28"/>
      <c r="CC511" s="28">
        <v>1033.8800000000001</v>
      </c>
      <c r="CD511" s="28">
        <v>12.64</v>
      </c>
      <c r="CE511" s="38">
        <v>83.89</v>
      </c>
      <c r="CF511" s="54">
        <v>4</v>
      </c>
      <c r="CG511" s="25">
        <f t="shared" si="314"/>
        <v>12</v>
      </c>
      <c r="CH511" s="26">
        <f t="shared" si="315"/>
        <v>1</v>
      </c>
      <c r="CI511" s="26">
        <f t="shared" si="318"/>
        <v>58.939873417721515</v>
      </c>
      <c r="CJ511" s="26">
        <f t="shared" si="319"/>
        <v>8.8806770771248065</v>
      </c>
    </row>
    <row r="512" spans="1:88" ht="13.05" customHeight="1" x14ac:dyDescent="0.3">
      <c r="A512" s="27">
        <v>120</v>
      </c>
      <c r="B512" s="28" t="s">
        <v>88</v>
      </c>
      <c r="C512" s="25">
        <f t="shared" si="301"/>
        <v>1</v>
      </c>
      <c r="D512" s="28" t="s">
        <v>65</v>
      </c>
      <c r="E512" s="25">
        <f t="shared" si="302"/>
        <v>3</v>
      </c>
      <c r="F512" s="28" t="s">
        <v>88</v>
      </c>
      <c r="G512" s="25">
        <f t="shared" si="303"/>
        <v>1</v>
      </c>
      <c r="H512" s="28" t="str">
        <f t="shared" si="304"/>
        <v>medium</v>
      </c>
      <c r="I512" s="28" t="s">
        <v>88</v>
      </c>
      <c r="J512" s="25">
        <f t="shared" si="305"/>
        <v>1</v>
      </c>
      <c r="K512" s="28" t="s">
        <v>88</v>
      </c>
      <c r="L512" s="25">
        <f t="shared" si="306"/>
        <v>1</v>
      </c>
      <c r="M512" s="28" t="s">
        <v>88</v>
      </c>
      <c r="N512" s="25">
        <f t="shared" si="307"/>
        <v>1</v>
      </c>
      <c r="O512" s="25" t="str">
        <f t="shared" si="316"/>
        <v>med</v>
      </c>
      <c r="P512" s="25" t="s">
        <v>67</v>
      </c>
      <c r="Q512" s="25" t="s">
        <v>68</v>
      </c>
      <c r="R512" s="25">
        <v>1</v>
      </c>
      <c r="S512" s="29" t="s">
        <v>393</v>
      </c>
      <c r="T512" s="195">
        <f>VLOOKUP($S512,'Snippet measures'!$A$4:$V$33,11,FALSE)</f>
        <v>745</v>
      </c>
      <c r="U512" s="195">
        <f>VLOOKUP($S512,'Snippet measures'!$A$4:$V$33,18,FALSE)</f>
        <v>-9.9190617600577102</v>
      </c>
      <c r="V512" s="195">
        <f>VLOOKUP($S512,'Snippet measures'!$A$4:$V$33,19,FALSE)</f>
        <v>778.9</v>
      </c>
      <c r="W512" s="195">
        <f>VLOOKUP($S512,'Snippet measures'!$A$4:$V$33,21,FALSE)</f>
        <v>8.869179600886918E-3</v>
      </c>
      <c r="X512" s="195">
        <f>VLOOKUP($S512,'Snippet measures'!$A$4:$V$33,22,FALSE)</f>
        <v>0</v>
      </c>
      <c r="Y512" s="25">
        <v>2</v>
      </c>
      <c r="Z512" s="30" t="s">
        <v>419</v>
      </c>
      <c r="AA512" s="31" t="s">
        <v>91</v>
      </c>
      <c r="AB512" s="39" t="s">
        <v>396</v>
      </c>
      <c r="AC512" s="33" t="s">
        <v>91</v>
      </c>
      <c r="AD512" s="16"/>
      <c r="AE512" s="17">
        <v>0</v>
      </c>
      <c r="AF512" s="17">
        <v>0</v>
      </c>
      <c r="AG512" s="17">
        <f t="shared" si="340"/>
        <v>0</v>
      </c>
      <c r="AH512" s="35" t="s">
        <v>397</v>
      </c>
      <c r="AI512" s="33" t="s">
        <v>91</v>
      </c>
      <c r="AJ512" s="16"/>
      <c r="AK512" s="17">
        <v>0</v>
      </c>
      <c r="AL512" s="17">
        <v>0</v>
      </c>
      <c r="AM512" s="20">
        <f t="shared" si="341"/>
        <v>0</v>
      </c>
      <c r="AN512" s="35" t="s">
        <v>399</v>
      </c>
      <c r="AO512" s="33" t="s">
        <v>91</v>
      </c>
      <c r="AP512" s="16"/>
      <c r="AQ512" s="17">
        <v>0</v>
      </c>
      <c r="AR512" s="17">
        <v>0</v>
      </c>
      <c r="AS512" s="20">
        <f t="shared" si="339"/>
        <v>0</v>
      </c>
      <c r="AT512" s="35" t="s">
        <v>401</v>
      </c>
      <c r="AU512" s="33" t="s">
        <v>91</v>
      </c>
      <c r="AV512" s="16"/>
      <c r="AW512" s="17">
        <v>0</v>
      </c>
      <c r="AX512" s="17">
        <v>0</v>
      </c>
      <c r="AY512" s="20">
        <f t="shared" si="342"/>
        <v>0</v>
      </c>
      <c r="AZ512" s="35"/>
      <c r="BA512" s="33"/>
      <c r="BB512" s="17" t="str">
        <f t="shared" si="337"/>
        <v/>
      </c>
      <c r="BC512" s="17" t="str">
        <f t="shared" si="337"/>
        <v/>
      </c>
      <c r="BD512" s="20" t="str">
        <f t="shared" si="343"/>
        <v/>
      </c>
      <c r="BE512" s="35"/>
      <c r="BF512" s="36"/>
      <c r="BG512" s="17" t="str">
        <f t="shared" si="338"/>
        <v/>
      </c>
      <c r="BH512" s="17" t="str">
        <f t="shared" si="338"/>
        <v/>
      </c>
      <c r="BI512" s="20" t="str">
        <f t="shared" si="333"/>
        <v/>
      </c>
      <c r="BJ512" s="54">
        <v>1</v>
      </c>
      <c r="BK512" s="37">
        <f t="shared" si="308"/>
        <v>3</v>
      </c>
      <c r="BL512" s="54">
        <f t="shared" si="309"/>
        <v>-1</v>
      </c>
      <c r="BM512" s="28"/>
      <c r="BN512" s="28"/>
      <c r="BO512" s="28" t="s">
        <v>117</v>
      </c>
      <c r="BP512" s="28" t="s">
        <v>118</v>
      </c>
      <c r="BQ512" s="28">
        <v>2</v>
      </c>
      <c r="BR512" s="25">
        <f t="shared" si="310"/>
        <v>2</v>
      </c>
      <c r="BS512" s="28" t="s">
        <v>87</v>
      </c>
      <c r="BT512" s="25">
        <f t="shared" si="311"/>
        <v>1</v>
      </c>
      <c r="BU512" s="28" t="s">
        <v>87</v>
      </c>
      <c r="BV512" s="25">
        <f t="shared" si="312"/>
        <v>1</v>
      </c>
      <c r="BW512" s="28" t="s">
        <v>87</v>
      </c>
      <c r="BX512" s="25">
        <f t="shared" si="313"/>
        <v>1</v>
      </c>
      <c r="BY512" s="25" t="str">
        <f t="shared" si="317"/>
        <v>low</v>
      </c>
      <c r="BZ512" s="28" t="s">
        <v>119</v>
      </c>
      <c r="CA512" s="25">
        <v>4</v>
      </c>
      <c r="CB512" s="28"/>
      <c r="CC512" s="28">
        <v>4936.8500000000004</v>
      </c>
      <c r="CD512" s="28">
        <v>346.3</v>
      </c>
      <c r="CE512" s="38">
        <v>109.12</v>
      </c>
      <c r="CF512" s="54">
        <v>4</v>
      </c>
      <c r="CG512" s="25">
        <f t="shared" si="314"/>
        <v>0</v>
      </c>
      <c r="CH512" s="26">
        <f t="shared" si="315"/>
        <v>0</v>
      </c>
      <c r="CI512" s="26">
        <f t="shared" si="318"/>
        <v>2.1513138896910191</v>
      </c>
      <c r="CJ512" s="26">
        <f t="shared" si="319"/>
        <v>6.8273460410557183</v>
      </c>
    </row>
    <row r="513" spans="1:88" ht="13.05" customHeight="1" x14ac:dyDescent="0.3">
      <c r="A513" s="27">
        <v>124</v>
      </c>
      <c r="B513" s="28" t="s">
        <v>88</v>
      </c>
      <c r="C513" s="25">
        <f t="shared" si="301"/>
        <v>1</v>
      </c>
      <c r="D513" s="28" t="s">
        <v>65</v>
      </c>
      <c r="E513" s="25">
        <f t="shared" si="302"/>
        <v>3</v>
      </c>
      <c r="F513" s="28" t="s">
        <v>88</v>
      </c>
      <c r="G513" s="25">
        <f t="shared" si="303"/>
        <v>1</v>
      </c>
      <c r="H513" s="28" t="str">
        <f t="shared" si="304"/>
        <v>medium</v>
      </c>
      <c r="I513" s="28" t="s">
        <v>88</v>
      </c>
      <c r="J513" s="25">
        <f t="shared" si="305"/>
        <v>1</v>
      </c>
      <c r="K513" s="28" t="s">
        <v>88</v>
      </c>
      <c r="L513" s="25">
        <f t="shared" si="306"/>
        <v>1</v>
      </c>
      <c r="M513" s="28" t="s">
        <v>88</v>
      </c>
      <c r="N513" s="25">
        <f t="shared" si="307"/>
        <v>1</v>
      </c>
      <c r="O513" s="25" t="str">
        <f t="shared" si="316"/>
        <v>med</v>
      </c>
      <c r="P513" s="25" t="s">
        <v>67</v>
      </c>
      <c r="Q513" s="25" t="s">
        <v>68</v>
      </c>
      <c r="R513" s="25">
        <v>1</v>
      </c>
      <c r="S513" s="29" t="s">
        <v>393</v>
      </c>
      <c r="T513" s="195">
        <f>VLOOKUP($S513,'Snippet measures'!$A$4:$V$33,11,FALSE)</f>
        <v>745</v>
      </c>
      <c r="U513" s="195">
        <f>VLOOKUP($S513,'Snippet measures'!$A$4:$V$33,18,FALSE)</f>
        <v>-9.9190617600577102</v>
      </c>
      <c r="V513" s="195">
        <f>VLOOKUP($S513,'Snippet measures'!$A$4:$V$33,19,FALSE)</f>
        <v>778.9</v>
      </c>
      <c r="W513" s="195">
        <f>VLOOKUP($S513,'Snippet measures'!$A$4:$V$33,21,FALSE)</f>
        <v>8.869179600886918E-3</v>
      </c>
      <c r="X513" s="195">
        <f>VLOOKUP($S513,'Snippet measures'!$A$4:$V$33,22,FALSE)</f>
        <v>0</v>
      </c>
      <c r="Y513" s="25">
        <v>2</v>
      </c>
      <c r="Z513" s="30" t="s">
        <v>420</v>
      </c>
      <c r="AA513" s="31" t="s">
        <v>230</v>
      </c>
      <c r="AB513" s="39" t="s">
        <v>396</v>
      </c>
      <c r="AC513" s="33" t="s">
        <v>230</v>
      </c>
      <c r="AD513" s="16"/>
      <c r="AE513" s="17">
        <v>0</v>
      </c>
      <c r="AF513" s="17">
        <v>0</v>
      </c>
      <c r="AG513" s="17">
        <f t="shared" si="340"/>
        <v>0</v>
      </c>
      <c r="AH513" s="35" t="s">
        <v>397</v>
      </c>
      <c r="AI513" s="33" t="s">
        <v>230</v>
      </c>
      <c r="AJ513" s="16"/>
      <c r="AK513" s="17">
        <v>0</v>
      </c>
      <c r="AL513" s="17">
        <v>0</v>
      </c>
      <c r="AM513" s="20">
        <f t="shared" si="341"/>
        <v>0</v>
      </c>
      <c r="AN513" s="35" t="s">
        <v>399</v>
      </c>
      <c r="AO513" s="33" t="s">
        <v>230</v>
      </c>
      <c r="AP513" s="16"/>
      <c r="AQ513" s="17">
        <v>0</v>
      </c>
      <c r="AR513" s="17">
        <v>0</v>
      </c>
      <c r="AS513" s="20">
        <f t="shared" si="339"/>
        <v>0</v>
      </c>
      <c r="AT513" s="35" t="s">
        <v>401</v>
      </c>
      <c r="AU513" s="33" t="s">
        <v>421</v>
      </c>
      <c r="AV513" s="16"/>
      <c r="AW513" s="17">
        <v>2</v>
      </c>
      <c r="AX513" s="17">
        <v>2</v>
      </c>
      <c r="AY513" s="20">
        <f t="shared" si="342"/>
        <v>2</v>
      </c>
      <c r="AZ513" s="35"/>
      <c r="BA513" s="33"/>
      <c r="BB513" s="17" t="str">
        <f t="shared" si="337"/>
        <v/>
      </c>
      <c r="BC513" s="17" t="str">
        <f t="shared" si="337"/>
        <v/>
      </c>
      <c r="BD513" s="20" t="str">
        <f t="shared" si="343"/>
        <v/>
      </c>
      <c r="BE513" s="35"/>
      <c r="BF513" s="36"/>
      <c r="BG513" s="17" t="str">
        <f t="shared" si="338"/>
        <v/>
      </c>
      <c r="BH513" s="17" t="str">
        <f t="shared" si="338"/>
        <v/>
      </c>
      <c r="BI513" s="20" t="str">
        <f t="shared" si="333"/>
        <v/>
      </c>
      <c r="BJ513" s="54">
        <v>1</v>
      </c>
      <c r="BK513" s="37">
        <f t="shared" si="308"/>
        <v>3</v>
      </c>
      <c r="BL513" s="54">
        <f t="shared" si="309"/>
        <v>-1</v>
      </c>
      <c r="BM513" s="28"/>
      <c r="BN513" s="28"/>
      <c r="BO513" s="28" t="s">
        <v>123</v>
      </c>
      <c r="BP513" s="28" t="s">
        <v>124</v>
      </c>
      <c r="BQ513" s="28" t="s">
        <v>87</v>
      </c>
      <c r="BR513" s="25">
        <f t="shared" si="310"/>
        <v>1</v>
      </c>
      <c r="BS513" s="28" t="s">
        <v>87</v>
      </c>
      <c r="BT513" s="25">
        <f t="shared" si="311"/>
        <v>1</v>
      </c>
      <c r="BU513" s="28" t="s">
        <v>87</v>
      </c>
      <c r="BV513" s="25">
        <f t="shared" si="312"/>
        <v>1</v>
      </c>
      <c r="BW513" s="28" t="s">
        <v>87</v>
      </c>
      <c r="BX513" s="25">
        <f t="shared" si="313"/>
        <v>1</v>
      </c>
      <c r="BY513" s="25" t="str">
        <f t="shared" si="317"/>
        <v>low</v>
      </c>
      <c r="BZ513" s="28" t="s">
        <v>100</v>
      </c>
      <c r="CA513" s="25">
        <v>3</v>
      </c>
      <c r="CB513" s="28" t="s">
        <v>125</v>
      </c>
      <c r="CC513" s="28">
        <v>2757.19</v>
      </c>
      <c r="CD513" s="28">
        <v>122.64</v>
      </c>
      <c r="CE513" s="38">
        <v>159.1</v>
      </c>
      <c r="CF513" s="54">
        <v>4</v>
      </c>
      <c r="CG513" s="25">
        <f t="shared" si="314"/>
        <v>2</v>
      </c>
      <c r="CH513" s="26">
        <f t="shared" si="315"/>
        <v>0.16666666666666666</v>
      </c>
      <c r="CI513" s="26">
        <f t="shared" si="318"/>
        <v>6.074690150032616</v>
      </c>
      <c r="CJ513" s="26">
        <f t="shared" si="319"/>
        <v>4.6825895663104964</v>
      </c>
    </row>
    <row r="514" spans="1:88" ht="13.05" customHeight="1" x14ac:dyDescent="0.3">
      <c r="A514" s="27">
        <v>128</v>
      </c>
      <c r="B514" s="28" t="s">
        <v>88</v>
      </c>
      <c r="C514" s="25">
        <f t="shared" ref="C514:C521" si="345">IF(B514="Strongly disagree",1,IF(B514="Disagree",2,IF(B514="Neither agree or disagree",3,IF(B514="Agree",4,5))))</f>
        <v>1</v>
      </c>
      <c r="D514" s="28" t="s">
        <v>80</v>
      </c>
      <c r="E514" s="25">
        <f t="shared" ref="E514:E521" si="346">IF(D514="Strongly disagree",1,IF(D514="Disagree",2,IF(D514="Neither agree or disagree",3,IF(D514="Agree",4,5))))</f>
        <v>4</v>
      </c>
      <c r="F514" s="28" t="s">
        <v>66</v>
      </c>
      <c r="G514" s="25">
        <f t="shared" ref="G514:G521" si="347">IF(F514="Strongly disagree",1,IF(F514="Disagree",2,IF(F514="Neither agree or disagree",3,IF(F514="Agree",4,5))))</f>
        <v>5</v>
      </c>
      <c r="H514" s="28" t="str">
        <f t="shared" ref="H514:H521" si="348">IF((C514+E514+G514)&gt;9,"high",IF(AND(C514&lt;3,E514&lt;3,G514&lt;3),"low","medium"))</f>
        <v>high</v>
      </c>
      <c r="I514" s="28" t="s">
        <v>88</v>
      </c>
      <c r="J514" s="25">
        <f t="shared" ref="J514:J521" si="349">IF(I514="Strongly disagree",1,IF(I514="Disagree",2,IF(I514="Neither agree or disagree",3,IF(I514="Agree",4,5))))</f>
        <v>1</v>
      </c>
      <c r="K514" s="28" t="s">
        <v>65</v>
      </c>
      <c r="L514" s="25">
        <f t="shared" ref="L514:L521" si="350">IF(K514="Strongly disagree",1,IF(K514="Disagree",2,IF(K514="Neither agree or disagree",3,IF(K514="Agree",4,5))))</f>
        <v>3</v>
      </c>
      <c r="M514" s="28" t="s">
        <v>65</v>
      </c>
      <c r="N514" s="25">
        <f t="shared" ref="N514:N521" si="351">IF(M514="Strongly disagree",1,IF(M514="Disagree",2,IF(M514="Neither agree or disagree",3,IF(M514="Agree",4,5))))</f>
        <v>3</v>
      </c>
      <c r="O514" s="25" t="str">
        <f t="shared" si="316"/>
        <v>high</v>
      </c>
      <c r="P514" s="25" t="s">
        <v>67</v>
      </c>
      <c r="Q514" s="25" t="s">
        <v>68</v>
      </c>
      <c r="R514" s="25">
        <v>1</v>
      </c>
      <c r="S514" s="29" t="s">
        <v>393</v>
      </c>
      <c r="T514" s="195">
        <f>VLOOKUP($S514,'Snippet measures'!$A$4:$V$33,11,FALSE)</f>
        <v>745</v>
      </c>
      <c r="U514" s="195">
        <f>VLOOKUP($S514,'Snippet measures'!$A$4:$V$33,18,FALSE)</f>
        <v>-9.9190617600577102</v>
      </c>
      <c r="V514" s="195">
        <f>VLOOKUP($S514,'Snippet measures'!$A$4:$V$33,19,FALSE)</f>
        <v>778.9</v>
      </c>
      <c r="W514" s="195">
        <f>VLOOKUP($S514,'Snippet measures'!$A$4:$V$33,21,FALSE)</f>
        <v>8.869179600886918E-3</v>
      </c>
      <c r="X514" s="195">
        <f>VLOOKUP($S514,'Snippet measures'!$A$4:$V$33,22,FALSE)</f>
        <v>0</v>
      </c>
      <c r="Y514" s="25">
        <v>4</v>
      </c>
      <c r="Z514" s="30" t="s">
        <v>422</v>
      </c>
      <c r="AA514" s="31" t="s">
        <v>423</v>
      </c>
      <c r="AB514" s="39" t="s">
        <v>396</v>
      </c>
      <c r="AC514" s="33" t="s">
        <v>230</v>
      </c>
      <c r="AD514" s="16"/>
      <c r="AE514" s="17">
        <v>0</v>
      </c>
      <c r="AF514" s="17">
        <v>0</v>
      </c>
      <c r="AG514" s="17">
        <f t="shared" si="340"/>
        <v>0</v>
      </c>
      <c r="AH514" s="35" t="s">
        <v>397</v>
      </c>
      <c r="AI514" s="33" t="s">
        <v>230</v>
      </c>
      <c r="AJ514" s="16"/>
      <c r="AK514" s="17">
        <v>0</v>
      </c>
      <c r="AL514" s="17">
        <v>0</v>
      </c>
      <c r="AM514" s="20">
        <f t="shared" si="341"/>
        <v>0</v>
      </c>
      <c r="AN514" s="35" t="s">
        <v>399</v>
      </c>
      <c r="AO514" s="33" t="s">
        <v>230</v>
      </c>
      <c r="AP514" s="16"/>
      <c r="AQ514" s="17">
        <v>0</v>
      </c>
      <c r="AR514" s="17">
        <v>0</v>
      </c>
      <c r="AS514" s="20">
        <f t="shared" si="339"/>
        <v>0</v>
      </c>
      <c r="AT514" s="35" t="s">
        <v>401</v>
      </c>
      <c r="AU514" s="33" t="s">
        <v>230</v>
      </c>
      <c r="AV514" s="16"/>
      <c r="AW514" s="17">
        <v>0</v>
      </c>
      <c r="AX514" s="17">
        <v>0</v>
      </c>
      <c r="AY514" s="20">
        <f t="shared" si="342"/>
        <v>0</v>
      </c>
      <c r="AZ514" s="35"/>
      <c r="BA514" s="33"/>
      <c r="BB514" s="17" t="str">
        <f t="shared" ref="BB514:BC521" si="352">IF(ISBLANK($AZ514),"",IF($AZ514=TRIM($BA514),3,""))</f>
        <v/>
      </c>
      <c r="BC514" s="17" t="str">
        <f t="shared" si="352"/>
        <v/>
      </c>
      <c r="BD514" s="20" t="str">
        <f t="shared" si="343"/>
        <v/>
      </c>
      <c r="BE514" s="35"/>
      <c r="BF514" s="36"/>
      <c r="BG514" s="17" t="str">
        <f t="shared" ref="BG514:BH521" si="353">IF(ISBLANK($BE514),"",IF($BE514=TRIM($BF514),3,""))</f>
        <v/>
      </c>
      <c r="BH514" s="17" t="str">
        <f t="shared" si="353"/>
        <v/>
      </c>
      <c r="BI514" s="20" t="str">
        <f t="shared" si="333"/>
        <v/>
      </c>
      <c r="BJ514" s="54">
        <v>1</v>
      </c>
      <c r="BK514" s="37">
        <f t="shared" ref="BK514:BK521" si="354">SUM(Y514,BJ514)</f>
        <v>5</v>
      </c>
      <c r="BL514" s="54">
        <f t="shared" ref="BL514:BL521" si="355">BJ514-Y514</f>
        <v>-3</v>
      </c>
      <c r="BM514" s="28" t="s">
        <v>230</v>
      </c>
      <c r="BN514" s="28" t="s">
        <v>230</v>
      </c>
      <c r="BO514" s="28"/>
      <c r="BP514" s="28" t="s">
        <v>131</v>
      </c>
      <c r="BQ514" s="28" t="s">
        <v>77</v>
      </c>
      <c r="BR514" s="25">
        <f t="shared" ref="BR514:BR521" si="356">IF(BQ514="5: Expert level competence",5,IF(BQ514="1: No competence",1,BQ514))</f>
        <v>5</v>
      </c>
      <c r="BS514" s="28">
        <v>4</v>
      </c>
      <c r="BT514" s="25">
        <f t="shared" ref="BT514:BT521" si="357">IF(BS514="5: Expert level competence",5,IF(BS514="1: No competence",1,BS514))</f>
        <v>4</v>
      </c>
      <c r="BU514" s="28" t="s">
        <v>77</v>
      </c>
      <c r="BV514" s="25">
        <f t="shared" ref="BV514:BV521" si="358">IF(BU514="5: Expert level competence",5,IF(BU514="1: No competence",1,BU514))</f>
        <v>5</v>
      </c>
      <c r="BW514" s="28" t="s">
        <v>77</v>
      </c>
      <c r="BX514" s="25">
        <f t="shared" ref="BX514:BX521" si="359">IF(BW514="5: Expert level competence",5,IF(BW514="1: No competence",1,BW514))</f>
        <v>5</v>
      </c>
      <c r="BY514" s="25" t="str">
        <f t="shared" si="317"/>
        <v>high</v>
      </c>
      <c r="BZ514" s="28" t="s">
        <v>78</v>
      </c>
      <c r="CA514" s="25">
        <v>1</v>
      </c>
      <c r="CB514" s="28"/>
      <c r="CC514" s="28">
        <v>2420.27</v>
      </c>
      <c r="CD514" s="28">
        <v>48.35</v>
      </c>
      <c r="CE514" s="38">
        <v>9.2799999999999994</v>
      </c>
      <c r="CF514" s="54">
        <v>4</v>
      </c>
      <c r="CG514" s="25">
        <f t="shared" ref="CG514:CG521" si="360">SUM(AG514,AM514,AS514,AY514,BD514,BI514)</f>
        <v>0</v>
      </c>
      <c r="CH514" s="26">
        <f t="shared" ref="CH514:CH521" si="361">CG514/(CF514*3)</f>
        <v>0</v>
      </c>
      <c r="CI514" s="26">
        <f t="shared" si="318"/>
        <v>15.408479834539813</v>
      </c>
      <c r="CJ514" s="26">
        <f t="shared" si="319"/>
        <v>80.28017241379311</v>
      </c>
    </row>
    <row r="515" spans="1:88" ht="13.05" customHeight="1" x14ac:dyDescent="0.3">
      <c r="A515" s="27">
        <v>132</v>
      </c>
      <c r="B515" s="28" t="s">
        <v>65</v>
      </c>
      <c r="C515" s="25">
        <f t="shared" si="345"/>
        <v>3</v>
      </c>
      <c r="D515" s="28" t="s">
        <v>65</v>
      </c>
      <c r="E515" s="25">
        <f t="shared" si="346"/>
        <v>3</v>
      </c>
      <c r="F515" s="28" t="s">
        <v>79</v>
      </c>
      <c r="G515" s="25">
        <f t="shared" si="347"/>
        <v>2</v>
      </c>
      <c r="H515" s="28" t="str">
        <f t="shared" si="348"/>
        <v>medium</v>
      </c>
      <c r="I515" s="28" t="s">
        <v>88</v>
      </c>
      <c r="J515" s="25">
        <f t="shared" si="349"/>
        <v>1</v>
      </c>
      <c r="K515" s="28" t="s">
        <v>80</v>
      </c>
      <c r="L515" s="25">
        <f t="shared" si="350"/>
        <v>4</v>
      </c>
      <c r="M515" s="28" t="s">
        <v>88</v>
      </c>
      <c r="N515" s="25">
        <f t="shared" si="351"/>
        <v>1</v>
      </c>
      <c r="O515" s="25" t="str">
        <f t="shared" ref="O515:O555" si="362">IF(OR(C515&gt;3,E515&gt;3,G515&gt;3),"high",IF(AND(C515&lt;3,E515&lt;3,G515&lt;3),"low","med"))</f>
        <v>med</v>
      </c>
      <c r="P515" s="25" t="s">
        <v>67</v>
      </c>
      <c r="Q515" s="25" t="s">
        <v>68</v>
      </c>
      <c r="R515" s="25">
        <v>1</v>
      </c>
      <c r="S515" s="29" t="s">
        <v>393</v>
      </c>
      <c r="T515" s="195">
        <f>VLOOKUP($S515,'Snippet measures'!$A$4:$V$33,11,FALSE)</f>
        <v>745</v>
      </c>
      <c r="U515" s="195">
        <f>VLOOKUP($S515,'Snippet measures'!$A$4:$V$33,18,FALSE)</f>
        <v>-9.9190617600577102</v>
      </c>
      <c r="V515" s="195">
        <f>VLOOKUP($S515,'Snippet measures'!$A$4:$V$33,19,FALSE)</f>
        <v>778.9</v>
      </c>
      <c r="W515" s="195">
        <f>VLOOKUP($S515,'Snippet measures'!$A$4:$V$33,21,FALSE)</f>
        <v>8.869179600886918E-3</v>
      </c>
      <c r="X515" s="195">
        <f>VLOOKUP($S515,'Snippet measures'!$A$4:$V$33,22,FALSE)</f>
        <v>0</v>
      </c>
      <c r="Y515" s="25">
        <v>4</v>
      </c>
      <c r="Z515" s="30" t="s">
        <v>424</v>
      </c>
      <c r="AA515" s="31" t="s">
        <v>425</v>
      </c>
      <c r="AB515" s="39" t="s">
        <v>396</v>
      </c>
      <c r="AC515" s="33" t="s">
        <v>396</v>
      </c>
      <c r="AD515" s="16"/>
      <c r="AE515" s="17">
        <f t="shared" ref="AE515:AF519" si="363">IF($AB515=TRIM($AC515),3,"")</f>
        <v>3</v>
      </c>
      <c r="AF515" s="17">
        <f t="shared" si="363"/>
        <v>3</v>
      </c>
      <c r="AG515" s="17">
        <f t="shared" si="340"/>
        <v>3</v>
      </c>
      <c r="AH515" s="35" t="s">
        <v>397</v>
      </c>
      <c r="AI515" s="33" t="s">
        <v>230</v>
      </c>
      <c r="AJ515" s="16"/>
      <c r="AK515" s="17">
        <v>0</v>
      </c>
      <c r="AL515" s="17">
        <v>0</v>
      </c>
      <c r="AM515" s="20">
        <f t="shared" si="341"/>
        <v>0</v>
      </c>
      <c r="AN515" s="35" t="s">
        <v>399</v>
      </c>
      <c r="AO515" s="33" t="s">
        <v>230</v>
      </c>
      <c r="AP515" s="16"/>
      <c r="AQ515" s="17">
        <v>0</v>
      </c>
      <c r="AR515" s="17">
        <v>0</v>
      </c>
      <c r="AS515" s="20">
        <f t="shared" si="339"/>
        <v>0</v>
      </c>
      <c r="AT515" s="35" t="s">
        <v>401</v>
      </c>
      <c r="AU515" s="33" t="s">
        <v>426</v>
      </c>
      <c r="AV515" s="16"/>
      <c r="AW515" s="17">
        <v>2</v>
      </c>
      <c r="AX515" s="17">
        <v>2</v>
      </c>
      <c r="AY515" s="20">
        <f t="shared" si="342"/>
        <v>2</v>
      </c>
      <c r="AZ515" s="35"/>
      <c r="BA515" s="33"/>
      <c r="BB515" s="17" t="str">
        <f t="shared" si="352"/>
        <v/>
      </c>
      <c r="BC515" s="17" t="str">
        <f t="shared" si="352"/>
        <v/>
      </c>
      <c r="BD515" s="20" t="str">
        <f t="shared" si="343"/>
        <v/>
      </c>
      <c r="BE515" s="35"/>
      <c r="BF515" s="36"/>
      <c r="BG515" s="17" t="str">
        <f t="shared" si="353"/>
        <v/>
      </c>
      <c r="BH515" s="17" t="str">
        <f t="shared" si="353"/>
        <v/>
      </c>
      <c r="BI515" s="20" t="str">
        <f t="shared" si="333"/>
        <v/>
      </c>
      <c r="BJ515" s="54">
        <v>3</v>
      </c>
      <c r="BK515" s="37">
        <f t="shared" si="354"/>
        <v>7</v>
      </c>
      <c r="BL515" s="54">
        <f t="shared" si="355"/>
        <v>-1</v>
      </c>
      <c r="BM515" s="28"/>
      <c r="BN515" s="28"/>
      <c r="BO515" s="28" t="s">
        <v>137</v>
      </c>
      <c r="BP515" s="28" t="s">
        <v>138</v>
      </c>
      <c r="BQ515" s="28">
        <v>3</v>
      </c>
      <c r="BR515" s="25">
        <f t="shared" si="356"/>
        <v>3</v>
      </c>
      <c r="BS515" s="28" t="s">
        <v>87</v>
      </c>
      <c r="BT515" s="25">
        <f t="shared" si="357"/>
        <v>1</v>
      </c>
      <c r="BU515" s="28" t="s">
        <v>87</v>
      </c>
      <c r="BV515" s="25">
        <f t="shared" si="358"/>
        <v>1</v>
      </c>
      <c r="BW515" s="28" t="s">
        <v>87</v>
      </c>
      <c r="BX515" s="25">
        <f t="shared" si="359"/>
        <v>1</v>
      </c>
      <c r="BY515" s="25" t="str">
        <f t="shared" ref="BY515:BY555" si="364">IF(OR(BR515&gt;3,BT515&gt;3,BV515&gt;3,BX515&gt;3),"high",IF(AND(BR515&lt;3,BT515&lt;3,BV515&lt;3,BX515&lt;3),"low","med"))</f>
        <v>med</v>
      </c>
      <c r="BZ515" s="28" t="s">
        <v>100</v>
      </c>
      <c r="CA515" s="25">
        <v>3</v>
      </c>
      <c r="CB515" s="28"/>
      <c r="CC515" s="28">
        <v>4458.3500000000004</v>
      </c>
      <c r="CD515" s="28">
        <v>13.27</v>
      </c>
      <c r="CE515" s="38">
        <v>44.13</v>
      </c>
      <c r="CF515" s="54">
        <v>4</v>
      </c>
      <c r="CG515" s="25">
        <f t="shared" si="360"/>
        <v>5</v>
      </c>
      <c r="CH515" s="26">
        <f t="shared" si="361"/>
        <v>0.41666666666666669</v>
      </c>
      <c r="CI515" s="26">
        <f t="shared" ref="CI515:CI555" si="365">$T515/CD515</f>
        <v>56.141672946495859</v>
      </c>
      <c r="CJ515" s="26">
        <f t="shared" ref="CJ515:CJ555" si="366">$T515/CE515</f>
        <v>16.881939723544072</v>
      </c>
    </row>
    <row r="516" spans="1:88" ht="13.05" customHeight="1" x14ac:dyDescent="0.3">
      <c r="A516" s="27">
        <v>139</v>
      </c>
      <c r="B516" s="28" t="s">
        <v>88</v>
      </c>
      <c r="C516" s="25">
        <f t="shared" si="345"/>
        <v>1</v>
      </c>
      <c r="D516" s="28" t="s">
        <v>79</v>
      </c>
      <c r="E516" s="25">
        <f t="shared" si="346"/>
        <v>2</v>
      </c>
      <c r="F516" s="28" t="s">
        <v>79</v>
      </c>
      <c r="G516" s="25">
        <f t="shared" si="347"/>
        <v>2</v>
      </c>
      <c r="H516" s="28" t="str">
        <f t="shared" si="348"/>
        <v>low</v>
      </c>
      <c r="I516" s="28" t="s">
        <v>88</v>
      </c>
      <c r="J516" s="25">
        <f t="shared" si="349"/>
        <v>1</v>
      </c>
      <c r="K516" s="28" t="s">
        <v>79</v>
      </c>
      <c r="L516" s="25">
        <f t="shared" si="350"/>
        <v>2</v>
      </c>
      <c r="M516" s="28" t="s">
        <v>88</v>
      </c>
      <c r="N516" s="25">
        <f t="shared" si="351"/>
        <v>1</v>
      </c>
      <c r="O516" s="25" t="str">
        <f t="shared" si="362"/>
        <v>low</v>
      </c>
      <c r="P516" s="25" t="s">
        <v>95</v>
      </c>
      <c r="Q516" s="25" t="s">
        <v>68</v>
      </c>
      <c r="R516" s="25">
        <v>1</v>
      </c>
      <c r="S516" s="29" t="s">
        <v>393</v>
      </c>
      <c r="T516" s="195">
        <f>VLOOKUP($S516,'Snippet measures'!$A$4:$V$33,11,FALSE)</f>
        <v>745</v>
      </c>
      <c r="U516" s="195">
        <f>VLOOKUP($S516,'Snippet measures'!$A$4:$V$33,18,FALSE)</f>
        <v>-9.9190617600577102</v>
      </c>
      <c r="V516" s="195">
        <f>VLOOKUP($S516,'Snippet measures'!$A$4:$V$33,19,FALSE)</f>
        <v>778.9</v>
      </c>
      <c r="W516" s="195">
        <f>VLOOKUP($S516,'Snippet measures'!$A$4:$V$33,21,FALSE)</f>
        <v>8.869179600886918E-3</v>
      </c>
      <c r="X516" s="195">
        <f>VLOOKUP($S516,'Snippet measures'!$A$4:$V$33,22,FALSE)</f>
        <v>0</v>
      </c>
      <c r="Y516" s="25">
        <v>2</v>
      </c>
      <c r="Z516" s="30" t="s">
        <v>427</v>
      </c>
      <c r="AA516" s="31" t="s">
        <v>428</v>
      </c>
      <c r="AB516" s="39" t="s">
        <v>396</v>
      </c>
      <c r="AC516" s="33" t="s">
        <v>396</v>
      </c>
      <c r="AD516" s="16"/>
      <c r="AE516" s="17">
        <f t="shared" si="363"/>
        <v>3</v>
      </c>
      <c r="AF516" s="17">
        <f t="shared" si="363"/>
        <v>3</v>
      </c>
      <c r="AG516" s="17">
        <f t="shared" si="340"/>
        <v>3</v>
      </c>
      <c r="AH516" s="35" t="s">
        <v>397</v>
      </c>
      <c r="AI516" s="33" t="s">
        <v>429</v>
      </c>
      <c r="AJ516" s="16"/>
      <c r="AK516" s="17">
        <v>0</v>
      </c>
      <c r="AL516" s="17">
        <v>0</v>
      </c>
      <c r="AM516" s="20">
        <f t="shared" si="341"/>
        <v>0</v>
      </c>
      <c r="AN516" s="35" t="s">
        <v>399</v>
      </c>
      <c r="AO516" s="33" t="s">
        <v>429</v>
      </c>
      <c r="AP516" s="16"/>
      <c r="AQ516" s="17">
        <v>0</v>
      </c>
      <c r="AR516" s="17">
        <v>0</v>
      </c>
      <c r="AS516" s="20">
        <f t="shared" si="339"/>
        <v>0</v>
      </c>
      <c r="AT516" s="35" t="s">
        <v>401</v>
      </c>
      <c r="AU516" s="33" t="s">
        <v>430</v>
      </c>
      <c r="AV516" s="16"/>
      <c r="AW516" s="17">
        <v>2</v>
      </c>
      <c r="AX516" s="17">
        <v>2</v>
      </c>
      <c r="AY516" s="20">
        <f t="shared" si="342"/>
        <v>2</v>
      </c>
      <c r="AZ516" s="35"/>
      <c r="BA516" s="33"/>
      <c r="BB516" s="17" t="str">
        <f t="shared" si="352"/>
        <v/>
      </c>
      <c r="BC516" s="17" t="str">
        <f t="shared" si="352"/>
        <v/>
      </c>
      <c r="BD516" s="20" t="str">
        <f t="shared" si="343"/>
        <v/>
      </c>
      <c r="BE516" s="35"/>
      <c r="BF516" s="36"/>
      <c r="BG516" s="17" t="str">
        <f t="shared" si="353"/>
        <v/>
      </c>
      <c r="BH516" s="17" t="str">
        <f t="shared" si="353"/>
        <v/>
      </c>
      <c r="BI516" s="20" t="str">
        <f t="shared" si="333"/>
        <v/>
      </c>
      <c r="BJ516" s="54">
        <v>3</v>
      </c>
      <c r="BK516" s="37">
        <f t="shared" si="354"/>
        <v>5</v>
      </c>
      <c r="BL516" s="54">
        <f t="shared" si="355"/>
        <v>1</v>
      </c>
      <c r="BM516" s="28"/>
      <c r="BN516" s="28"/>
      <c r="BO516" s="28" t="s">
        <v>144</v>
      </c>
      <c r="BP516" s="28" t="s">
        <v>144</v>
      </c>
      <c r="BQ516" s="28" t="s">
        <v>87</v>
      </c>
      <c r="BR516" s="25">
        <f t="shared" si="356"/>
        <v>1</v>
      </c>
      <c r="BS516" s="28" t="s">
        <v>87</v>
      </c>
      <c r="BT516" s="25">
        <f t="shared" si="357"/>
        <v>1</v>
      </c>
      <c r="BU516" s="28" t="s">
        <v>87</v>
      </c>
      <c r="BV516" s="25">
        <f t="shared" si="358"/>
        <v>1</v>
      </c>
      <c r="BW516" s="28" t="s">
        <v>87</v>
      </c>
      <c r="BX516" s="25">
        <f t="shared" si="359"/>
        <v>1</v>
      </c>
      <c r="BY516" s="25" t="str">
        <f t="shared" si="364"/>
        <v>low</v>
      </c>
      <c r="BZ516" s="28" t="s">
        <v>145</v>
      </c>
      <c r="CA516" s="25">
        <v>2</v>
      </c>
      <c r="CB516" s="28" t="s">
        <v>146</v>
      </c>
      <c r="CC516" s="28">
        <v>4719.7299999999996</v>
      </c>
      <c r="CD516" s="28">
        <v>301.64</v>
      </c>
      <c r="CE516" s="38">
        <v>310.33</v>
      </c>
      <c r="CF516" s="54">
        <v>4</v>
      </c>
      <c r="CG516" s="25">
        <f t="shared" si="360"/>
        <v>5</v>
      </c>
      <c r="CH516" s="26">
        <f t="shared" si="361"/>
        <v>0.41666666666666669</v>
      </c>
      <c r="CI516" s="26">
        <f t="shared" si="365"/>
        <v>2.4698315873226364</v>
      </c>
      <c r="CJ516" s="26">
        <f t="shared" si="366"/>
        <v>2.4006702542454805</v>
      </c>
    </row>
    <row r="517" spans="1:88" ht="13.05" customHeight="1" x14ac:dyDescent="0.3">
      <c r="A517" s="27">
        <v>152</v>
      </c>
      <c r="B517" s="28" t="s">
        <v>88</v>
      </c>
      <c r="C517" s="25">
        <f t="shared" si="345"/>
        <v>1</v>
      </c>
      <c r="D517" s="28" t="s">
        <v>65</v>
      </c>
      <c r="E517" s="25">
        <f t="shared" si="346"/>
        <v>3</v>
      </c>
      <c r="F517" s="28" t="s">
        <v>79</v>
      </c>
      <c r="G517" s="25">
        <f t="shared" si="347"/>
        <v>2</v>
      </c>
      <c r="H517" s="28" t="str">
        <f t="shared" si="348"/>
        <v>medium</v>
      </c>
      <c r="I517" s="28" t="s">
        <v>88</v>
      </c>
      <c r="J517" s="25">
        <f t="shared" si="349"/>
        <v>1</v>
      </c>
      <c r="K517" s="28" t="s">
        <v>88</v>
      </c>
      <c r="L517" s="25">
        <f t="shared" si="350"/>
        <v>1</v>
      </c>
      <c r="M517" s="28" t="s">
        <v>88</v>
      </c>
      <c r="N517" s="25">
        <f t="shared" si="351"/>
        <v>1</v>
      </c>
      <c r="O517" s="25" t="str">
        <f t="shared" si="362"/>
        <v>med</v>
      </c>
      <c r="P517" s="25" t="s">
        <v>67</v>
      </c>
      <c r="Q517" s="25" t="s">
        <v>68</v>
      </c>
      <c r="R517" s="25">
        <v>1</v>
      </c>
      <c r="S517" s="29" t="s">
        <v>393</v>
      </c>
      <c r="T517" s="195">
        <f>VLOOKUP($S517,'Snippet measures'!$A$4:$V$33,11,FALSE)</f>
        <v>745</v>
      </c>
      <c r="U517" s="195">
        <f>VLOOKUP($S517,'Snippet measures'!$A$4:$V$33,18,FALSE)</f>
        <v>-9.9190617600577102</v>
      </c>
      <c r="V517" s="195">
        <f>VLOOKUP($S517,'Snippet measures'!$A$4:$V$33,19,FALSE)</f>
        <v>778.9</v>
      </c>
      <c r="W517" s="195">
        <f>VLOOKUP($S517,'Snippet measures'!$A$4:$V$33,21,FALSE)</f>
        <v>8.869179600886918E-3</v>
      </c>
      <c r="X517" s="195">
        <f>VLOOKUP($S517,'Snippet measures'!$A$4:$V$33,22,FALSE)</f>
        <v>0</v>
      </c>
      <c r="Y517" s="25">
        <v>3</v>
      </c>
      <c r="Z517" s="30" t="s">
        <v>431</v>
      </c>
      <c r="AA517" s="31" t="s">
        <v>432</v>
      </c>
      <c r="AB517" s="39" t="s">
        <v>396</v>
      </c>
      <c r="AC517" s="33" t="s">
        <v>396</v>
      </c>
      <c r="AD517" s="16"/>
      <c r="AE517" s="17">
        <f t="shared" si="363"/>
        <v>3</v>
      </c>
      <c r="AF517" s="17">
        <f t="shared" si="363"/>
        <v>3</v>
      </c>
      <c r="AG517" s="17">
        <f t="shared" si="340"/>
        <v>3</v>
      </c>
      <c r="AH517" s="35" t="s">
        <v>397</v>
      </c>
      <c r="AI517" s="33" t="s">
        <v>397</v>
      </c>
      <c r="AJ517" s="16"/>
      <c r="AK517" s="17">
        <f>IF($AH517=TRIM($AI517),3,"")</f>
        <v>3</v>
      </c>
      <c r="AL517" s="17">
        <f>IF($AH517=TRIM($AI517),3,"")</f>
        <v>3</v>
      </c>
      <c r="AM517" s="20">
        <f t="shared" si="341"/>
        <v>3</v>
      </c>
      <c r="AN517" s="35" t="s">
        <v>399</v>
      </c>
      <c r="AO517" s="33" t="s">
        <v>411</v>
      </c>
      <c r="AP517" s="16"/>
      <c r="AQ517" s="17">
        <v>3</v>
      </c>
      <c r="AR517" s="17">
        <v>3</v>
      </c>
      <c r="AS517" s="20">
        <f t="shared" si="339"/>
        <v>3</v>
      </c>
      <c r="AT517" s="35" t="s">
        <v>401</v>
      </c>
      <c r="AU517" s="33" t="s">
        <v>401</v>
      </c>
      <c r="AV517" s="16"/>
      <c r="AW517" s="17">
        <f>IF(ISBLANK($AT517),"",IF($AT517=TRIM($AU517),3,""))</f>
        <v>3</v>
      </c>
      <c r="AX517" s="17">
        <f>IF(ISBLANK($AT517),"",IF($AT517=TRIM($AU517),3,""))</f>
        <v>3</v>
      </c>
      <c r="AY517" s="20">
        <f t="shared" si="342"/>
        <v>3</v>
      </c>
      <c r="AZ517" s="35"/>
      <c r="BA517" s="33"/>
      <c r="BB517" s="17" t="str">
        <f t="shared" si="352"/>
        <v/>
      </c>
      <c r="BC517" s="17" t="str">
        <f t="shared" si="352"/>
        <v/>
      </c>
      <c r="BD517" s="20" t="str">
        <f t="shared" si="343"/>
        <v/>
      </c>
      <c r="BE517" s="35"/>
      <c r="BF517" s="36"/>
      <c r="BG517" s="17" t="str">
        <f t="shared" si="353"/>
        <v/>
      </c>
      <c r="BH517" s="17" t="str">
        <f t="shared" si="353"/>
        <v/>
      </c>
      <c r="BI517" s="20" t="str">
        <f t="shared" si="333"/>
        <v/>
      </c>
      <c r="BJ517" s="54">
        <v>3</v>
      </c>
      <c r="BK517" s="37">
        <f t="shared" si="354"/>
        <v>6</v>
      </c>
      <c r="BL517" s="54">
        <f t="shared" si="355"/>
        <v>0</v>
      </c>
      <c r="BM517" s="28" t="s">
        <v>433</v>
      </c>
      <c r="BN517" s="28" t="s">
        <v>434</v>
      </c>
      <c r="BO517" s="28" t="s">
        <v>151</v>
      </c>
      <c r="BP517" s="28" t="s">
        <v>152</v>
      </c>
      <c r="BQ517" s="28">
        <v>3</v>
      </c>
      <c r="BR517" s="25">
        <f t="shared" si="356"/>
        <v>3</v>
      </c>
      <c r="BS517" s="28">
        <v>3</v>
      </c>
      <c r="BT517" s="25">
        <f t="shared" si="357"/>
        <v>3</v>
      </c>
      <c r="BU517" s="28">
        <v>3</v>
      </c>
      <c r="BV517" s="25">
        <f t="shared" si="358"/>
        <v>3</v>
      </c>
      <c r="BW517" s="28">
        <v>3</v>
      </c>
      <c r="BX517" s="25">
        <f t="shared" si="359"/>
        <v>3</v>
      </c>
      <c r="BY517" s="25" t="str">
        <f t="shared" si="364"/>
        <v>med</v>
      </c>
      <c r="BZ517" s="28" t="s">
        <v>119</v>
      </c>
      <c r="CA517" s="25">
        <v>4</v>
      </c>
      <c r="CB517" s="28" t="s">
        <v>153</v>
      </c>
      <c r="CC517" s="28">
        <v>4683.68</v>
      </c>
      <c r="CD517" s="28">
        <v>59.41</v>
      </c>
      <c r="CE517" s="38">
        <v>74.95</v>
      </c>
      <c r="CF517" s="54">
        <v>4</v>
      </c>
      <c r="CG517" s="25">
        <f t="shared" si="360"/>
        <v>12</v>
      </c>
      <c r="CH517" s="26">
        <f t="shared" si="361"/>
        <v>1</v>
      </c>
      <c r="CI517" s="26">
        <f t="shared" si="365"/>
        <v>12.539976434943613</v>
      </c>
      <c r="CJ517" s="26">
        <f t="shared" si="366"/>
        <v>9.9399599733155437</v>
      </c>
    </row>
    <row r="518" spans="1:88" ht="13.05" customHeight="1" x14ac:dyDescent="0.3">
      <c r="A518" s="27">
        <v>161</v>
      </c>
      <c r="B518" s="28" t="s">
        <v>79</v>
      </c>
      <c r="C518" s="25">
        <f t="shared" si="345"/>
        <v>2</v>
      </c>
      <c r="D518" s="28" t="s">
        <v>65</v>
      </c>
      <c r="E518" s="25">
        <f t="shared" si="346"/>
        <v>3</v>
      </c>
      <c r="F518" s="28" t="s">
        <v>79</v>
      </c>
      <c r="G518" s="25">
        <f t="shared" si="347"/>
        <v>2</v>
      </c>
      <c r="H518" s="28" t="str">
        <f t="shared" si="348"/>
        <v>medium</v>
      </c>
      <c r="I518" s="28" t="s">
        <v>88</v>
      </c>
      <c r="J518" s="25">
        <f t="shared" si="349"/>
        <v>1</v>
      </c>
      <c r="K518" s="28" t="s">
        <v>88</v>
      </c>
      <c r="L518" s="25">
        <f t="shared" si="350"/>
        <v>1</v>
      </c>
      <c r="M518" s="28" t="s">
        <v>88</v>
      </c>
      <c r="N518" s="25">
        <f t="shared" si="351"/>
        <v>1</v>
      </c>
      <c r="O518" s="25" t="str">
        <f t="shared" si="362"/>
        <v>med</v>
      </c>
      <c r="P518" s="25" t="s">
        <v>67</v>
      </c>
      <c r="Q518" s="25" t="s">
        <v>68</v>
      </c>
      <c r="R518" s="25">
        <v>1</v>
      </c>
      <c r="S518" s="29" t="s">
        <v>393</v>
      </c>
      <c r="T518" s="195">
        <f>VLOOKUP($S518,'Snippet measures'!$A$4:$V$33,11,FALSE)</f>
        <v>745</v>
      </c>
      <c r="U518" s="195">
        <f>VLOOKUP($S518,'Snippet measures'!$A$4:$V$33,18,FALSE)</f>
        <v>-9.9190617600577102</v>
      </c>
      <c r="V518" s="195">
        <f>VLOOKUP($S518,'Snippet measures'!$A$4:$V$33,19,FALSE)</f>
        <v>778.9</v>
      </c>
      <c r="W518" s="195">
        <f>VLOOKUP($S518,'Snippet measures'!$A$4:$V$33,21,FALSE)</f>
        <v>8.869179600886918E-3</v>
      </c>
      <c r="X518" s="195">
        <f>VLOOKUP($S518,'Snippet measures'!$A$4:$V$33,22,FALSE)</f>
        <v>0</v>
      </c>
      <c r="Y518" s="25">
        <v>2</v>
      </c>
      <c r="Z518" s="30" t="s">
        <v>435</v>
      </c>
      <c r="AA518" s="31" t="s">
        <v>436</v>
      </c>
      <c r="AB518" s="39" t="s">
        <v>396</v>
      </c>
      <c r="AC518" s="33" t="s">
        <v>396</v>
      </c>
      <c r="AD518" s="16"/>
      <c r="AE518" s="17">
        <f t="shared" si="363"/>
        <v>3</v>
      </c>
      <c r="AF518" s="17">
        <f t="shared" si="363"/>
        <v>3</v>
      </c>
      <c r="AG518" s="17">
        <f t="shared" si="340"/>
        <v>3</v>
      </c>
      <c r="AH518" s="35" t="s">
        <v>397</v>
      </c>
      <c r="AI518" s="33" t="s">
        <v>437</v>
      </c>
      <c r="AJ518" s="16"/>
      <c r="AK518" s="17">
        <v>1</v>
      </c>
      <c r="AL518" s="17">
        <v>1</v>
      </c>
      <c r="AM518" s="20">
        <f t="shared" si="341"/>
        <v>1</v>
      </c>
      <c r="AN518" s="35" t="s">
        <v>399</v>
      </c>
      <c r="AO518" s="33" t="s">
        <v>230</v>
      </c>
      <c r="AP518" s="16"/>
      <c r="AQ518" s="17">
        <v>0</v>
      </c>
      <c r="AR518" s="17">
        <v>0</v>
      </c>
      <c r="AS518" s="20">
        <f t="shared" si="339"/>
        <v>0</v>
      </c>
      <c r="AT518" s="35" t="s">
        <v>401</v>
      </c>
      <c r="AU518" s="33" t="s">
        <v>438</v>
      </c>
      <c r="AV518" s="16"/>
      <c r="AW518" s="17">
        <v>3</v>
      </c>
      <c r="AX518" s="17">
        <v>3</v>
      </c>
      <c r="AY518" s="20">
        <f t="shared" si="342"/>
        <v>3</v>
      </c>
      <c r="AZ518" s="35"/>
      <c r="BA518" s="33"/>
      <c r="BB518" s="17" t="str">
        <f t="shared" si="352"/>
        <v/>
      </c>
      <c r="BC518" s="17" t="str">
        <f t="shared" si="352"/>
        <v/>
      </c>
      <c r="BD518" s="20" t="str">
        <f t="shared" si="343"/>
        <v/>
      </c>
      <c r="BE518" s="35"/>
      <c r="BF518" s="36"/>
      <c r="BG518" s="17" t="str">
        <f t="shared" si="353"/>
        <v/>
      </c>
      <c r="BH518" s="17" t="str">
        <f t="shared" si="353"/>
        <v/>
      </c>
      <c r="BI518" s="20" t="str">
        <f t="shared" si="333"/>
        <v/>
      </c>
      <c r="BJ518" s="54">
        <v>1</v>
      </c>
      <c r="BK518" s="37">
        <f t="shared" si="354"/>
        <v>3</v>
      </c>
      <c r="BL518" s="54">
        <f t="shared" si="355"/>
        <v>-1</v>
      </c>
      <c r="BM518" s="28" t="s">
        <v>439</v>
      </c>
      <c r="BN518" s="28"/>
      <c r="BO518" s="28" t="s">
        <v>159</v>
      </c>
      <c r="BP518" s="28" t="s">
        <v>160</v>
      </c>
      <c r="BQ518" s="28">
        <v>4</v>
      </c>
      <c r="BR518" s="25">
        <f t="shared" si="356"/>
        <v>4</v>
      </c>
      <c r="BS518" s="28" t="s">
        <v>87</v>
      </c>
      <c r="BT518" s="25">
        <f t="shared" si="357"/>
        <v>1</v>
      </c>
      <c r="BU518" s="28">
        <v>2</v>
      </c>
      <c r="BV518" s="25">
        <f t="shared" si="358"/>
        <v>2</v>
      </c>
      <c r="BW518" s="28" t="s">
        <v>87</v>
      </c>
      <c r="BX518" s="25">
        <f t="shared" si="359"/>
        <v>1</v>
      </c>
      <c r="BY518" s="25" t="str">
        <f t="shared" si="364"/>
        <v>high</v>
      </c>
      <c r="BZ518" s="28" t="s">
        <v>145</v>
      </c>
      <c r="CA518" s="25">
        <v>2</v>
      </c>
      <c r="CB518" s="28"/>
      <c r="CC518" s="28">
        <v>2879.82</v>
      </c>
      <c r="CD518" s="28">
        <v>110.35</v>
      </c>
      <c r="CE518" s="38">
        <v>142.78</v>
      </c>
      <c r="CF518" s="54">
        <v>4</v>
      </c>
      <c r="CG518" s="25">
        <f t="shared" si="360"/>
        <v>7</v>
      </c>
      <c r="CH518" s="26">
        <f t="shared" si="361"/>
        <v>0.58333333333333337</v>
      </c>
      <c r="CI518" s="26">
        <f t="shared" si="365"/>
        <v>6.7512460353420938</v>
      </c>
      <c r="CJ518" s="26">
        <f t="shared" si="366"/>
        <v>5.2178176215156187</v>
      </c>
    </row>
    <row r="519" spans="1:88" ht="13.05" customHeight="1" x14ac:dyDescent="0.3">
      <c r="A519" s="27">
        <v>177</v>
      </c>
      <c r="B519" s="28" t="s">
        <v>80</v>
      </c>
      <c r="C519" s="25">
        <f t="shared" si="345"/>
        <v>4</v>
      </c>
      <c r="D519" s="28" t="s">
        <v>80</v>
      </c>
      <c r="E519" s="25">
        <f t="shared" si="346"/>
        <v>4</v>
      </c>
      <c r="F519" s="28" t="s">
        <v>65</v>
      </c>
      <c r="G519" s="25">
        <f t="shared" si="347"/>
        <v>3</v>
      </c>
      <c r="H519" s="28" t="str">
        <f t="shared" si="348"/>
        <v>high</v>
      </c>
      <c r="I519" s="28" t="s">
        <v>65</v>
      </c>
      <c r="J519" s="25">
        <f t="shared" si="349"/>
        <v>3</v>
      </c>
      <c r="K519" s="28" t="s">
        <v>80</v>
      </c>
      <c r="L519" s="25">
        <f t="shared" si="350"/>
        <v>4</v>
      </c>
      <c r="M519" s="28" t="s">
        <v>88</v>
      </c>
      <c r="N519" s="25">
        <f t="shared" si="351"/>
        <v>1</v>
      </c>
      <c r="O519" s="25" t="str">
        <f t="shared" si="362"/>
        <v>high</v>
      </c>
      <c r="P519" s="25" t="s">
        <v>67</v>
      </c>
      <c r="Q519" s="25" t="s">
        <v>68</v>
      </c>
      <c r="R519" s="25">
        <v>1</v>
      </c>
      <c r="S519" s="29" t="s">
        <v>393</v>
      </c>
      <c r="T519" s="195">
        <f>VLOOKUP($S519,'Snippet measures'!$A$4:$V$33,11,FALSE)</f>
        <v>745</v>
      </c>
      <c r="U519" s="195">
        <f>VLOOKUP($S519,'Snippet measures'!$A$4:$V$33,18,FALSE)</f>
        <v>-9.9190617600577102</v>
      </c>
      <c r="V519" s="195">
        <f>VLOOKUP($S519,'Snippet measures'!$A$4:$V$33,19,FALSE)</f>
        <v>778.9</v>
      </c>
      <c r="W519" s="195">
        <f>VLOOKUP($S519,'Snippet measures'!$A$4:$V$33,21,FALSE)</f>
        <v>8.869179600886918E-3</v>
      </c>
      <c r="X519" s="195">
        <f>VLOOKUP($S519,'Snippet measures'!$A$4:$V$33,22,FALSE)</f>
        <v>0</v>
      </c>
      <c r="Y519" s="25">
        <v>3</v>
      </c>
      <c r="Z519" s="30" t="s">
        <v>440</v>
      </c>
      <c r="AA519" s="31" t="s">
        <v>441</v>
      </c>
      <c r="AB519" s="39" t="s">
        <v>396</v>
      </c>
      <c r="AC519" s="33" t="s">
        <v>396</v>
      </c>
      <c r="AD519" s="16"/>
      <c r="AE519" s="17">
        <f t="shared" si="363"/>
        <v>3</v>
      </c>
      <c r="AF519" s="17">
        <f t="shared" si="363"/>
        <v>3</v>
      </c>
      <c r="AG519" s="17">
        <f t="shared" si="340"/>
        <v>3</v>
      </c>
      <c r="AH519" s="35" t="s">
        <v>397</v>
      </c>
      <c r="AI519" s="33" t="s">
        <v>442</v>
      </c>
      <c r="AJ519" s="16"/>
      <c r="AK519" s="17">
        <v>3</v>
      </c>
      <c r="AL519" s="17">
        <v>3</v>
      </c>
      <c r="AM519" s="20">
        <f t="shared" si="341"/>
        <v>3</v>
      </c>
      <c r="AN519" s="35" t="s">
        <v>399</v>
      </c>
      <c r="AO519" s="33" t="s">
        <v>443</v>
      </c>
      <c r="AP519" s="16"/>
      <c r="AQ519" s="17">
        <v>2</v>
      </c>
      <c r="AR519" s="17">
        <v>2</v>
      </c>
      <c r="AS519" s="20">
        <f t="shared" si="339"/>
        <v>2</v>
      </c>
      <c r="AT519" s="35" t="s">
        <v>401</v>
      </c>
      <c r="AU519" s="33" t="s">
        <v>401</v>
      </c>
      <c r="AV519" s="16"/>
      <c r="AW519" s="17">
        <f>IF(ISBLANK($AT519),"",IF($AT519=TRIM($AU519),3,""))</f>
        <v>3</v>
      </c>
      <c r="AX519" s="17">
        <f>IF(ISBLANK($AT519),"",IF($AT519=TRIM($AU519),3,""))</f>
        <v>3</v>
      </c>
      <c r="AY519" s="20">
        <f t="shared" si="342"/>
        <v>3</v>
      </c>
      <c r="AZ519" s="35"/>
      <c r="BA519" s="33"/>
      <c r="BB519" s="17" t="str">
        <f t="shared" si="352"/>
        <v/>
      </c>
      <c r="BC519" s="17" t="str">
        <f t="shared" si="352"/>
        <v/>
      </c>
      <c r="BD519" s="20" t="str">
        <f t="shared" si="343"/>
        <v/>
      </c>
      <c r="BE519" s="35"/>
      <c r="BF519" s="36"/>
      <c r="BG519" s="17" t="str">
        <f t="shared" si="353"/>
        <v/>
      </c>
      <c r="BH519" s="17" t="str">
        <f t="shared" si="353"/>
        <v/>
      </c>
      <c r="BI519" s="20" t="str">
        <f t="shared" si="333"/>
        <v/>
      </c>
      <c r="BJ519" s="54">
        <v>3</v>
      </c>
      <c r="BK519" s="37">
        <f t="shared" si="354"/>
        <v>6</v>
      </c>
      <c r="BL519" s="54">
        <f t="shared" si="355"/>
        <v>0</v>
      </c>
      <c r="BM519" s="28"/>
      <c r="BN519" s="28"/>
      <c r="BO519" s="28"/>
      <c r="BP519" s="28" t="s">
        <v>164</v>
      </c>
      <c r="BQ519" s="28">
        <v>2</v>
      </c>
      <c r="BR519" s="25">
        <f t="shared" si="356"/>
        <v>2</v>
      </c>
      <c r="BS519" s="28">
        <v>3</v>
      </c>
      <c r="BT519" s="25">
        <f t="shared" si="357"/>
        <v>3</v>
      </c>
      <c r="BU519" s="28">
        <v>4</v>
      </c>
      <c r="BV519" s="25">
        <f t="shared" si="358"/>
        <v>4</v>
      </c>
      <c r="BW519" s="28">
        <v>4</v>
      </c>
      <c r="BX519" s="25">
        <f t="shared" si="359"/>
        <v>4</v>
      </c>
      <c r="BY519" s="25" t="str">
        <f t="shared" si="364"/>
        <v>high</v>
      </c>
      <c r="BZ519" s="28" t="s">
        <v>100</v>
      </c>
      <c r="CA519" s="25">
        <v>3</v>
      </c>
      <c r="CB519" s="28"/>
      <c r="CC519" s="28">
        <v>3077.05</v>
      </c>
      <c r="CD519" s="28">
        <v>221.8</v>
      </c>
      <c r="CE519" s="38">
        <v>61.65</v>
      </c>
      <c r="CF519" s="54">
        <v>4</v>
      </c>
      <c r="CG519" s="25">
        <f t="shared" si="360"/>
        <v>11</v>
      </c>
      <c r="CH519" s="26">
        <f t="shared" si="361"/>
        <v>0.91666666666666663</v>
      </c>
      <c r="CI519" s="26">
        <f t="shared" si="365"/>
        <v>3.3588818755635708</v>
      </c>
      <c r="CJ519" s="26">
        <f t="shared" si="366"/>
        <v>12.084347120843471</v>
      </c>
    </row>
    <row r="520" spans="1:88" ht="13.05" customHeight="1" x14ac:dyDescent="0.3">
      <c r="A520" s="27">
        <v>178</v>
      </c>
      <c r="B520" s="28" t="s">
        <v>88</v>
      </c>
      <c r="C520" s="25">
        <f t="shared" si="345"/>
        <v>1</v>
      </c>
      <c r="D520" s="28" t="s">
        <v>80</v>
      </c>
      <c r="E520" s="25">
        <f t="shared" si="346"/>
        <v>4</v>
      </c>
      <c r="F520" s="28" t="s">
        <v>80</v>
      </c>
      <c r="G520" s="25">
        <f t="shared" si="347"/>
        <v>4</v>
      </c>
      <c r="H520" s="28" t="str">
        <f t="shared" si="348"/>
        <v>medium</v>
      </c>
      <c r="I520" s="28" t="s">
        <v>80</v>
      </c>
      <c r="J520" s="25">
        <f t="shared" si="349"/>
        <v>4</v>
      </c>
      <c r="K520" s="28" t="s">
        <v>65</v>
      </c>
      <c r="L520" s="25">
        <f t="shared" si="350"/>
        <v>3</v>
      </c>
      <c r="M520" s="28" t="s">
        <v>88</v>
      </c>
      <c r="N520" s="25">
        <f t="shared" si="351"/>
        <v>1</v>
      </c>
      <c r="O520" s="25" t="str">
        <f t="shared" si="362"/>
        <v>high</v>
      </c>
      <c r="P520" s="25" t="s">
        <v>67</v>
      </c>
      <c r="Q520" s="25" t="s">
        <v>68</v>
      </c>
      <c r="R520" s="25">
        <v>1</v>
      </c>
      <c r="S520" s="29" t="s">
        <v>393</v>
      </c>
      <c r="T520" s="195">
        <f>VLOOKUP($S520,'Snippet measures'!$A$4:$V$33,11,FALSE)</f>
        <v>745</v>
      </c>
      <c r="U520" s="195">
        <f>VLOOKUP($S520,'Snippet measures'!$A$4:$V$33,18,FALSE)</f>
        <v>-9.9190617600577102</v>
      </c>
      <c r="V520" s="195">
        <f>VLOOKUP($S520,'Snippet measures'!$A$4:$V$33,19,FALSE)</f>
        <v>778.9</v>
      </c>
      <c r="W520" s="195">
        <f>VLOOKUP($S520,'Snippet measures'!$A$4:$V$33,21,FALSE)</f>
        <v>8.869179600886918E-3</v>
      </c>
      <c r="X520" s="195">
        <f>VLOOKUP($S520,'Snippet measures'!$A$4:$V$33,22,FALSE)</f>
        <v>0</v>
      </c>
      <c r="Y520" s="25">
        <v>4</v>
      </c>
      <c r="Z520" s="30" t="s">
        <v>444</v>
      </c>
      <c r="AA520" s="31" t="s">
        <v>445</v>
      </c>
      <c r="AB520" s="39" t="s">
        <v>396</v>
      </c>
      <c r="AC520" s="33" t="s">
        <v>256</v>
      </c>
      <c r="AD520" s="16"/>
      <c r="AE520" s="17">
        <v>0</v>
      </c>
      <c r="AF520" s="17">
        <v>0</v>
      </c>
      <c r="AG520" s="17">
        <f t="shared" si="340"/>
        <v>0</v>
      </c>
      <c r="AH520" s="35" t="s">
        <v>397</v>
      </c>
      <c r="AI520" s="33" t="s">
        <v>256</v>
      </c>
      <c r="AJ520" s="16"/>
      <c r="AK520" s="17">
        <v>0</v>
      </c>
      <c r="AL520" s="17">
        <v>0</v>
      </c>
      <c r="AM520" s="20">
        <f t="shared" si="341"/>
        <v>0</v>
      </c>
      <c r="AN520" s="35" t="s">
        <v>399</v>
      </c>
      <c r="AO520" s="33" t="s">
        <v>446</v>
      </c>
      <c r="AP520" s="16"/>
      <c r="AQ520" s="17">
        <v>0</v>
      </c>
      <c r="AR520" s="17">
        <v>0</v>
      </c>
      <c r="AS520" s="20">
        <f t="shared" si="339"/>
        <v>0</v>
      </c>
      <c r="AT520" s="35" t="s">
        <v>401</v>
      </c>
      <c r="AU520" s="33" t="s">
        <v>447</v>
      </c>
      <c r="AV520" s="16"/>
      <c r="AW520" s="17">
        <v>2</v>
      </c>
      <c r="AX520" s="17">
        <v>2</v>
      </c>
      <c r="AY520" s="20">
        <f t="shared" si="342"/>
        <v>2</v>
      </c>
      <c r="AZ520" s="35"/>
      <c r="BA520" s="33"/>
      <c r="BB520" s="17" t="str">
        <f t="shared" si="352"/>
        <v/>
      </c>
      <c r="BC520" s="17" t="str">
        <f t="shared" si="352"/>
        <v/>
      </c>
      <c r="BD520" s="20" t="str">
        <f t="shared" si="343"/>
        <v/>
      </c>
      <c r="BE520" s="35"/>
      <c r="BF520" s="36"/>
      <c r="BG520" s="17" t="str">
        <f t="shared" si="353"/>
        <v/>
      </c>
      <c r="BH520" s="17" t="str">
        <f t="shared" si="353"/>
        <v/>
      </c>
      <c r="BI520" s="20" t="str">
        <f t="shared" si="333"/>
        <v/>
      </c>
      <c r="BJ520" s="54">
        <v>4</v>
      </c>
      <c r="BK520" s="37">
        <f t="shared" si="354"/>
        <v>8</v>
      </c>
      <c r="BL520" s="54">
        <f t="shared" si="355"/>
        <v>0</v>
      </c>
      <c r="BM520" s="28"/>
      <c r="BN520" s="28"/>
      <c r="BO520" s="28"/>
      <c r="BP520" s="28" t="s">
        <v>169</v>
      </c>
      <c r="BQ520" s="28">
        <v>4</v>
      </c>
      <c r="BR520" s="25">
        <f t="shared" si="356"/>
        <v>4</v>
      </c>
      <c r="BS520" s="28">
        <v>2</v>
      </c>
      <c r="BT520" s="25">
        <f t="shared" si="357"/>
        <v>2</v>
      </c>
      <c r="BU520" s="28">
        <v>4</v>
      </c>
      <c r="BV520" s="25">
        <f t="shared" si="358"/>
        <v>4</v>
      </c>
      <c r="BW520" s="28" t="s">
        <v>87</v>
      </c>
      <c r="BX520" s="25">
        <f t="shared" si="359"/>
        <v>1</v>
      </c>
      <c r="BY520" s="25" t="str">
        <f t="shared" si="364"/>
        <v>high</v>
      </c>
      <c r="BZ520" s="28" t="s">
        <v>145</v>
      </c>
      <c r="CA520" s="25">
        <v>2</v>
      </c>
      <c r="CB520" s="28"/>
      <c r="CC520" s="28">
        <v>2198.86</v>
      </c>
      <c r="CD520" s="28">
        <v>138.43</v>
      </c>
      <c r="CE520" s="38">
        <v>86.58</v>
      </c>
      <c r="CF520" s="54">
        <v>4</v>
      </c>
      <c r="CG520" s="25">
        <f t="shared" si="360"/>
        <v>2</v>
      </c>
      <c r="CH520" s="26">
        <f t="shared" si="361"/>
        <v>0.16666666666666666</v>
      </c>
      <c r="CI520" s="26">
        <f t="shared" si="365"/>
        <v>5.381781405764646</v>
      </c>
      <c r="CJ520" s="26">
        <f t="shared" si="366"/>
        <v>8.6047586047586044</v>
      </c>
    </row>
    <row r="521" spans="1:88" ht="13.05" customHeight="1" thickBot="1" x14ac:dyDescent="0.35">
      <c r="A521" s="60">
        <v>227</v>
      </c>
      <c r="B521" s="61" t="s">
        <v>88</v>
      </c>
      <c r="C521" s="78">
        <f t="shared" si="345"/>
        <v>1</v>
      </c>
      <c r="D521" s="61" t="s">
        <v>79</v>
      </c>
      <c r="E521" s="78">
        <f t="shared" si="346"/>
        <v>2</v>
      </c>
      <c r="F521" s="61" t="s">
        <v>80</v>
      </c>
      <c r="G521" s="78">
        <f t="shared" si="347"/>
        <v>4</v>
      </c>
      <c r="H521" s="61" t="str">
        <f t="shared" si="348"/>
        <v>medium</v>
      </c>
      <c r="I521" s="61" t="s">
        <v>88</v>
      </c>
      <c r="J521" s="78">
        <f t="shared" si="349"/>
        <v>1</v>
      </c>
      <c r="K521" s="61" t="s">
        <v>65</v>
      </c>
      <c r="L521" s="78">
        <f t="shared" si="350"/>
        <v>3</v>
      </c>
      <c r="M521" s="61" t="s">
        <v>88</v>
      </c>
      <c r="N521" s="78">
        <f t="shared" si="351"/>
        <v>1</v>
      </c>
      <c r="O521" s="78" t="str">
        <f t="shared" si="362"/>
        <v>high</v>
      </c>
      <c r="P521" s="78" t="s">
        <v>67</v>
      </c>
      <c r="Q521" s="78" t="s">
        <v>68</v>
      </c>
      <c r="R521" s="78">
        <v>1</v>
      </c>
      <c r="S521" s="62" t="s">
        <v>393</v>
      </c>
      <c r="T521" s="199">
        <f>VLOOKUP($S521,'Snippet measures'!$A$4:$V$33,11,FALSE)</f>
        <v>745</v>
      </c>
      <c r="U521" s="199">
        <f>VLOOKUP($S521,'Snippet measures'!$A$4:$V$33,18,FALSE)</f>
        <v>-9.9190617600577102</v>
      </c>
      <c r="V521" s="199">
        <f>VLOOKUP($S521,'Snippet measures'!$A$4:$V$33,19,FALSE)</f>
        <v>778.9</v>
      </c>
      <c r="W521" s="199">
        <f>VLOOKUP($S521,'Snippet measures'!$A$4:$V$33,21,FALSE)</f>
        <v>8.869179600886918E-3</v>
      </c>
      <c r="X521" s="199">
        <f>VLOOKUP($S521,'Snippet measures'!$A$4:$V$33,22,FALSE)</f>
        <v>0</v>
      </c>
      <c r="Y521" s="78">
        <v>1</v>
      </c>
      <c r="Z521" s="63" t="s">
        <v>448</v>
      </c>
      <c r="AA521" s="64" t="s">
        <v>449</v>
      </c>
      <c r="AB521" s="65" t="s">
        <v>396</v>
      </c>
      <c r="AC521" s="66">
        <v>13</v>
      </c>
      <c r="AD521" s="66"/>
      <c r="AE521" s="67">
        <v>0</v>
      </c>
      <c r="AF521" s="67">
        <v>0</v>
      </c>
      <c r="AG521" s="67">
        <f t="shared" si="340"/>
        <v>0</v>
      </c>
      <c r="AH521" s="68" t="s">
        <v>397</v>
      </c>
      <c r="AI521" s="66">
        <v>41</v>
      </c>
      <c r="AJ521" s="66"/>
      <c r="AK521" s="67">
        <v>0</v>
      </c>
      <c r="AL521" s="67">
        <v>0</v>
      </c>
      <c r="AM521" s="67">
        <f t="shared" si="341"/>
        <v>0</v>
      </c>
      <c r="AN521" s="68" t="s">
        <v>399</v>
      </c>
      <c r="AO521" s="66" t="s">
        <v>450</v>
      </c>
      <c r="AP521" s="66"/>
      <c r="AQ521" s="67">
        <v>0</v>
      </c>
      <c r="AR521" s="67">
        <v>0</v>
      </c>
      <c r="AS521" s="67">
        <f t="shared" si="339"/>
        <v>0</v>
      </c>
      <c r="AT521" s="68" t="s">
        <v>401</v>
      </c>
      <c r="AU521" s="66" t="s">
        <v>451</v>
      </c>
      <c r="AV521" s="66"/>
      <c r="AW521" s="67">
        <v>0</v>
      </c>
      <c r="AX521" s="67">
        <v>0</v>
      </c>
      <c r="AY521" s="67">
        <f t="shared" si="342"/>
        <v>0</v>
      </c>
      <c r="AZ521" s="68"/>
      <c r="BA521" s="66"/>
      <c r="BB521" s="67" t="str">
        <f t="shared" si="352"/>
        <v/>
      </c>
      <c r="BC521" s="67" t="str">
        <f t="shared" si="352"/>
        <v/>
      </c>
      <c r="BD521" s="67" t="str">
        <f t="shared" si="343"/>
        <v/>
      </c>
      <c r="BE521" s="68"/>
      <c r="BF521" s="69"/>
      <c r="BG521" s="67" t="str">
        <f t="shared" si="353"/>
        <v/>
      </c>
      <c r="BH521" s="67" t="str">
        <f t="shared" si="353"/>
        <v/>
      </c>
      <c r="BI521" s="67" t="str">
        <f t="shared" si="333"/>
        <v/>
      </c>
      <c r="BJ521" s="271">
        <v>5</v>
      </c>
      <c r="BK521" s="70">
        <f t="shared" si="354"/>
        <v>6</v>
      </c>
      <c r="BL521" s="271">
        <f t="shared" si="355"/>
        <v>4</v>
      </c>
      <c r="BM521" s="61" t="s">
        <v>452</v>
      </c>
      <c r="BN521" s="61" t="s">
        <v>453</v>
      </c>
      <c r="BO521" s="61" t="s">
        <v>176</v>
      </c>
      <c r="BP521" s="61" t="s">
        <v>177</v>
      </c>
      <c r="BQ521" s="61" t="s">
        <v>87</v>
      </c>
      <c r="BR521" s="78">
        <f t="shared" si="356"/>
        <v>1</v>
      </c>
      <c r="BS521" s="61" t="s">
        <v>87</v>
      </c>
      <c r="BT521" s="78">
        <f t="shared" si="357"/>
        <v>1</v>
      </c>
      <c r="BU521" s="61" t="s">
        <v>87</v>
      </c>
      <c r="BV521" s="78">
        <f t="shared" si="358"/>
        <v>1</v>
      </c>
      <c r="BW521" s="61" t="s">
        <v>87</v>
      </c>
      <c r="BX521" s="78">
        <f t="shared" si="359"/>
        <v>1</v>
      </c>
      <c r="BY521" s="78" t="str">
        <f t="shared" si="364"/>
        <v>low</v>
      </c>
      <c r="BZ521" s="61" t="s">
        <v>100</v>
      </c>
      <c r="CA521" s="78">
        <v>3</v>
      </c>
      <c r="CB521" s="61"/>
      <c r="CC521" s="61">
        <v>1377.51</v>
      </c>
      <c r="CD521" s="61">
        <v>11.46</v>
      </c>
      <c r="CE521" s="71">
        <v>19.84</v>
      </c>
      <c r="CF521" s="54">
        <v>4</v>
      </c>
      <c r="CG521" s="25">
        <f t="shared" si="360"/>
        <v>0</v>
      </c>
      <c r="CH521" s="26">
        <f t="shared" si="361"/>
        <v>0</v>
      </c>
      <c r="CI521" s="26">
        <f t="shared" si="365"/>
        <v>65.008726003490395</v>
      </c>
      <c r="CJ521" s="26">
        <f t="shared" si="366"/>
        <v>37.550403225806448</v>
      </c>
    </row>
    <row r="522" spans="1:88" ht="13.05" customHeight="1" x14ac:dyDescent="0.3">
      <c r="O522" s="79"/>
      <c r="BY522" s="79"/>
    </row>
    <row r="523" spans="1:88" ht="13.05" customHeight="1" x14ac:dyDescent="0.3">
      <c r="O523" s="79"/>
      <c r="BY523" s="79"/>
    </row>
    <row r="524" spans="1:88" s="72" customFormat="1" ht="13.05" customHeight="1" x14ac:dyDescent="0.3">
      <c r="A524" s="72" t="s">
        <v>2484</v>
      </c>
      <c r="C524" s="80"/>
      <c r="E524" s="80"/>
      <c r="G524" s="80"/>
      <c r="J524" s="80"/>
      <c r="L524" s="80"/>
      <c r="N524" s="80"/>
      <c r="O524" s="80"/>
      <c r="P524" s="80"/>
      <c r="Q524" s="80"/>
      <c r="R524" s="80"/>
      <c r="S524" s="80"/>
      <c r="T524" s="200"/>
      <c r="U524" s="200"/>
      <c r="V524" s="200"/>
      <c r="W524" s="200"/>
      <c r="X524" s="200"/>
      <c r="Y524" s="80"/>
      <c r="BJ524" s="80"/>
      <c r="BL524" s="80"/>
      <c r="BR524" s="80"/>
      <c r="BT524" s="80"/>
      <c r="BV524" s="80"/>
      <c r="BX524" s="80"/>
      <c r="BY524" s="80"/>
      <c r="CA524" s="80"/>
    </row>
    <row r="525" spans="1:88" ht="13.05" customHeight="1" x14ac:dyDescent="0.3">
      <c r="O525" s="79"/>
      <c r="BY525" s="79"/>
    </row>
    <row r="526" spans="1:88" ht="13.05" customHeight="1" x14ac:dyDescent="0.3">
      <c r="A526" s="27">
        <v>89</v>
      </c>
      <c r="B526" s="28" t="s">
        <v>79</v>
      </c>
      <c r="C526" s="25">
        <f t="shared" ref="C526:C555" si="367">IF(B526="Strongly disagree",1,IF(B526="Disagree",2,IF(B526="Neither agree or disagree",3,IF(B526="Agree",4,5))))</f>
        <v>2</v>
      </c>
      <c r="D526" s="28" t="s">
        <v>65</v>
      </c>
      <c r="E526" s="25">
        <f t="shared" ref="E526:E555" si="368">IF(D526="Strongly disagree",1,IF(D526="Disagree",2,IF(D526="Neither agree or disagree",3,IF(D526="Agree",4,5))))</f>
        <v>3</v>
      </c>
      <c r="F526" s="28" t="s">
        <v>88</v>
      </c>
      <c r="G526" s="25">
        <f t="shared" ref="G526:G555" si="369">IF(F526="Strongly disagree",1,IF(F526="Disagree",2,IF(F526="Neither agree or disagree",3,IF(F526="Agree",4,5))))</f>
        <v>1</v>
      </c>
      <c r="H526" s="28" t="str">
        <f t="shared" ref="H526:H555" si="370">IF((C526+E526+G526)&gt;9,"high",IF(AND(C526&lt;3,E526&lt;3,G526&lt;3),"low","medium"))</f>
        <v>medium</v>
      </c>
      <c r="I526" s="28" t="s">
        <v>88</v>
      </c>
      <c r="J526" s="25">
        <f t="shared" ref="J526:J555" si="371">IF(I526="Strongly disagree",1,IF(I526="Disagree",2,IF(I526="Neither agree or disagree",3,IF(I526="Agree",4,5))))</f>
        <v>1</v>
      </c>
      <c r="K526" s="28" t="s">
        <v>79</v>
      </c>
      <c r="L526" s="25">
        <f t="shared" ref="L526:L555" si="372">IF(K526="Strongly disagree",1,IF(K526="Disagree",2,IF(K526="Neither agree or disagree",3,IF(K526="Agree",4,5))))</f>
        <v>2</v>
      </c>
      <c r="M526" s="28" t="s">
        <v>88</v>
      </c>
      <c r="N526" s="25">
        <f t="shared" ref="N526:N555" si="373">IF(M526="Strongly disagree",1,IF(M526="Disagree",2,IF(M526="Neither agree or disagree",3,IF(M526="Agree",4,5))))</f>
        <v>1</v>
      </c>
      <c r="O526" s="25" t="str">
        <f t="shared" si="362"/>
        <v>med</v>
      </c>
      <c r="P526" s="25" t="s">
        <v>95</v>
      </c>
      <c r="Q526" s="25" t="s">
        <v>68</v>
      </c>
      <c r="R526" s="25">
        <v>3</v>
      </c>
      <c r="S526" s="29" t="s">
        <v>950</v>
      </c>
      <c r="T526" s="195">
        <f>VLOOKUP($S526,'Snippet measures'!$A$4:$V$33,11,FALSE)</f>
        <v>522</v>
      </c>
      <c r="U526" s="195">
        <f>VLOOKUP($S526,'Snippet measures'!$A$4:$V$33,18,FALSE)</f>
        <v>0.436467635754064</v>
      </c>
      <c r="V526" s="195">
        <f>VLOOKUP($S526,'Snippet measures'!$A$4:$V$33,19,FALSE)</f>
        <v>241.5</v>
      </c>
      <c r="W526" s="195">
        <f>VLOOKUP($S526,'Snippet measures'!$A$4:$V$33,21,FALSE)</f>
        <v>3.003003003003003E-3</v>
      </c>
      <c r="X526" s="195">
        <f>VLOOKUP($S526,'Snippet measures'!$A$4:$V$33,22,FALSE)</f>
        <v>0</v>
      </c>
      <c r="Y526" s="25">
        <v>3</v>
      </c>
      <c r="Z526" s="30" t="s">
        <v>968</v>
      </c>
      <c r="AA526" s="31" t="s">
        <v>969</v>
      </c>
      <c r="AB526" s="32" t="s">
        <v>72</v>
      </c>
      <c r="AC526" s="33" t="s">
        <v>970</v>
      </c>
      <c r="AD526" s="16"/>
      <c r="AE526" s="17">
        <v>0</v>
      </c>
      <c r="AF526" s="17">
        <v>0</v>
      </c>
      <c r="AG526" s="17">
        <f t="shared" ref="AG526:AG555" si="374">IF(AE526=AF526,AE526,"")</f>
        <v>0</v>
      </c>
      <c r="AH526" s="34" t="s">
        <v>73</v>
      </c>
      <c r="AI526" s="33" t="s">
        <v>971</v>
      </c>
      <c r="AJ526" s="16"/>
      <c r="AK526" s="17">
        <v>0</v>
      </c>
      <c r="AL526" s="17">
        <v>0</v>
      </c>
      <c r="AM526" s="20">
        <f t="shared" ref="AM526:AM538" si="375">IF(AK526=AL526,AK526,"")</f>
        <v>0</v>
      </c>
      <c r="AN526" s="35"/>
      <c r="AO526" s="33"/>
      <c r="AP526" s="16"/>
      <c r="AQ526" s="17" t="str">
        <f>IF(ISBLANK($AN526),"",IF($AN526=TRIM($AO526),3,""))</f>
        <v/>
      </c>
      <c r="AR526" s="17" t="str">
        <f>IF(ISBLANK($AN526),"",IF($AN526=TRIM($AO526),3,""))</f>
        <v/>
      </c>
      <c r="AS526" s="20" t="str">
        <f t="shared" ref="AS526:AS555" si="376">IF(AQ526=AR526,AQ526,"")</f>
        <v/>
      </c>
      <c r="AT526" s="35"/>
      <c r="AU526" s="33"/>
      <c r="AV526" s="16"/>
      <c r="AW526" s="17" t="str">
        <f>IF(ISBLANK($AT526),"",IF($AT526=TRIM($AU526),3,""))</f>
        <v/>
      </c>
      <c r="AX526" s="17" t="str">
        <f>IF(ISBLANK($AT526),"",IF($AT526=TRIM($AU526),3,""))</f>
        <v/>
      </c>
      <c r="AY526" s="20" t="str">
        <f t="shared" ref="AY526:AY555" si="377">IF(AW526=AX526,AW526,"")</f>
        <v/>
      </c>
      <c r="AZ526" s="35"/>
      <c r="BA526" s="33"/>
      <c r="BB526" s="17" t="str">
        <f t="shared" ref="BB526:BC542" si="378">IF(ISBLANK($AZ526),"",IF($AZ526=TRIM($BA526),3,""))</f>
        <v/>
      </c>
      <c r="BC526" s="17" t="str">
        <f t="shared" si="378"/>
        <v/>
      </c>
      <c r="BD526" s="20" t="str">
        <f t="shared" ref="BD526:BD555" si="379">IF(BB526=BC526,BB526,"")</f>
        <v/>
      </c>
      <c r="BE526" s="35"/>
      <c r="BF526" s="36"/>
      <c r="BG526" s="17" t="str">
        <f t="shared" ref="BG526:BH542" si="380">IF(ISBLANK($BE526),"",IF($BE526=TRIM($BF526),3,""))</f>
        <v/>
      </c>
      <c r="BH526" s="17" t="str">
        <f t="shared" si="380"/>
        <v/>
      </c>
      <c r="BI526" s="20" t="str">
        <f t="shared" ref="BI526:BI555" si="381">IF(BG526=BH526,BG526,"")</f>
        <v/>
      </c>
      <c r="BJ526" s="54">
        <v>3</v>
      </c>
      <c r="BK526" s="37">
        <f t="shared" ref="BK526:BK555" si="382">SUM(Y526,BJ526)</f>
        <v>6</v>
      </c>
      <c r="BL526" s="54">
        <f t="shared" ref="BL526:BL555" si="383">BJ526-Y526</f>
        <v>0</v>
      </c>
      <c r="BM526" s="28"/>
      <c r="BN526" s="28"/>
      <c r="BO526" s="28"/>
      <c r="BP526" s="28" t="s">
        <v>91</v>
      </c>
      <c r="BQ526" s="28" t="s">
        <v>87</v>
      </c>
      <c r="BR526" s="25">
        <f t="shared" ref="BR526:BR555" si="384">IF(BQ526="5: Expert level competence",5,IF(BQ526="1: No competence",1,BQ526))</f>
        <v>1</v>
      </c>
      <c r="BS526" s="28" t="s">
        <v>87</v>
      </c>
      <c r="BT526" s="25">
        <f t="shared" ref="BT526:BT555" si="385">IF(BS526="5: Expert level competence",5,IF(BS526="1: No competence",1,BS526))</f>
        <v>1</v>
      </c>
      <c r="BU526" s="28" t="s">
        <v>87</v>
      </c>
      <c r="BV526" s="25">
        <f t="shared" ref="BV526:BV555" si="386">IF(BU526="5: Expert level competence",5,IF(BU526="1: No competence",1,BU526))</f>
        <v>1</v>
      </c>
      <c r="BW526" s="28" t="s">
        <v>87</v>
      </c>
      <c r="BX526" s="25">
        <f t="shared" ref="BX526:BX555" si="387">IF(BW526="5: Expert level competence",5,IF(BW526="1: No competence",1,BW526))</f>
        <v>1</v>
      </c>
      <c r="BY526" s="25" t="str">
        <f t="shared" si="364"/>
        <v>low</v>
      </c>
      <c r="BZ526" s="28" t="s">
        <v>78</v>
      </c>
      <c r="CA526" s="25">
        <v>1</v>
      </c>
      <c r="CB526" s="28"/>
      <c r="CC526" s="28">
        <v>2361.13</v>
      </c>
      <c r="CD526" s="28">
        <v>30.56</v>
      </c>
      <c r="CE526" s="38">
        <v>102.8</v>
      </c>
      <c r="CF526" s="54">
        <v>2</v>
      </c>
      <c r="CG526" s="25">
        <f t="shared" ref="CG526:CG555" si="388">SUM(AG526,AM526,AS526,AY526,BD526,BI526)</f>
        <v>0</v>
      </c>
      <c r="CH526" s="25">
        <f t="shared" ref="CH526:CH555" si="389">CG526/(CF526*3)</f>
        <v>0</v>
      </c>
      <c r="CI526" s="25">
        <f t="shared" si="365"/>
        <v>17.081151832460733</v>
      </c>
      <c r="CJ526" s="25">
        <f t="shared" si="366"/>
        <v>5.0778210116731515</v>
      </c>
    </row>
    <row r="527" spans="1:88" ht="13.05" customHeight="1" x14ac:dyDescent="0.3">
      <c r="A527" s="27">
        <v>89</v>
      </c>
      <c r="B527" s="28" t="s">
        <v>79</v>
      </c>
      <c r="C527" s="25">
        <f t="shared" si="367"/>
        <v>2</v>
      </c>
      <c r="D527" s="28" t="s">
        <v>65</v>
      </c>
      <c r="E527" s="25">
        <f t="shared" si="368"/>
        <v>3</v>
      </c>
      <c r="F527" s="28" t="s">
        <v>88</v>
      </c>
      <c r="G527" s="25">
        <f t="shared" si="369"/>
        <v>1</v>
      </c>
      <c r="H527" s="28" t="str">
        <f t="shared" si="370"/>
        <v>medium</v>
      </c>
      <c r="I527" s="28" t="s">
        <v>88</v>
      </c>
      <c r="J527" s="25">
        <f t="shared" si="371"/>
        <v>1</v>
      </c>
      <c r="K527" s="28" t="s">
        <v>79</v>
      </c>
      <c r="L527" s="25">
        <f t="shared" si="372"/>
        <v>2</v>
      </c>
      <c r="M527" s="28" t="s">
        <v>88</v>
      </c>
      <c r="N527" s="25">
        <f t="shared" si="373"/>
        <v>1</v>
      </c>
      <c r="O527" s="25" t="str">
        <f t="shared" si="362"/>
        <v>med</v>
      </c>
      <c r="P527" s="25" t="s">
        <v>95</v>
      </c>
      <c r="Q527" s="25" t="s">
        <v>68</v>
      </c>
      <c r="R527" s="25">
        <v>3</v>
      </c>
      <c r="S527" s="29" t="s">
        <v>1051</v>
      </c>
      <c r="T527" s="195">
        <f>VLOOKUP($S527,'Snippet measures'!$A$4:$V$33,11,FALSE)</f>
        <v>1497</v>
      </c>
      <c r="U527" s="195">
        <f>VLOOKUP($S527,'Snippet measures'!$A$4:$V$33,18,FALSE)</f>
        <v>2.5102452215412399</v>
      </c>
      <c r="V527" s="195">
        <f>VLOOKUP($S527,'Snippet measures'!$A$4:$V$33,19,FALSE)</f>
        <v>641.70000000000005</v>
      </c>
      <c r="W527" s="195">
        <f>VLOOKUP($S527,'Snippet measures'!$A$4:$V$33,21,FALSE)</f>
        <v>8.6633663366336641E-3</v>
      </c>
      <c r="X527" s="195">
        <f>VLOOKUP($S527,'Snippet measures'!$A$4:$V$33,22,FALSE)</f>
        <v>0.63366336633663367</v>
      </c>
      <c r="Y527" s="25">
        <v>3</v>
      </c>
      <c r="Z527" s="30" t="s">
        <v>1063</v>
      </c>
      <c r="AA527" s="31" t="s">
        <v>429</v>
      </c>
      <c r="AB527" s="39" t="s">
        <v>187</v>
      </c>
      <c r="AC527" s="33" t="s">
        <v>91</v>
      </c>
      <c r="AD527" s="16"/>
      <c r="AE527" s="17">
        <v>0</v>
      </c>
      <c r="AF527" s="17">
        <v>0</v>
      </c>
      <c r="AG527" s="17">
        <f t="shared" si="374"/>
        <v>0</v>
      </c>
      <c r="AH527" s="35" t="s">
        <v>188</v>
      </c>
      <c r="AI527" s="33" t="s">
        <v>91</v>
      </c>
      <c r="AJ527" s="16"/>
      <c r="AK527" s="17">
        <v>0</v>
      </c>
      <c r="AL527" s="17">
        <v>0</v>
      </c>
      <c r="AM527" s="20">
        <f t="shared" si="375"/>
        <v>0</v>
      </c>
      <c r="AN527" s="35" t="s">
        <v>190</v>
      </c>
      <c r="AO527" s="33" t="s">
        <v>91</v>
      </c>
      <c r="AP527" s="16"/>
      <c r="AQ527" s="17">
        <v>0</v>
      </c>
      <c r="AR527" s="17">
        <v>0</v>
      </c>
      <c r="AS527" s="20">
        <f t="shared" si="376"/>
        <v>0</v>
      </c>
      <c r="AT527" s="35" t="s">
        <v>192</v>
      </c>
      <c r="AU527" s="33" t="s">
        <v>91</v>
      </c>
      <c r="AV527" s="16"/>
      <c r="AW527" s="17">
        <v>0</v>
      </c>
      <c r="AX527" s="17">
        <v>0</v>
      </c>
      <c r="AY527" s="20">
        <f t="shared" si="377"/>
        <v>0</v>
      </c>
      <c r="AZ527" s="35"/>
      <c r="BA527" s="33"/>
      <c r="BB527" s="17" t="str">
        <f t="shared" si="378"/>
        <v/>
      </c>
      <c r="BC527" s="17" t="str">
        <f t="shared" si="378"/>
        <v/>
      </c>
      <c r="BD527" s="20" t="str">
        <f t="shared" si="379"/>
        <v/>
      </c>
      <c r="BE527" s="35"/>
      <c r="BF527" s="36"/>
      <c r="BG527" s="17" t="str">
        <f t="shared" si="380"/>
        <v/>
      </c>
      <c r="BH527" s="17" t="str">
        <f t="shared" si="380"/>
        <v/>
      </c>
      <c r="BI527" s="20" t="str">
        <f t="shared" si="381"/>
        <v/>
      </c>
      <c r="BJ527" s="54">
        <v>3</v>
      </c>
      <c r="BK527" s="37">
        <f t="shared" si="382"/>
        <v>6</v>
      </c>
      <c r="BL527" s="54">
        <f t="shared" si="383"/>
        <v>0</v>
      </c>
      <c r="BM527" s="28"/>
      <c r="BN527" s="28"/>
      <c r="BO527" s="28"/>
      <c r="BP527" s="28" t="s">
        <v>91</v>
      </c>
      <c r="BQ527" s="28" t="s">
        <v>87</v>
      </c>
      <c r="BR527" s="25">
        <f t="shared" si="384"/>
        <v>1</v>
      </c>
      <c r="BS527" s="28" t="s">
        <v>87</v>
      </c>
      <c r="BT527" s="25">
        <f t="shared" si="385"/>
        <v>1</v>
      </c>
      <c r="BU527" s="28" t="s">
        <v>87</v>
      </c>
      <c r="BV527" s="25">
        <f t="shared" si="386"/>
        <v>1</v>
      </c>
      <c r="BW527" s="28" t="s">
        <v>87</v>
      </c>
      <c r="BX527" s="25">
        <f t="shared" si="387"/>
        <v>1</v>
      </c>
      <c r="BY527" s="25" t="str">
        <f t="shared" si="364"/>
        <v>low</v>
      </c>
      <c r="BZ527" s="28" t="s">
        <v>78</v>
      </c>
      <c r="CA527" s="25">
        <v>1</v>
      </c>
      <c r="CB527" s="28"/>
      <c r="CC527" s="28">
        <v>2361.13</v>
      </c>
      <c r="CD527" s="28">
        <v>12.09</v>
      </c>
      <c r="CE527" s="38">
        <v>62.76</v>
      </c>
      <c r="CF527" s="54">
        <v>4</v>
      </c>
      <c r="CG527" s="25">
        <f t="shared" si="388"/>
        <v>0</v>
      </c>
      <c r="CH527" s="26">
        <f t="shared" si="389"/>
        <v>0</v>
      </c>
      <c r="CI527" s="26">
        <f t="shared" si="365"/>
        <v>123.82133995037221</v>
      </c>
      <c r="CJ527" s="26">
        <f t="shared" si="366"/>
        <v>23.852772466539196</v>
      </c>
    </row>
    <row r="528" spans="1:88" ht="13.05" customHeight="1" x14ac:dyDescent="0.3">
      <c r="A528" s="27">
        <v>89</v>
      </c>
      <c r="B528" s="28" t="s">
        <v>79</v>
      </c>
      <c r="C528" s="25">
        <f t="shared" si="367"/>
        <v>2</v>
      </c>
      <c r="D528" s="28" t="s">
        <v>65</v>
      </c>
      <c r="E528" s="25">
        <f t="shared" si="368"/>
        <v>3</v>
      </c>
      <c r="F528" s="28" t="s">
        <v>88</v>
      </c>
      <c r="G528" s="25">
        <f t="shared" si="369"/>
        <v>1</v>
      </c>
      <c r="H528" s="28" t="str">
        <f t="shared" si="370"/>
        <v>medium</v>
      </c>
      <c r="I528" s="28" t="s">
        <v>88</v>
      </c>
      <c r="J528" s="25">
        <f t="shared" si="371"/>
        <v>1</v>
      </c>
      <c r="K528" s="28" t="s">
        <v>79</v>
      </c>
      <c r="L528" s="25">
        <f t="shared" si="372"/>
        <v>2</v>
      </c>
      <c r="M528" s="28" t="s">
        <v>88</v>
      </c>
      <c r="N528" s="25">
        <f t="shared" si="373"/>
        <v>1</v>
      </c>
      <c r="O528" s="25" t="str">
        <f t="shared" si="362"/>
        <v>med</v>
      </c>
      <c r="P528" s="25" t="s">
        <v>95</v>
      </c>
      <c r="Q528" s="25" t="s">
        <v>68</v>
      </c>
      <c r="R528" s="25">
        <v>3</v>
      </c>
      <c r="S528" s="29" t="s">
        <v>1126</v>
      </c>
      <c r="T528" s="195">
        <f>VLOOKUP($S528,'Snippet measures'!$A$4:$V$33,11,FALSE)</f>
        <v>1180</v>
      </c>
      <c r="U528" s="195">
        <f>VLOOKUP($S528,'Snippet measures'!$A$4:$V$33,18,FALSE)</f>
        <v>-8.0655936137930908</v>
      </c>
      <c r="V528" s="195">
        <f>VLOOKUP($S528,'Snippet measures'!$A$4:$V$33,19,FALSE)</f>
        <v>882.1</v>
      </c>
      <c r="W528" s="195">
        <f>VLOOKUP($S528,'Snippet measures'!$A$4:$V$33,21,FALSE)</f>
        <v>8.8050314465408803E-3</v>
      </c>
      <c r="X528" s="195">
        <f>VLOOKUP($S528,'Snippet measures'!$A$4:$V$33,22,FALSE)</f>
        <v>0.35094339622641507</v>
      </c>
      <c r="Y528" s="25">
        <v>3</v>
      </c>
      <c r="Z528" s="30" t="s">
        <v>91</v>
      </c>
      <c r="AA528" s="31" t="s">
        <v>91</v>
      </c>
      <c r="AB528" s="39" t="s">
        <v>269</v>
      </c>
      <c r="AC528" s="33" t="s">
        <v>91</v>
      </c>
      <c r="AD528" s="16"/>
      <c r="AE528" s="17">
        <v>0</v>
      </c>
      <c r="AF528" s="17">
        <v>0</v>
      </c>
      <c r="AG528" s="17">
        <f t="shared" si="374"/>
        <v>0</v>
      </c>
      <c r="AH528" s="35" t="s">
        <v>269</v>
      </c>
      <c r="AI528" s="33" t="s">
        <v>91</v>
      </c>
      <c r="AJ528" s="16"/>
      <c r="AK528" s="17">
        <v>0</v>
      </c>
      <c r="AL528" s="17">
        <v>0</v>
      </c>
      <c r="AM528" s="20">
        <f t="shared" si="375"/>
        <v>0</v>
      </c>
      <c r="AN528" s="35" t="s">
        <v>270</v>
      </c>
      <c r="AO528" s="33" t="s">
        <v>91</v>
      </c>
      <c r="AP528" s="16"/>
      <c r="AQ528" s="17">
        <v>0</v>
      </c>
      <c r="AR528" s="17">
        <v>0</v>
      </c>
      <c r="AS528" s="20">
        <f t="shared" si="376"/>
        <v>0</v>
      </c>
      <c r="AT528" s="35"/>
      <c r="AU528" s="33"/>
      <c r="AV528" s="16"/>
      <c r="AW528" s="17" t="str">
        <f>IF(ISBLANK($AT528),"",IF($AT528=TRIM($AU528),3,""))</f>
        <v/>
      </c>
      <c r="AX528" s="17" t="str">
        <f>IF(ISBLANK($AT528),"",IF($AT528=TRIM($AU528),3,""))</f>
        <v/>
      </c>
      <c r="AY528" s="20" t="str">
        <f t="shared" si="377"/>
        <v/>
      </c>
      <c r="AZ528" s="35"/>
      <c r="BA528" s="33"/>
      <c r="BB528" s="17" t="str">
        <f t="shared" si="378"/>
        <v/>
      </c>
      <c r="BC528" s="17" t="str">
        <f t="shared" si="378"/>
        <v/>
      </c>
      <c r="BD528" s="20" t="str">
        <f t="shared" si="379"/>
        <v/>
      </c>
      <c r="BE528" s="35"/>
      <c r="BF528" s="36"/>
      <c r="BG528" s="17" t="str">
        <f t="shared" si="380"/>
        <v/>
      </c>
      <c r="BH528" s="17" t="str">
        <f t="shared" si="380"/>
        <v/>
      </c>
      <c r="BI528" s="20" t="str">
        <f t="shared" si="381"/>
        <v/>
      </c>
      <c r="BJ528" s="54">
        <v>3</v>
      </c>
      <c r="BK528" s="37">
        <f t="shared" si="382"/>
        <v>6</v>
      </c>
      <c r="BL528" s="54">
        <f t="shared" si="383"/>
        <v>0</v>
      </c>
      <c r="BM528" s="28"/>
      <c r="BN528" s="28"/>
      <c r="BO528" s="28"/>
      <c r="BP528" s="28" t="s">
        <v>91</v>
      </c>
      <c r="BQ528" s="28" t="s">
        <v>87</v>
      </c>
      <c r="BR528" s="25">
        <f t="shared" si="384"/>
        <v>1</v>
      </c>
      <c r="BS528" s="28" t="s">
        <v>87</v>
      </c>
      <c r="BT528" s="25">
        <f t="shared" si="385"/>
        <v>1</v>
      </c>
      <c r="BU528" s="28" t="s">
        <v>87</v>
      </c>
      <c r="BV528" s="25">
        <f t="shared" si="386"/>
        <v>1</v>
      </c>
      <c r="BW528" s="28" t="s">
        <v>87</v>
      </c>
      <c r="BX528" s="25">
        <f t="shared" si="387"/>
        <v>1</v>
      </c>
      <c r="BY528" s="25" t="str">
        <f t="shared" si="364"/>
        <v>low</v>
      </c>
      <c r="BZ528" s="28" t="s">
        <v>78</v>
      </c>
      <c r="CA528" s="25">
        <v>1</v>
      </c>
      <c r="CB528" s="28"/>
      <c r="CC528" s="28">
        <v>2361.13</v>
      </c>
      <c r="CD528" s="28">
        <v>13.29</v>
      </c>
      <c r="CE528" s="38">
        <v>11.25</v>
      </c>
      <c r="CF528" s="54">
        <v>3</v>
      </c>
      <c r="CG528" s="25">
        <f t="shared" si="388"/>
        <v>0</v>
      </c>
      <c r="CH528" s="26">
        <f t="shared" si="389"/>
        <v>0</v>
      </c>
      <c r="CI528" s="26">
        <f t="shared" si="365"/>
        <v>88.788562829194888</v>
      </c>
      <c r="CJ528" s="26">
        <f t="shared" si="366"/>
        <v>104.88888888888889</v>
      </c>
    </row>
    <row r="529" spans="1:88" ht="13.05" customHeight="1" x14ac:dyDescent="0.3">
      <c r="A529" s="27">
        <v>89</v>
      </c>
      <c r="B529" s="28" t="s">
        <v>79</v>
      </c>
      <c r="C529" s="25">
        <f t="shared" si="367"/>
        <v>2</v>
      </c>
      <c r="D529" s="28" t="s">
        <v>65</v>
      </c>
      <c r="E529" s="25">
        <f t="shared" si="368"/>
        <v>3</v>
      </c>
      <c r="F529" s="28" t="s">
        <v>88</v>
      </c>
      <c r="G529" s="25">
        <f t="shared" si="369"/>
        <v>1</v>
      </c>
      <c r="H529" s="28" t="str">
        <f t="shared" si="370"/>
        <v>medium</v>
      </c>
      <c r="I529" s="28" t="s">
        <v>88</v>
      </c>
      <c r="J529" s="25">
        <f t="shared" si="371"/>
        <v>1</v>
      </c>
      <c r="K529" s="28" t="s">
        <v>79</v>
      </c>
      <c r="L529" s="25">
        <f t="shared" si="372"/>
        <v>2</v>
      </c>
      <c r="M529" s="28" t="s">
        <v>88</v>
      </c>
      <c r="N529" s="25">
        <f t="shared" si="373"/>
        <v>1</v>
      </c>
      <c r="O529" s="25" t="str">
        <f t="shared" si="362"/>
        <v>med</v>
      </c>
      <c r="P529" s="25" t="s">
        <v>95</v>
      </c>
      <c r="Q529" s="25" t="s">
        <v>68</v>
      </c>
      <c r="R529" s="25">
        <v>3</v>
      </c>
      <c r="S529" s="29" t="s">
        <v>1200</v>
      </c>
      <c r="T529" s="195">
        <f>VLOOKUP($S529,'Snippet measures'!$A$4:$V$33,11,FALSE)</f>
        <v>904</v>
      </c>
      <c r="U529" s="195">
        <f>VLOOKUP($S529,'Snippet measures'!$A$4:$V$33,18,FALSE)</f>
        <v>-5.6488696074467901</v>
      </c>
      <c r="V529" s="195">
        <f>VLOOKUP($S529,'Snippet measures'!$A$4:$V$33,19,FALSE)</f>
        <v>664.5</v>
      </c>
      <c r="W529" s="195">
        <f>VLOOKUP($S529,'Snippet measures'!$A$4:$V$33,21,FALSE)</f>
        <v>7.462686567164179E-3</v>
      </c>
      <c r="X529" s="195">
        <f>VLOOKUP($S529,'Snippet measures'!$A$4:$V$33,22,FALSE)</f>
        <v>0.34141791044776121</v>
      </c>
      <c r="Y529" s="25">
        <v>3</v>
      </c>
      <c r="Z529" s="30" t="s">
        <v>91</v>
      </c>
      <c r="AA529" s="31" t="s">
        <v>91</v>
      </c>
      <c r="AB529" s="39" t="s">
        <v>335</v>
      </c>
      <c r="AC529" s="33" t="s">
        <v>91</v>
      </c>
      <c r="AD529" s="16"/>
      <c r="AE529" s="17">
        <v>0</v>
      </c>
      <c r="AF529" s="17">
        <v>0</v>
      </c>
      <c r="AG529" s="17">
        <f t="shared" si="374"/>
        <v>0</v>
      </c>
      <c r="AH529" s="35" t="s">
        <v>336</v>
      </c>
      <c r="AI529" s="33" t="s">
        <v>91</v>
      </c>
      <c r="AJ529" s="16"/>
      <c r="AK529" s="17">
        <v>0</v>
      </c>
      <c r="AL529" s="17">
        <v>0</v>
      </c>
      <c r="AM529" s="20">
        <f t="shared" si="375"/>
        <v>0</v>
      </c>
      <c r="AN529" s="35"/>
      <c r="AO529" s="33"/>
      <c r="AP529" s="16"/>
      <c r="AQ529" s="17" t="str">
        <f>IF(ISBLANK($AN529),"",IF($AN529=TRIM($AO529),3,""))</f>
        <v/>
      </c>
      <c r="AR529" s="17" t="str">
        <f>IF(ISBLANK($AN529),"",IF($AN529=TRIM($AO529),3,""))</f>
        <v/>
      </c>
      <c r="AS529" s="20" t="str">
        <f t="shared" si="376"/>
        <v/>
      </c>
      <c r="AT529" s="35"/>
      <c r="AU529" s="33"/>
      <c r="AV529" s="16"/>
      <c r="AW529" s="17" t="str">
        <f>IF(ISBLANK($AT529),"",IF($AT529=TRIM($AU529),3,""))</f>
        <v/>
      </c>
      <c r="AX529" s="17" t="str">
        <f>IF(ISBLANK($AT529),"",IF($AT529=TRIM($AU529),3,""))</f>
        <v/>
      </c>
      <c r="AY529" s="20" t="str">
        <f t="shared" si="377"/>
        <v/>
      </c>
      <c r="AZ529" s="35"/>
      <c r="BA529" s="33"/>
      <c r="BB529" s="17" t="str">
        <f t="shared" si="378"/>
        <v/>
      </c>
      <c r="BC529" s="17" t="str">
        <f t="shared" si="378"/>
        <v/>
      </c>
      <c r="BD529" s="20" t="str">
        <f t="shared" si="379"/>
        <v/>
      </c>
      <c r="BE529" s="35"/>
      <c r="BF529" s="36"/>
      <c r="BG529" s="17" t="str">
        <f t="shared" si="380"/>
        <v/>
      </c>
      <c r="BH529" s="17" t="str">
        <f t="shared" si="380"/>
        <v/>
      </c>
      <c r="BI529" s="20" t="str">
        <f t="shared" si="381"/>
        <v/>
      </c>
      <c r="BJ529" s="54">
        <v>3</v>
      </c>
      <c r="BK529" s="37">
        <f t="shared" si="382"/>
        <v>6</v>
      </c>
      <c r="BL529" s="54">
        <f t="shared" si="383"/>
        <v>0</v>
      </c>
      <c r="BM529" s="28"/>
      <c r="BN529" s="28"/>
      <c r="BO529" s="28"/>
      <c r="BP529" s="28" t="s">
        <v>91</v>
      </c>
      <c r="BQ529" s="28" t="s">
        <v>87</v>
      </c>
      <c r="BR529" s="25">
        <f t="shared" si="384"/>
        <v>1</v>
      </c>
      <c r="BS529" s="28" t="s">
        <v>87</v>
      </c>
      <c r="BT529" s="25">
        <f t="shared" si="385"/>
        <v>1</v>
      </c>
      <c r="BU529" s="28" t="s">
        <v>87</v>
      </c>
      <c r="BV529" s="25">
        <f t="shared" si="386"/>
        <v>1</v>
      </c>
      <c r="BW529" s="28" t="s">
        <v>87</v>
      </c>
      <c r="BX529" s="25">
        <f t="shared" si="387"/>
        <v>1</v>
      </c>
      <c r="BY529" s="25" t="str">
        <f t="shared" si="364"/>
        <v>low</v>
      </c>
      <c r="BZ529" s="28" t="s">
        <v>78</v>
      </c>
      <c r="CA529" s="25">
        <v>1</v>
      </c>
      <c r="CB529" s="28"/>
      <c r="CC529" s="28">
        <v>2361.13</v>
      </c>
      <c r="CD529" s="28">
        <v>5.49</v>
      </c>
      <c r="CE529" s="38">
        <v>8.09</v>
      </c>
      <c r="CF529" s="54">
        <v>2</v>
      </c>
      <c r="CG529" s="25">
        <f t="shared" si="388"/>
        <v>0</v>
      </c>
      <c r="CH529" s="26">
        <f t="shared" si="389"/>
        <v>0</v>
      </c>
      <c r="CI529" s="26">
        <f t="shared" si="365"/>
        <v>164.66302367941711</v>
      </c>
      <c r="CJ529" s="26">
        <f t="shared" si="366"/>
        <v>111.74289245982695</v>
      </c>
    </row>
    <row r="530" spans="1:88" ht="13.05" customHeight="1" x14ac:dyDescent="0.3">
      <c r="A530" s="27">
        <v>89</v>
      </c>
      <c r="B530" s="28" t="s">
        <v>79</v>
      </c>
      <c r="C530" s="25">
        <f t="shared" si="367"/>
        <v>2</v>
      </c>
      <c r="D530" s="28" t="s">
        <v>65</v>
      </c>
      <c r="E530" s="25">
        <f t="shared" si="368"/>
        <v>3</v>
      </c>
      <c r="F530" s="28" t="s">
        <v>88</v>
      </c>
      <c r="G530" s="25">
        <f t="shared" si="369"/>
        <v>1</v>
      </c>
      <c r="H530" s="28" t="str">
        <f t="shared" si="370"/>
        <v>medium</v>
      </c>
      <c r="I530" s="28" t="s">
        <v>88</v>
      </c>
      <c r="J530" s="25">
        <f t="shared" si="371"/>
        <v>1</v>
      </c>
      <c r="K530" s="28" t="s">
        <v>79</v>
      </c>
      <c r="L530" s="25">
        <f t="shared" si="372"/>
        <v>2</v>
      </c>
      <c r="M530" s="28" t="s">
        <v>88</v>
      </c>
      <c r="N530" s="25">
        <f t="shared" si="373"/>
        <v>1</v>
      </c>
      <c r="O530" s="25" t="str">
        <f t="shared" si="362"/>
        <v>med</v>
      </c>
      <c r="P530" s="25" t="s">
        <v>95</v>
      </c>
      <c r="Q530" s="25" t="s">
        <v>68</v>
      </c>
      <c r="R530" s="25">
        <v>3</v>
      </c>
      <c r="S530" s="29" t="s">
        <v>1260</v>
      </c>
      <c r="T530" s="195">
        <f>VLOOKUP($S530,'Snippet measures'!$A$4:$V$33,11,FALSE)</f>
        <v>921</v>
      </c>
      <c r="U530" s="195">
        <f>VLOOKUP($S530,'Snippet measures'!$A$4:$V$33,18,FALSE)</f>
        <v>-7.5114467702031602</v>
      </c>
      <c r="V530" s="195">
        <f>VLOOKUP($S530,'Snippet measures'!$A$4:$V$33,19,FALSE)</f>
        <v>778.9</v>
      </c>
      <c r="W530" s="195">
        <f>VLOOKUP($S530,'Snippet measures'!$A$4:$V$33,21,FALSE)</f>
        <v>8.869179600886918E-3</v>
      </c>
      <c r="X530" s="195">
        <f>VLOOKUP($S530,'Snippet measures'!$A$4:$V$33,22,FALSE)</f>
        <v>0.3902439024390244</v>
      </c>
      <c r="Y530" s="25">
        <v>3</v>
      </c>
      <c r="Z530" s="30" t="s">
        <v>91</v>
      </c>
      <c r="AA530" s="31" t="s">
        <v>91</v>
      </c>
      <c r="AB530" s="39" t="s">
        <v>396</v>
      </c>
      <c r="AC530" s="33" t="s">
        <v>91</v>
      </c>
      <c r="AD530" s="16"/>
      <c r="AE530" s="17">
        <v>0</v>
      </c>
      <c r="AF530" s="17">
        <v>0</v>
      </c>
      <c r="AG530" s="17">
        <f t="shared" si="374"/>
        <v>0</v>
      </c>
      <c r="AH530" s="35" t="s">
        <v>397</v>
      </c>
      <c r="AI530" s="33" t="s">
        <v>91</v>
      </c>
      <c r="AJ530" s="16"/>
      <c r="AK530" s="17">
        <v>0</v>
      </c>
      <c r="AL530" s="17">
        <v>0</v>
      </c>
      <c r="AM530" s="20">
        <f t="shared" si="375"/>
        <v>0</v>
      </c>
      <c r="AN530" s="35" t="s">
        <v>399</v>
      </c>
      <c r="AO530" s="33" t="s">
        <v>91</v>
      </c>
      <c r="AP530" s="16"/>
      <c r="AQ530" s="17">
        <v>0</v>
      </c>
      <c r="AR530" s="17">
        <v>0</v>
      </c>
      <c r="AS530" s="20">
        <f t="shared" si="376"/>
        <v>0</v>
      </c>
      <c r="AT530" s="35" t="s">
        <v>401</v>
      </c>
      <c r="AU530" s="33" t="s">
        <v>91</v>
      </c>
      <c r="AV530" s="16"/>
      <c r="AW530" s="17">
        <v>0</v>
      </c>
      <c r="AX530" s="17">
        <v>0</v>
      </c>
      <c r="AY530" s="20">
        <f t="shared" si="377"/>
        <v>0</v>
      </c>
      <c r="AZ530" s="35"/>
      <c r="BA530" s="33"/>
      <c r="BB530" s="17" t="str">
        <f t="shared" si="378"/>
        <v/>
      </c>
      <c r="BC530" s="17" t="str">
        <f t="shared" si="378"/>
        <v/>
      </c>
      <c r="BD530" s="20" t="str">
        <f t="shared" si="379"/>
        <v/>
      </c>
      <c r="BE530" s="35"/>
      <c r="BF530" s="36"/>
      <c r="BG530" s="17" t="str">
        <f t="shared" si="380"/>
        <v/>
      </c>
      <c r="BH530" s="17" t="str">
        <f t="shared" si="380"/>
        <v/>
      </c>
      <c r="BI530" s="20" t="str">
        <f t="shared" si="381"/>
        <v/>
      </c>
      <c r="BJ530" s="54">
        <v>3</v>
      </c>
      <c r="BK530" s="37">
        <f t="shared" si="382"/>
        <v>6</v>
      </c>
      <c r="BL530" s="54">
        <f t="shared" si="383"/>
        <v>0</v>
      </c>
      <c r="BM530" s="28"/>
      <c r="BN530" s="28"/>
      <c r="BO530" s="28"/>
      <c r="BP530" s="28" t="s">
        <v>91</v>
      </c>
      <c r="BQ530" s="28" t="s">
        <v>87</v>
      </c>
      <c r="BR530" s="25">
        <f t="shared" si="384"/>
        <v>1</v>
      </c>
      <c r="BS530" s="28" t="s">
        <v>87</v>
      </c>
      <c r="BT530" s="25">
        <f t="shared" si="385"/>
        <v>1</v>
      </c>
      <c r="BU530" s="28" t="s">
        <v>87</v>
      </c>
      <c r="BV530" s="25">
        <f t="shared" si="386"/>
        <v>1</v>
      </c>
      <c r="BW530" s="28" t="s">
        <v>87</v>
      </c>
      <c r="BX530" s="25">
        <f t="shared" si="387"/>
        <v>1</v>
      </c>
      <c r="BY530" s="25" t="str">
        <f t="shared" si="364"/>
        <v>low</v>
      </c>
      <c r="BZ530" s="28" t="s">
        <v>78</v>
      </c>
      <c r="CA530" s="25">
        <v>1</v>
      </c>
      <c r="CB530" s="28"/>
      <c r="CC530" s="28">
        <v>2361.13</v>
      </c>
      <c r="CD530" s="28">
        <v>4.46</v>
      </c>
      <c r="CE530" s="38">
        <v>7.67</v>
      </c>
      <c r="CF530" s="54">
        <v>4</v>
      </c>
      <c r="CG530" s="25">
        <f t="shared" si="388"/>
        <v>0</v>
      </c>
      <c r="CH530" s="26">
        <f t="shared" si="389"/>
        <v>0</v>
      </c>
      <c r="CI530" s="26">
        <f t="shared" si="365"/>
        <v>206.50224215246638</v>
      </c>
      <c r="CJ530" s="26">
        <f t="shared" si="366"/>
        <v>120.07822685788787</v>
      </c>
    </row>
    <row r="531" spans="1:88" ht="13.05" customHeight="1" x14ac:dyDescent="0.3">
      <c r="A531" s="27">
        <v>191</v>
      </c>
      <c r="B531" s="28" t="s">
        <v>79</v>
      </c>
      <c r="C531" s="25">
        <f t="shared" si="367"/>
        <v>2</v>
      </c>
      <c r="D531" s="28" t="s">
        <v>80</v>
      </c>
      <c r="E531" s="25">
        <f t="shared" si="368"/>
        <v>4</v>
      </c>
      <c r="F531" s="28" t="s">
        <v>80</v>
      </c>
      <c r="G531" s="25">
        <f t="shared" si="369"/>
        <v>4</v>
      </c>
      <c r="H531" s="28" t="str">
        <f t="shared" si="370"/>
        <v>high</v>
      </c>
      <c r="I531" s="28" t="s">
        <v>79</v>
      </c>
      <c r="J531" s="25">
        <f t="shared" si="371"/>
        <v>2</v>
      </c>
      <c r="K531" s="28" t="s">
        <v>65</v>
      </c>
      <c r="L531" s="25">
        <f t="shared" si="372"/>
        <v>3</v>
      </c>
      <c r="M531" s="28" t="s">
        <v>88</v>
      </c>
      <c r="N531" s="25">
        <f t="shared" si="373"/>
        <v>1</v>
      </c>
      <c r="O531" s="25" t="str">
        <f t="shared" si="362"/>
        <v>high</v>
      </c>
      <c r="P531" s="25" t="s">
        <v>67</v>
      </c>
      <c r="Q531" s="25" t="s">
        <v>68</v>
      </c>
      <c r="R531" s="25">
        <v>3</v>
      </c>
      <c r="S531" s="29" t="s">
        <v>950</v>
      </c>
      <c r="T531" s="195">
        <f>VLOOKUP($S531,'Snippet measures'!$A$4:$V$33,11,FALSE)</f>
        <v>522</v>
      </c>
      <c r="U531" s="195">
        <f>VLOOKUP($S531,'Snippet measures'!$A$4:$V$33,18,FALSE)</f>
        <v>0.436467635754064</v>
      </c>
      <c r="V531" s="195">
        <f>VLOOKUP($S531,'Snippet measures'!$A$4:$V$33,19,FALSE)</f>
        <v>241.5</v>
      </c>
      <c r="W531" s="195">
        <f>VLOOKUP($S531,'Snippet measures'!$A$4:$V$33,21,FALSE)</f>
        <v>3.003003003003003E-3</v>
      </c>
      <c r="X531" s="195">
        <f>VLOOKUP($S531,'Snippet measures'!$A$4:$V$33,22,FALSE)</f>
        <v>0</v>
      </c>
      <c r="Y531" s="25">
        <v>3</v>
      </c>
      <c r="Z531" s="30" t="s">
        <v>1019</v>
      </c>
      <c r="AA531" s="31" t="s">
        <v>1020</v>
      </c>
      <c r="AB531" s="32" t="s">
        <v>72</v>
      </c>
      <c r="AC531" s="33" t="s">
        <v>1021</v>
      </c>
      <c r="AD531" s="16"/>
      <c r="AE531" s="17">
        <v>1</v>
      </c>
      <c r="AF531" s="17">
        <v>1</v>
      </c>
      <c r="AG531" s="17">
        <f t="shared" si="374"/>
        <v>1</v>
      </c>
      <c r="AH531" s="34" t="s">
        <v>73</v>
      </c>
      <c r="AI531" s="33" t="s">
        <v>1022</v>
      </c>
      <c r="AJ531" s="16"/>
      <c r="AK531" s="17">
        <v>0</v>
      </c>
      <c r="AL531" s="17">
        <v>0</v>
      </c>
      <c r="AM531" s="20">
        <f t="shared" si="375"/>
        <v>0</v>
      </c>
      <c r="AN531" s="35"/>
      <c r="AO531" s="33"/>
      <c r="AP531" s="16"/>
      <c r="AQ531" s="17" t="str">
        <f>IF(ISBLANK($AN531),"",IF($AN531=TRIM($AO531),3,""))</f>
        <v/>
      </c>
      <c r="AR531" s="17" t="str">
        <f>IF(ISBLANK($AN531),"",IF($AN531=TRIM($AO531),3,""))</f>
        <v/>
      </c>
      <c r="AS531" s="20" t="str">
        <f t="shared" si="376"/>
        <v/>
      </c>
      <c r="AT531" s="35"/>
      <c r="AU531" s="33"/>
      <c r="AV531" s="16"/>
      <c r="AW531" s="17" t="str">
        <f>IF(ISBLANK($AT531),"",IF($AT531=TRIM($AU531),3,""))</f>
        <v/>
      </c>
      <c r="AX531" s="17" t="str">
        <f>IF(ISBLANK($AT531),"",IF($AT531=TRIM($AU531),3,""))</f>
        <v/>
      </c>
      <c r="AY531" s="20" t="str">
        <f t="shared" si="377"/>
        <v/>
      </c>
      <c r="AZ531" s="35"/>
      <c r="BA531" s="33"/>
      <c r="BB531" s="17" t="str">
        <f t="shared" si="378"/>
        <v/>
      </c>
      <c r="BC531" s="17" t="str">
        <f t="shared" si="378"/>
        <v/>
      </c>
      <c r="BD531" s="20" t="str">
        <f t="shared" si="379"/>
        <v/>
      </c>
      <c r="BE531" s="35"/>
      <c r="BF531" s="36"/>
      <c r="BG531" s="17" t="str">
        <f t="shared" si="380"/>
        <v/>
      </c>
      <c r="BH531" s="17" t="str">
        <f t="shared" si="380"/>
        <v/>
      </c>
      <c r="BI531" s="20" t="str">
        <f t="shared" si="381"/>
        <v/>
      </c>
      <c r="BJ531" s="54">
        <v>3</v>
      </c>
      <c r="BK531" s="37">
        <f t="shared" si="382"/>
        <v>6</v>
      </c>
      <c r="BL531" s="54">
        <f t="shared" si="383"/>
        <v>0</v>
      </c>
      <c r="BM531" s="28" t="s">
        <v>1023</v>
      </c>
      <c r="BN531" s="28"/>
      <c r="BO531" s="28"/>
      <c r="BP531" s="28" t="s">
        <v>1024</v>
      </c>
      <c r="BQ531" s="28">
        <v>3</v>
      </c>
      <c r="BR531" s="25">
        <f t="shared" si="384"/>
        <v>3</v>
      </c>
      <c r="BS531" s="28">
        <v>3</v>
      </c>
      <c r="BT531" s="25">
        <f t="shared" si="385"/>
        <v>3</v>
      </c>
      <c r="BU531" s="28">
        <v>3</v>
      </c>
      <c r="BV531" s="25">
        <f t="shared" si="386"/>
        <v>3</v>
      </c>
      <c r="BW531" s="28">
        <v>3</v>
      </c>
      <c r="BX531" s="25">
        <f t="shared" si="387"/>
        <v>3</v>
      </c>
      <c r="BY531" s="25" t="str">
        <f t="shared" si="364"/>
        <v>med</v>
      </c>
      <c r="BZ531" s="28" t="s">
        <v>482</v>
      </c>
      <c r="CA531" s="25">
        <v>5</v>
      </c>
      <c r="CB531" s="28"/>
      <c r="CC531" s="28">
        <v>621.09</v>
      </c>
      <c r="CD531" s="28">
        <v>95.79</v>
      </c>
      <c r="CE531" s="38">
        <v>42.2</v>
      </c>
      <c r="CF531" s="54">
        <v>2</v>
      </c>
      <c r="CG531" s="25">
        <f t="shared" si="388"/>
        <v>1</v>
      </c>
      <c r="CH531" s="26">
        <f t="shared" si="389"/>
        <v>0.16666666666666666</v>
      </c>
      <c r="CI531" s="26">
        <f t="shared" si="365"/>
        <v>5.4494206075790785</v>
      </c>
      <c r="CJ531" s="26">
        <f t="shared" si="366"/>
        <v>12.369668246445498</v>
      </c>
    </row>
    <row r="532" spans="1:88" ht="13.05" customHeight="1" x14ac:dyDescent="0.3">
      <c r="A532" s="27">
        <v>191</v>
      </c>
      <c r="B532" s="28" t="s">
        <v>79</v>
      </c>
      <c r="C532" s="25">
        <f t="shared" si="367"/>
        <v>2</v>
      </c>
      <c r="D532" s="28" t="s">
        <v>80</v>
      </c>
      <c r="E532" s="25">
        <f t="shared" si="368"/>
        <v>4</v>
      </c>
      <c r="F532" s="28" t="s">
        <v>80</v>
      </c>
      <c r="G532" s="25">
        <f t="shared" si="369"/>
        <v>4</v>
      </c>
      <c r="H532" s="28" t="str">
        <f t="shared" si="370"/>
        <v>high</v>
      </c>
      <c r="I532" s="28" t="s">
        <v>79</v>
      </c>
      <c r="J532" s="25">
        <f t="shared" si="371"/>
        <v>2</v>
      </c>
      <c r="K532" s="28" t="s">
        <v>65</v>
      </c>
      <c r="L532" s="25">
        <f t="shared" si="372"/>
        <v>3</v>
      </c>
      <c r="M532" s="28" t="s">
        <v>88</v>
      </c>
      <c r="N532" s="25">
        <f t="shared" si="373"/>
        <v>1</v>
      </c>
      <c r="O532" s="25" t="str">
        <f t="shared" si="362"/>
        <v>high</v>
      </c>
      <c r="P532" s="25" t="s">
        <v>67</v>
      </c>
      <c r="Q532" s="25" t="s">
        <v>68</v>
      </c>
      <c r="R532" s="25">
        <v>3</v>
      </c>
      <c r="S532" s="29" t="s">
        <v>1051</v>
      </c>
      <c r="T532" s="195">
        <f>VLOOKUP($S532,'Snippet measures'!$A$4:$V$33,11,FALSE)</f>
        <v>1497</v>
      </c>
      <c r="U532" s="195">
        <f>VLOOKUP($S532,'Snippet measures'!$A$4:$V$33,18,FALSE)</f>
        <v>2.5102452215412399</v>
      </c>
      <c r="V532" s="195">
        <f>VLOOKUP($S532,'Snippet measures'!$A$4:$V$33,19,FALSE)</f>
        <v>641.70000000000005</v>
      </c>
      <c r="W532" s="195">
        <f>VLOOKUP($S532,'Snippet measures'!$A$4:$V$33,21,FALSE)</f>
        <v>8.6633663366336641E-3</v>
      </c>
      <c r="X532" s="195">
        <f>VLOOKUP($S532,'Snippet measures'!$A$4:$V$33,22,FALSE)</f>
        <v>0.63366336633663367</v>
      </c>
      <c r="Y532" s="25">
        <v>3</v>
      </c>
      <c r="Z532" s="30" t="s">
        <v>1102</v>
      </c>
      <c r="AA532" s="31" t="s">
        <v>1103</v>
      </c>
      <c r="AB532" s="39" t="s">
        <v>187</v>
      </c>
      <c r="AC532" s="33" t="s">
        <v>1104</v>
      </c>
      <c r="AD532" s="16"/>
      <c r="AE532" s="17">
        <v>0</v>
      </c>
      <c r="AF532" s="17">
        <v>0</v>
      </c>
      <c r="AG532" s="17">
        <f t="shared" si="374"/>
        <v>0</v>
      </c>
      <c r="AH532" s="35" t="s">
        <v>188</v>
      </c>
      <c r="AI532" s="33" t="s">
        <v>1105</v>
      </c>
      <c r="AJ532" s="16"/>
      <c r="AK532" s="17">
        <v>0</v>
      </c>
      <c r="AL532" s="17">
        <v>0</v>
      </c>
      <c r="AM532" s="20">
        <f t="shared" si="375"/>
        <v>0</v>
      </c>
      <c r="AN532" s="35" t="s">
        <v>190</v>
      </c>
      <c r="AO532" s="33" t="s">
        <v>1106</v>
      </c>
      <c r="AP532" s="16"/>
      <c r="AQ532" s="17">
        <v>0</v>
      </c>
      <c r="AR532" s="17">
        <v>0</v>
      </c>
      <c r="AS532" s="20">
        <f t="shared" si="376"/>
        <v>0</v>
      </c>
      <c r="AT532" s="35" t="s">
        <v>192</v>
      </c>
      <c r="AU532" s="33" t="s">
        <v>1107</v>
      </c>
      <c r="AV532" s="16"/>
      <c r="AW532" s="17">
        <v>0</v>
      </c>
      <c r="AX532" s="17">
        <v>0</v>
      </c>
      <c r="AY532" s="20">
        <f t="shared" si="377"/>
        <v>0</v>
      </c>
      <c r="AZ532" s="35"/>
      <c r="BA532" s="33"/>
      <c r="BB532" s="17" t="str">
        <f t="shared" si="378"/>
        <v/>
      </c>
      <c r="BC532" s="17" t="str">
        <f t="shared" si="378"/>
        <v/>
      </c>
      <c r="BD532" s="20" t="str">
        <f t="shared" si="379"/>
        <v/>
      </c>
      <c r="BE532" s="35"/>
      <c r="BF532" s="36"/>
      <c r="BG532" s="17" t="str">
        <f t="shared" si="380"/>
        <v/>
      </c>
      <c r="BH532" s="17" t="str">
        <f t="shared" si="380"/>
        <v/>
      </c>
      <c r="BI532" s="20" t="str">
        <f t="shared" si="381"/>
        <v/>
      </c>
      <c r="BJ532" s="54">
        <v>3</v>
      </c>
      <c r="BK532" s="37">
        <f t="shared" si="382"/>
        <v>6</v>
      </c>
      <c r="BL532" s="54">
        <f t="shared" si="383"/>
        <v>0</v>
      </c>
      <c r="BM532" s="28"/>
      <c r="BN532" s="28"/>
      <c r="BO532" s="28"/>
      <c r="BP532" s="28" t="s">
        <v>1024</v>
      </c>
      <c r="BQ532" s="28">
        <v>3</v>
      </c>
      <c r="BR532" s="25">
        <f t="shared" si="384"/>
        <v>3</v>
      </c>
      <c r="BS532" s="28">
        <v>3</v>
      </c>
      <c r="BT532" s="25">
        <f t="shared" si="385"/>
        <v>3</v>
      </c>
      <c r="BU532" s="28">
        <v>3</v>
      </c>
      <c r="BV532" s="25">
        <f t="shared" si="386"/>
        <v>3</v>
      </c>
      <c r="BW532" s="28">
        <v>3</v>
      </c>
      <c r="BX532" s="25">
        <f t="shared" si="387"/>
        <v>3</v>
      </c>
      <c r="BY532" s="25" t="str">
        <f t="shared" si="364"/>
        <v>med</v>
      </c>
      <c r="BZ532" s="28" t="s">
        <v>482</v>
      </c>
      <c r="CA532" s="25">
        <v>5</v>
      </c>
      <c r="CB532" s="28"/>
      <c r="CC532" s="28">
        <v>621.09</v>
      </c>
      <c r="CD532" s="28">
        <v>128.05000000000001</v>
      </c>
      <c r="CE532" s="38">
        <v>15.08</v>
      </c>
      <c r="CF532" s="54">
        <v>4</v>
      </c>
      <c r="CG532" s="25">
        <f t="shared" si="388"/>
        <v>0</v>
      </c>
      <c r="CH532" s="26">
        <f t="shared" si="389"/>
        <v>0</v>
      </c>
      <c r="CI532" s="26">
        <f t="shared" si="365"/>
        <v>11.690745802420928</v>
      </c>
      <c r="CJ532" s="26">
        <f t="shared" si="366"/>
        <v>99.270557029177724</v>
      </c>
    </row>
    <row r="533" spans="1:88" ht="13.05" customHeight="1" x14ac:dyDescent="0.3">
      <c r="A533" s="27">
        <v>191</v>
      </c>
      <c r="B533" s="28" t="s">
        <v>79</v>
      </c>
      <c r="C533" s="25">
        <f t="shared" si="367"/>
        <v>2</v>
      </c>
      <c r="D533" s="28" t="s">
        <v>80</v>
      </c>
      <c r="E533" s="25">
        <f t="shared" si="368"/>
        <v>4</v>
      </c>
      <c r="F533" s="28" t="s">
        <v>80</v>
      </c>
      <c r="G533" s="25">
        <f t="shared" si="369"/>
        <v>4</v>
      </c>
      <c r="H533" s="28" t="str">
        <f t="shared" si="370"/>
        <v>high</v>
      </c>
      <c r="I533" s="28" t="s">
        <v>79</v>
      </c>
      <c r="J533" s="25">
        <f t="shared" si="371"/>
        <v>2</v>
      </c>
      <c r="K533" s="28" t="s">
        <v>65</v>
      </c>
      <c r="L533" s="25">
        <f t="shared" si="372"/>
        <v>3</v>
      </c>
      <c r="M533" s="28" t="s">
        <v>88</v>
      </c>
      <c r="N533" s="25">
        <f t="shared" si="373"/>
        <v>1</v>
      </c>
      <c r="O533" s="25" t="str">
        <f t="shared" si="362"/>
        <v>high</v>
      </c>
      <c r="P533" s="25" t="s">
        <v>67</v>
      </c>
      <c r="Q533" s="25" t="s">
        <v>68</v>
      </c>
      <c r="R533" s="25">
        <v>3</v>
      </c>
      <c r="S533" s="29" t="s">
        <v>1126</v>
      </c>
      <c r="T533" s="195">
        <f>VLOOKUP($S533,'Snippet measures'!$A$4:$V$33,11,FALSE)</f>
        <v>1180</v>
      </c>
      <c r="U533" s="195">
        <f>VLOOKUP($S533,'Snippet measures'!$A$4:$V$33,18,FALSE)</f>
        <v>-8.0655936137930908</v>
      </c>
      <c r="V533" s="195">
        <f>VLOOKUP($S533,'Snippet measures'!$A$4:$V$33,19,FALSE)</f>
        <v>882.1</v>
      </c>
      <c r="W533" s="195">
        <f>VLOOKUP($S533,'Snippet measures'!$A$4:$V$33,21,FALSE)</f>
        <v>8.8050314465408803E-3</v>
      </c>
      <c r="X533" s="195">
        <f>VLOOKUP($S533,'Snippet measures'!$A$4:$V$33,22,FALSE)</f>
        <v>0.35094339622641507</v>
      </c>
      <c r="Y533" s="25">
        <v>3</v>
      </c>
      <c r="Z533" s="30" t="s">
        <v>1178</v>
      </c>
      <c r="AA533" s="31" t="s">
        <v>1179</v>
      </c>
      <c r="AB533" s="39" t="s">
        <v>269</v>
      </c>
      <c r="AC533" s="33" t="s">
        <v>1180</v>
      </c>
      <c r="AD533" s="16"/>
      <c r="AE533" s="17">
        <v>0</v>
      </c>
      <c r="AF533" s="17">
        <v>0</v>
      </c>
      <c r="AG533" s="17">
        <f t="shared" si="374"/>
        <v>0</v>
      </c>
      <c r="AH533" s="35" t="s">
        <v>269</v>
      </c>
      <c r="AI533" s="33" t="s">
        <v>1180</v>
      </c>
      <c r="AJ533" s="16"/>
      <c r="AK533" s="17">
        <v>0</v>
      </c>
      <c r="AL533" s="17">
        <v>0</v>
      </c>
      <c r="AM533" s="20">
        <f t="shared" si="375"/>
        <v>0</v>
      </c>
      <c r="AN533" s="35" t="s">
        <v>270</v>
      </c>
      <c r="AO533" s="33" t="s">
        <v>1181</v>
      </c>
      <c r="AP533" s="16"/>
      <c r="AQ533" s="17">
        <v>0</v>
      </c>
      <c r="AR533" s="17">
        <v>0</v>
      </c>
      <c r="AS533" s="20">
        <f t="shared" si="376"/>
        <v>0</v>
      </c>
      <c r="AT533" s="35"/>
      <c r="AU533" s="33"/>
      <c r="AV533" s="16"/>
      <c r="AW533" s="17" t="str">
        <f>IF(ISBLANK($AT533),"",IF($AT533=TRIM($AU533),3,""))</f>
        <v/>
      </c>
      <c r="AX533" s="17" t="str">
        <f>IF(ISBLANK($AT533),"",IF($AT533=TRIM($AU533),3,""))</f>
        <v/>
      </c>
      <c r="AY533" s="20" t="str">
        <f t="shared" si="377"/>
        <v/>
      </c>
      <c r="AZ533" s="35"/>
      <c r="BA533" s="33"/>
      <c r="BB533" s="17" t="str">
        <f t="shared" si="378"/>
        <v/>
      </c>
      <c r="BC533" s="17" t="str">
        <f t="shared" si="378"/>
        <v/>
      </c>
      <c r="BD533" s="20" t="str">
        <f t="shared" si="379"/>
        <v/>
      </c>
      <c r="BE533" s="35"/>
      <c r="BF533" s="36"/>
      <c r="BG533" s="17" t="str">
        <f t="shared" si="380"/>
        <v/>
      </c>
      <c r="BH533" s="17" t="str">
        <f t="shared" si="380"/>
        <v/>
      </c>
      <c r="BI533" s="20" t="str">
        <f t="shared" si="381"/>
        <v/>
      </c>
      <c r="BJ533" s="54">
        <v>3</v>
      </c>
      <c r="BK533" s="37">
        <f t="shared" si="382"/>
        <v>6</v>
      </c>
      <c r="BL533" s="54">
        <f t="shared" si="383"/>
        <v>0</v>
      </c>
      <c r="BM533" s="28"/>
      <c r="BN533" s="28"/>
      <c r="BO533" s="28"/>
      <c r="BP533" s="28" t="s">
        <v>1024</v>
      </c>
      <c r="BQ533" s="28">
        <v>3</v>
      </c>
      <c r="BR533" s="25">
        <f t="shared" si="384"/>
        <v>3</v>
      </c>
      <c r="BS533" s="28">
        <v>3</v>
      </c>
      <c r="BT533" s="25">
        <f t="shared" si="385"/>
        <v>3</v>
      </c>
      <c r="BU533" s="28">
        <v>3</v>
      </c>
      <c r="BV533" s="25">
        <f t="shared" si="386"/>
        <v>3</v>
      </c>
      <c r="BW533" s="28">
        <v>3</v>
      </c>
      <c r="BX533" s="25">
        <f t="shared" si="387"/>
        <v>3</v>
      </c>
      <c r="BY533" s="25" t="str">
        <f t="shared" si="364"/>
        <v>med</v>
      </c>
      <c r="BZ533" s="28" t="s">
        <v>482</v>
      </c>
      <c r="CA533" s="25">
        <v>5</v>
      </c>
      <c r="CB533" s="28"/>
      <c r="CC533" s="28">
        <v>621.09</v>
      </c>
      <c r="CD533" s="28">
        <v>3.99</v>
      </c>
      <c r="CE533" s="38">
        <v>6.96</v>
      </c>
      <c r="CF533" s="54">
        <v>3</v>
      </c>
      <c r="CG533" s="25">
        <f t="shared" si="388"/>
        <v>0</v>
      </c>
      <c r="CH533" s="26">
        <f t="shared" si="389"/>
        <v>0</v>
      </c>
      <c r="CI533" s="26">
        <f t="shared" si="365"/>
        <v>295.7393483709273</v>
      </c>
      <c r="CJ533" s="26">
        <f t="shared" si="366"/>
        <v>169.54022988505747</v>
      </c>
    </row>
    <row r="534" spans="1:88" ht="13.05" customHeight="1" x14ac:dyDescent="0.3">
      <c r="A534" s="27">
        <v>191</v>
      </c>
      <c r="B534" s="28" t="s">
        <v>79</v>
      </c>
      <c r="C534" s="25">
        <f t="shared" si="367"/>
        <v>2</v>
      </c>
      <c r="D534" s="28" t="s">
        <v>80</v>
      </c>
      <c r="E534" s="25">
        <f t="shared" si="368"/>
        <v>4</v>
      </c>
      <c r="F534" s="28" t="s">
        <v>80</v>
      </c>
      <c r="G534" s="25">
        <f t="shared" si="369"/>
        <v>4</v>
      </c>
      <c r="H534" s="28" t="str">
        <f t="shared" si="370"/>
        <v>high</v>
      </c>
      <c r="I534" s="28" t="s">
        <v>79</v>
      </c>
      <c r="J534" s="25">
        <f t="shared" si="371"/>
        <v>2</v>
      </c>
      <c r="K534" s="28" t="s">
        <v>65</v>
      </c>
      <c r="L534" s="25">
        <f t="shared" si="372"/>
        <v>3</v>
      </c>
      <c r="M534" s="28" t="s">
        <v>88</v>
      </c>
      <c r="N534" s="25">
        <f t="shared" si="373"/>
        <v>1</v>
      </c>
      <c r="O534" s="25" t="str">
        <f t="shared" si="362"/>
        <v>high</v>
      </c>
      <c r="P534" s="25" t="s">
        <v>67</v>
      </c>
      <c r="Q534" s="25" t="s">
        <v>68</v>
      </c>
      <c r="R534" s="25">
        <v>3</v>
      </c>
      <c r="S534" s="29" t="s">
        <v>1200</v>
      </c>
      <c r="T534" s="195">
        <f>VLOOKUP($S534,'Snippet measures'!$A$4:$V$33,11,FALSE)</f>
        <v>904</v>
      </c>
      <c r="U534" s="195">
        <f>VLOOKUP($S534,'Snippet measures'!$A$4:$V$33,18,FALSE)</f>
        <v>-5.6488696074467901</v>
      </c>
      <c r="V534" s="195">
        <f>VLOOKUP($S534,'Snippet measures'!$A$4:$V$33,19,FALSE)</f>
        <v>664.5</v>
      </c>
      <c r="W534" s="195">
        <f>VLOOKUP($S534,'Snippet measures'!$A$4:$V$33,21,FALSE)</f>
        <v>7.462686567164179E-3</v>
      </c>
      <c r="X534" s="195">
        <f>VLOOKUP($S534,'Snippet measures'!$A$4:$V$33,22,FALSE)</f>
        <v>0.34141791044776121</v>
      </c>
      <c r="Y534" s="25">
        <v>3</v>
      </c>
      <c r="Z534" s="30" t="s">
        <v>1241</v>
      </c>
      <c r="AA534" s="31" t="s">
        <v>1241</v>
      </c>
      <c r="AB534" s="39" t="s">
        <v>335</v>
      </c>
      <c r="AC534" s="33" t="s">
        <v>1242</v>
      </c>
      <c r="AD534" s="16"/>
      <c r="AE534" s="17">
        <v>0</v>
      </c>
      <c r="AF534" s="17">
        <v>0</v>
      </c>
      <c r="AG534" s="17">
        <f t="shared" si="374"/>
        <v>0</v>
      </c>
      <c r="AH534" s="35" t="s">
        <v>336</v>
      </c>
      <c r="AI534" s="33" t="s">
        <v>1242</v>
      </c>
      <c r="AJ534" s="16"/>
      <c r="AK534" s="17">
        <v>0</v>
      </c>
      <c r="AL534" s="17">
        <v>0</v>
      </c>
      <c r="AM534" s="20">
        <f t="shared" si="375"/>
        <v>0</v>
      </c>
      <c r="AN534" s="35"/>
      <c r="AO534" s="33"/>
      <c r="AP534" s="16"/>
      <c r="AQ534" s="17" t="str">
        <f>IF(ISBLANK($AN534),"",IF($AN534=TRIM($AO534),3,""))</f>
        <v/>
      </c>
      <c r="AR534" s="17" t="str">
        <f>IF(ISBLANK($AN534),"",IF($AN534=TRIM($AO534),3,""))</f>
        <v/>
      </c>
      <c r="AS534" s="20" t="str">
        <f t="shared" si="376"/>
        <v/>
      </c>
      <c r="AT534" s="35"/>
      <c r="AU534" s="33"/>
      <c r="AV534" s="16"/>
      <c r="AW534" s="17" t="str">
        <f>IF(ISBLANK($AT534),"",IF($AT534=TRIM($AU534),3,""))</f>
        <v/>
      </c>
      <c r="AX534" s="17" t="str">
        <f>IF(ISBLANK($AT534),"",IF($AT534=TRIM($AU534),3,""))</f>
        <v/>
      </c>
      <c r="AY534" s="20" t="str">
        <f t="shared" si="377"/>
        <v/>
      </c>
      <c r="AZ534" s="35"/>
      <c r="BA534" s="33"/>
      <c r="BB534" s="17" t="str">
        <f t="shared" si="378"/>
        <v/>
      </c>
      <c r="BC534" s="17" t="str">
        <f t="shared" si="378"/>
        <v/>
      </c>
      <c r="BD534" s="20" t="str">
        <f t="shared" si="379"/>
        <v/>
      </c>
      <c r="BE534" s="35"/>
      <c r="BF534" s="36"/>
      <c r="BG534" s="17" t="str">
        <f t="shared" si="380"/>
        <v/>
      </c>
      <c r="BH534" s="17" t="str">
        <f t="shared" si="380"/>
        <v/>
      </c>
      <c r="BI534" s="20" t="str">
        <f t="shared" si="381"/>
        <v/>
      </c>
      <c r="BJ534" s="54">
        <v>3</v>
      </c>
      <c r="BK534" s="37">
        <f t="shared" si="382"/>
        <v>6</v>
      </c>
      <c r="BL534" s="54">
        <f t="shared" si="383"/>
        <v>0</v>
      </c>
      <c r="BM534" s="28" t="s">
        <v>1243</v>
      </c>
      <c r="BN534" s="28" t="s">
        <v>1244</v>
      </c>
      <c r="BO534" s="28"/>
      <c r="BP534" s="28" t="s">
        <v>1024</v>
      </c>
      <c r="BQ534" s="28">
        <v>3</v>
      </c>
      <c r="BR534" s="25">
        <f t="shared" si="384"/>
        <v>3</v>
      </c>
      <c r="BS534" s="28">
        <v>3</v>
      </c>
      <c r="BT534" s="25">
        <f t="shared" si="385"/>
        <v>3</v>
      </c>
      <c r="BU534" s="28">
        <v>3</v>
      </c>
      <c r="BV534" s="25">
        <f t="shared" si="386"/>
        <v>3</v>
      </c>
      <c r="BW534" s="28">
        <v>3</v>
      </c>
      <c r="BX534" s="25">
        <f t="shared" si="387"/>
        <v>3</v>
      </c>
      <c r="BY534" s="25" t="str">
        <f t="shared" si="364"/>
        <v>med</v>
      </c>
      <c r="BZ534" s="28" t="s">
        <v>482</v>
      </c>
      <c r="CA534" s="25">
        <v>5</v>
      </c>
      <c r="CB534" s="28"/>
      <c r="CC534" s="28">
        <v>621.09</v>
      </c>
      <c r="CD534" s="28">
        <v>4.21</v>
      </c>
      <c r="CE534" s="38">
        <v>6.9</v>
      </c>
      <c r="CF534" s="54">
        <v>2</v>
      </c>
      <c r="CG534" s="25">
        <f t="shared" si="388"/>
        <v>0</v>
      </c>
      <c r="CH534" s="26">
        <f t="shared" si="389"/>
        <v>0</v>
      </c>
      <c r="CI534" s="26">
        <f t="shared" si="365"/>
        <v>214.7268408551069</v>
      </c>
      <c r="CJ534" s="26">
        <f t="shared" si="366"/>
        <v>131.01449275362319</v>
      </c>
    </row>
    <row r="535" spans="1:88" ht="13.05" customHeight="1" x14ac:dyDescent="0.3">
      <c r="A535" s="27">
        <v>191</v>
      </c>
      <c r="B535" s="28" t="s">
        <v>79</v>
      </c>
      <c r="C535" s="25">
        <f t="shared" si="367"/>
        <v>2</v>
      </c>
      <c r="D535" s="28" t="s">
        <v>80</v>
      </c>
      <c r="E535" s="25">
        <f t="shared" si="368"/>
        <v>4</v>
      </c>
      <c r="F535" s="28" t="s">
        <v>80</v>
      </c>
      <c r="G535" s="25">
        <f t="shared" si="369"/>
        <v>4</v>
      </c>
      <c r="H535" s="28" t="str">
        <f t="shared" si="370"/>
        <v>high</v>
      </c>
      <c r="I535" s="28" t="s">
        <v>79</v>
      </c>
      <c r="J535" s="25">
        <f t="shared" si="371"/>
        <v>2</v>
      </c>
      <c r="K535" s="28" t="s">
        <v>65</v>
      </c>
      <c r="L535" s="25">
        <f t="shared" si="372"/>
        <v>3</v>
      </c>
      <c r="M535" s="28" t="s">
        <v>88</v>
      </c>
      <c r="N535" s="25">
        <f t="shared" si="373"/>
        <v>1</v>
      </c>
      <c r="O535" s="25" t="str">
        <f t="shared" si="362"/>
        <v>high</v>
      </c>
      <c r="P535" s="25" t="s">
        <v>67</v>
      </c>
      <c r="Q535" s="25" t="s">
        <v>68</v>
      </c>
      <c r="R535" s="25">
        <v>3</v>
      </c>
      <c r="S535" s="29" t="s">
        <v>1260</v>
      </c>
      <c r="T535" s="195">
        <f>VLOOKUP($S535,'Snippet measures'!$A$4:$V$33,11,FALSE)</f>
        <v>921</v>
      </c>
      <c r="U535" s="195">
        <f>VLOOKUP($S535,'Snippet measures'!$A$4:$V$33,18,FALSE)</f>
        <v>-7.5114467702031602</v>
      </c>
      <c r="V535" s="195">
        <f>VLOOKUP($S535,'Snippet measures'!$A$4:$V$33,19,FALSE)</f>
        <v>778.9</v>
      </c>
      <c r="W535" s="195">
        <f>VLOOKUP($S535,'Snippet measures'!$A$4:$V$33,21,FALSE)</f>
        <v>8.869179600886918E-3</v>
      </c>
      <c r="X535" s="195">
        <f>VLOOKUP($S535,'Snippet measures'!$A$4:$V$33,22,FALSE)</f>
        <v>0.3902439024390244</v>
      </c>
      <c r="Y535" s="25">
        <v>3</v>
      </c>
      <c r="Z535" s="30" t="s">
        <v>1314</v>
      </c>
      <c r="AA535" s="31" t="s">
        <v>1315</v>
      </c>
      <c r="AB535" s="39" t="s">
        <v>396</v>
      </c>
      <c r="AC535" s="33" t="s">
        <v>1242</v>
      </c>
      <c r="AD535" s="16"/>
      <c r="AE535" s="17">
        <v>0</v>
      </c>
      <c r="AF535" s="17">
        <v>0</v>
      </c>
      <c r="AG535" s="17">
        <f t="shared" si="374"/>
        <v>0</v>
      </c>
      <c r="AH535" s="35" t="s">
        <v>397</v>
      </c>
      <c r="AI535" s="33" t="s">
        <v>1316</v>
      </c>
      <c r="AJ535" s="16"/>
      <c r="AK535" s="17">
        <v>0</v>
      </c>
      <c r="AL535" s="17">
        <v>0</v>
      </c>
      <c r="AM535" s="20">
        <f t="shared" si="375"/>
        <v>0</v>
      </c>
      <c r="AN535" s="35" t="s">
        <v>399</v>
      </c>
      <c r="AO535" s="33" t="s">
        <v>1317</v>
      </c>
      <c r="AP535" s="16"/>
      <c r="AQ535" s="17">
        <v>0</v>
      </c>
      <c r="AR535" s="17">
        <v>0</v>
      </c>
      <c r="AS535" s="20">
        <f t="shared" si="376"/>
        <v>0</v>
      </c>
      <c r="AT535" s="35" t="s">
        <v>401</v>
      </c>
      <c r="AU535" s="33" t="s">
        <v>1318</v>
      </c>
      <c r="AV535" s="16"/>
      <c r="AW535" s="17">
        <v>0</v>
      </c>
      <c r="AX535" s="17">
        <v>0</v>
      </c>
      <c r="AY535" s="20">
        <f t="shared" si="377"/>
        <v>0</v>
      </c>
      <c r="AZ535" s="35"/>
      <c r="BA535" s="33"/>
      <c r="BB535" s="17" t="str">
        <f t="shared" si="378"/>
        <v/>
      </c>
      <c r="BC535" s="17" t="str">
        <f t="shared" si="378"/>
        <v/>
      </c>
      <c r="BD535" s="20" t="str">
        <f t="shared" si="379"/>
        <v/>
      </c>
      <c r="BE535" s="35"/>
      <c r="BF535" s="36"/>
      <c r="BG535" s="17" t="str">
        <f t="shared" si="380"/>
        <v/>
      </c>
      <c r="BH535" s="17" t="str">
        <f t="shared" si="380"/>
        <v/>
      </c>
      <c r="BI535" s="20" t="str">
        <f t="shared" si="381"/>
        <v/>
      </c>
      <c r="BJ535" s="54">
        <v>3</v>
      </c>
      <c r="BK535" s="37">
        <f t="shared" si="382"/>
        <v>6</v>
      </c>
      <c r="BL535" s="54">
        <f t="shared" si="383"/>
        <v>0</v>
      </c>
      <c r="BM535" s="28"/>
      <c r="BN535" s="28"/>
      <c r="BO535" s="28"/>
      <c r="BP535" s="28" t="s">
        <v>1024</v>
      </c>
      <c r="BQ535" s="28">
        <v>3</v>
      </c>
      <c r="BR535" s="25">
        <f t="shared" si="384"/>
        <v>3</v>
      </c>
      <c r="BS535" s="28">
        <v>3</v>
      </c>
      <c r="BT535" s="25">
        <f t="shared" si="385"/>
        <v>3</v>
      </c>
      <c r="BU535" s="28">
        <v>3</v>
      </c>
      <c r="BV535" s="25">
        <f t="shared" si="386"/>
        <v>3</v>
      </c>
      <c r="BW535" s="28">
        <v>3</v>
      </c>
      <c r="BX535" s="25">
        <f t="shared" si="387"/>
        <v>3</v>
      </c>
      <c r="BY535" s="25" t="str">
        <f t="shared" si="364"/>
        <v>med</v>
      </c>
      <c r="BZ535" s="28" t="s">
        <v>482</v>
      </c>
      <c r="CA535" s="25">
        <v>5</v>
      </c>
      <c r="CB535" s="28"/>
      <c r="CC535" s="28">
        <v>621.09</v>
      </c>
      <c r="CD535" s="28">
        <v>3.74</v>
      </c>
      <c r="CE535" s="38">
        <v>10.76</v>
      </c>
      <c r="CF535" s="54">
        <v>4</v>
      </c>
      <c r="CG535" s="25">
        <f t="shared" si="388"/>
        <v>0</v>
      </c>
      <c r="CH535" s="26">
        <f t="shared" si="389"/>
        <v>0</v>
      </c>
      <c r="CI535" s="26">
        <f t="shared" si="365"/>
        <v>246.2566844919786</v>
      </c>
      <c r="CJ535" s="26">
        <f t="shared" si="366"/>
        <v>85.594795539033456</v>
      </c>
    </row>
    <row r="536" spans="1:88" ht="13.05" customHeight="1" x14ac:dyDescent="0.3">
      <c r="A536" s="27">
        <v>224</v>
      </c>
      <c r="B536" s="28" t="s">
        <v>79</v>
      </c>
      <c r="C536" s="25">
        <f t="shared" si="367"/>
        <v>2</v>
      </c>
      <c r="D536" s="28" t="s">
        <v>79</v>
      </c>
      <c r="E536" s="25">
        <f t="shared" si="368"/>
        <v>2</v>
      </c>
      <c r="F536" s="28" t="s">
        <v>80</v>
      </c>
      <c r="G536" s="25">
        <f t="shared" si="369"/>
        <v>4</v>
      </c>
      <c r="H536" s="28" t="str">
        <f t="shared" si="370"/>
        <v>medium</v>
      </c>
      <c r="I536" s="28" t="s">
        <v>80</v>
      </c>
      <c r="J536" s="25">
        <f t="shared" si="371"/>
        <v>4</v>
      </c>
      <c r="K536" s="28" t="s">
        <v>79</v>
      </c>
      <c r="L536" s="25">
        <f t="shared" si="372"/>
        <v>2</v>
      </c>
      <c r="M536" s="28" t="s">
        <v>79</v>
      </c>
      <c r="N536" s="25">
        <f t="shared" si="373"/>
        <v>2</v>
      </c>
      <c r="O536" s="25" t="str">
        <f t="shared" si="362"/>
        <v>high</v>
      </c>
      <c r="P536" s="25" t="s">
        <v>67</v>
      </c>
      <c r="Q536" s="25" t="s">
        <v>68</v>
      </c>
      <c r="R536" s="25">
        <v>3</v>
      </c>
      <c r="S536" s="29" t="s">
        <v>950</v>
      </c>
      <c r="T536" s="195">
        <f>VLOOKUP($S536,'Snippet measures'!$A$4:$V$33,11,FALSE)</f>
        <v>522</v>
      </c>
      <c r="U536" s="195">
        <f>VLOOKUP($S536,'Snippet measures'!$A$4:$V$33,18,FALSE)</f>
        <v>0.436467635754064</v>
      </c>
      <c r="V536" s="195">
        <f>VLOOKUP($S536,'Snippet measures'!$A$4:$V$33,19,FALSE)</f>
        <v>241.5</v>
      </c>
      <c r="W536" s="195">
        <f>VLOOKUP($S536,'Snippet measures'!$A$4:$V$33,21,FALSE)</f>
        <v>3.003003003003003E-3</v>
      </c>
      <c r="X536" s="195">
        <f>VLOOKUP($S536,'Snippet measures'!$A$4:$V$33,22,FALSE)</f>
        <v>0</v>
      </c>
      <c r="Y536" s="25">
        <v>4</v>
      </c>
      <c r="Z536" s="30" t="s">
        <v>1029</v>
      </c>
      <c r="AA536" s="31" t="s">
        <v>1030</v>
      </c>
      <c r="AB536" s="32" t="s">
        <v>72</v>
      </c>
      <c r="AC536" s="33" t="s">
        <v>1031</v>
      </c>
      <c r="AD536" s="16"/>
      <c r="AE536" s="17">
        <v>0</v>
      </c>
      <c r="AF536" s="17">
        <v>0</v>
      </c>
      <c r="AG536" s="17">
        <f t="shared" si="374"/>
        <v>0</v>
      </c>
      <c r="AH536" s="34" t="s">
        <v>73</v>
      </c>
      <c r="AI536" s="33" t="s">
        <v>1032</v>
      </c>
      <c r="AJ536" s="16"/>
      <c r="AK536" s="17">
        <v>0</v>
      </c>
      <c r="AL536" s="17">
        <v>0</v>
      </c>
      <c r="AM536" s="20">
        <f t="shared" si="375"/>
        <v>0</v>
      </c>
      <c r="AN536" s="35"/>
      <c r="AO536" s="33"/>
      <c r="AP536" s="16"/>
      <c r="AQ536" s="17" t="str">
        <f>IF(ISBLANK($AN536),"",IF($AN536=TRIM($AO536),3,""))</f>
        <v/>
      </c>
      <c r="AR536" s="17" t="str">
        <f>IF(ISBLANK($AN536),"",IF($AN536=TRIM($AO536),3,""))</f>
        <v/>
      </c>
      <c r="AS536" s="20" t="str">
        <f t="shared" si="376"/>
        <v/>
      </c>
      <c r="AT536" s="35"/>
      <c r="AU536" s="33"/>
      <c r="AV536" s="16"/>
      <c r="AW536" s="17" t="str">
        <f>IF(ISBLANK($AT536),"",IF($AT536=TRIM($AU536),3,""))</f>
        <v/>
      </c>
      <c r="AX536" s="17" t="str">
        <f>IF(ISBLANK($AT536),"",IF($AT536=TRIM($AU536),3,""))</f>
        <v/>
      </c>
      <c r="AY536" s="20" t="str">
        <f t="shared" si="377"/>
        <v/>
      </c>
      <c r="AZ536" s="35"/>
      <c r="BA536" s="33"/>
      <c r="BB536" s="17" t="str">
        <f t="shared" si="378"/>
        <v/>
      </c>
      <c r="BC536" s="17" t="str">
        <f t="shared" si="378"/>
        <v/>
      </c>
      <c r="BD536" s="20" t="str">
        <f t="shared" si="379"/>
        <v/>
      </c>
      <c r="BE536" s="35"/>
      <c r="BF536" s="36"/>
      <c r="BG536" s="17" t="str">
        <f t="shared" si="380"/>
        <v/>
      </c>
      <c r="BH536" s="17" t="str">
        <f t="shared" si="380"/>
        <v/>
      </c>
      <c r="BI536" s="20" t="str">
        <f t="shared" si="381"/>
        <v/>
      </c>
      <c r="BJ536" s="54">
        <v>4</v>
      </c>
      <c r="BK536" s="37">
        <f t="shared" si="382"/>
        <v>8</v>
      </c>
      <c r="BL536" s="54">
        <f t="shared" si="383"/>
        <v>0</v>
      </c>
      <c r="BM536" s="28" t="s">
        <v>1033</v>
      </c>
      <c r="BN536" s="28" t="s">
        <v>1034</v>
      </c>
      <c r="BO536" s="28"/>
      <c r="BP536" s="28" t="s">
        <v>1035</v>
      </c>
      <c r="BQ536" s="28">
        <v>2</v>
      </c>
      <c r="BR536" s="25">
        <f t="shared" si="384"/>
        <v>2</v>
      </c>
      <c r="BS536" s="28">
        <v>3</v>
      </c>
      <c r="BT536" s="25">
        <f t="shared" si="385"/>
        <v>3</v>
      </c>
      <c r="BU536" s="28">
        <v>3</v>
      </c>
      <c r="BV536" s="25">
        <f t="shared" si="386"/>
        <v>3</v>
      </c>
      <c r="BW536" s="28" t="s">
        <v>87</v>
      </c>
      <c r="BX536" s="25">
        <f t="shared" si="387"/>
        <v>1</v>
      </c>
      <c r="BY536" s="25" t="str">
        <f t="shared" si="364"/>
        <v>med</v>
      </c>
      <c r="BZ536" s="28" t="s">
        <v>145</v>
      </c>
      <c r="CA536" s="25">
        <v>2</v>
      </c>
      <c r="CB536" s="28"/>
      <c r="CC536" s="28">
        <v>2575.69</v>
      </c>
      <c r="CD536" s="28">
        <v>3.77</v>
      </c>
      <c r="CE536" s="38">
        <v>14.34</v>
      </c>
      <c r="CF536" s="54">
        <v>2</v>
      </c>
      <c r="CG536" s="25">
        <f t="shared" si="388"/>
        <v>0</v>
      </c>
      <c r="CH536" s="26">
        <f t="shared" si="389"/>
        <v>0</v>
      </c>
      <c r="CI536" s="26">
        <f t="shared" si="365"/>
        <v>138.46153846153845</v>
      </c>
      <c r="CJ536" s="26">
        <f t="shared" si="366"/>
        <v>36.401673640167367</v>
      </c>
    </row>
    <row r="537" spans="1:88" ht="13.05" customHeight="1" x14ac:dyDescent="0.3">
      <c r="A537" s="27">
        <v>224</v>
      </c>
      <c r="B537" s="28" t="s">
        <v>79</v>
      </c>
      <c r="C537" s="25">
        <f t="shared" si="367"/>
        <v>2</v>
      </c>
      <c r="D537" s="28" t="s">
        <v>79</v>
      </c>
      <c r="E537" s="25">
        <f t="shared" si="368"/>
        <v>2</v>
      </c>
      <c r="F537" s="28" t="s">
        <v>80</v>
      </c>
      <c r="G537" s="25">
        <f t="shared" si="369"/>
        <v>4</v>
      </c>
      <c r="H537" s="28" t="str">
        <f t="shared" si="370"/>
        <v>medium</v>
      </c>
      <c r="I537" s="28" t="s">
        <v>80</v>
      </c>
      <c r="J537" s="25">
        <f t="shared" si="371"/>
        <v>4</v>
      </c>
      <c r="K537" s="28" t="s">
        <v>79</v>
      </c>
      <c r="L537" s="25">
        <f t="shared" si="372"/>
        <v>2</v>
      </c>
      <c r="M537" s="28" t="s">
        <v>79</v>
      </c>
      <c r="N537" s="25">
        <f t="shared" si="373"/>
        <v>2</v>
      </c>
      <c r="O537" s="25" t="str">
        <f t="shared" si="362"/>
        <v>high</v>
      </c>
      <c r="P537" s="25" t="s">
        <v>67</v>
      </c>
      <c r="Q537" s="25" t="s">
        <v>68</v>
      </c>
      <c r="R537" s="25">
        <v>3</v>
      </c>
      <c r="S537" s="29" t="s">
        <v>1051</v>
      </c>
      <c r="T537" s="195">
        <f>VLOOKUP($S537,'Snippet measures'!$A$4:$V$33,11,FALSE)</f>
        <v>1497</v>
      </c>
      <c r="U537" s="195">
        <f>VLOOKUP($S537,'Snippet measures'!$A$4:$V$33,18,FALSE)</f>
        <v>2.5102452215412399</v>
      </c>
      <c r="V537" s="195">
        <f>VLOOKUP($S537,'Snippet measures'!$A$4:$V$33,19,FALSE)</f>
        <v>641.70000000000005</v>
      </c>
      <c r="W537" s="195">
        <f>VLOOKUP($S537,'Snippet measures'!$A$4:$V$33,21,FALSE)</f>
        <v>8.6633663366336641E-3</v>
      </c>
      <c r="X537" s="195">
        <f>VLOOKUP($S537,'Snippet measures'!$A$4:$V$33,22,FALSE)</f>
        <v>0.63366336633663367</v>
      </c>
      <c r="Y537" s="25">
        <v>2</v>
      </c>
      <c r="Z537" s="30" t="s">
        <v>1112</v>
      </c>
      <c r="AA537" s="31" t="s">
        <v>1113</v>
      </c>
      <c r="AB537" s="39" t="s">
        <v>187</v>
      </c>
      <c r="AC537" s="33" t="s">
        <v>1114</v>
      </c>
      <c r="AD537" s="16"/>
      <c r="AE537" s="17">
        <v>0</v>
      </c>
      <c r="AF537" s="17">
        <v>0</v>
      </c>
      <c r="AG537" s="17">
        <f t="shared" si="374"/>
        <v>0</v>
      </c>
      <c r="AH537" s="35" t="s">
        <v>188</v>
      </c>
      <c r="AI537" s="33" t="s">
        <v>1115</v>
      </c>
      <c r="AJ537" s="16"/>
      <c r="AK537" s="17">
        <v>0</v>
      </c>
      <c r="AL537" s="17">
        <v>0</v>
      </c>
      <c r="AM537" s="20">
        <f t="shared" si="375"/>
        <v>0</v>
      </c>
      <c r="AN537" s="35" t="s">
        <v>190</v>
      </c>
      <c r="AO537" s="33" t="s">
        <v>1116</v>
      </c>
      <c r="AP537" s="16"/>
      <c r="AQ537" s="17">
        <v>0</v>
      </c>
      <c r="AR537" s="17">
        <v>0</v>
      </c>
      <c r="AS537" s="20">
        <f t="shared" si="376"/>
        <v>0</v>
      </c>
      <c r="AT537" s="35" t="s">
        <v>192</v>
      </c>
      <c r="AU537" s="33" t="s">
        <v>1117</v>
      </c>
      <c r="AV537" s="16"/>
      <c r="AW537" s="17">
        <v>0</v>
      </c>
      <c r="AX537" s="17">
        <v>0</v>
      </c>
      <c r="AY537" s="20">
        <f t="shared" si="377"/>
        <v>0</v>
      </c>
      <c r="AZ537" s="35"/>
      <c r="BA537" s="33"/>
      <c r="BB537" s="17" t="str">
        <f t="shared" si="378"/>
        <v/>
      </c>
      <c r="BC537" s="17" t="str">
        <f t="shared" si="378"/>
        <v/>
      </c>
      <c r="BD537" s="20" t="str">
        <f t="shared" si="379"/>
        <v/>
      </c>
      <c r="BE537" s="35"/>
      <c r="BF537" s="36"/>
      <c r="BG537" s="17" t="str">
        <f t="shared" si="380"/>
        <v/>
      </c>
      <c r="BH537" s="17" t="str">
        <f t="shared" si="380"/>
        <v/>
      </c>
      <c r="BI537" s="20" t="str">
        <f t="shared" si="381"/>
        <v/>
      </c>
      <c r="BJ537" s="54">
        <v>2</v>
      </c>
      <c r="BK537" s="37">
        <f t="shared" si="382"/>
        <v>4</v>
      </c>
      <c r="BL537" s="54">
        <f t="shared" si="383"/>
        <v>0</v>
      </c>
      <c r="BM537" s="28" t="s">
        <v>1118</v>
      </c>
      <c r="BN537" s="28" t="s">
        <v>1119</v>
      </c>
      <c r="BO537" s="28"/>
      <c r="BP537" s="28" t="s">
        <v>1035</v>
      </c>
      <c r="BQ537" s="28">
        <v>2</v>
      </c>
      <c r="BR537" s="25">
        <f t="shared" si="384"/>
        <v>2</v>
      </c>
      <c r="BS537" s="28">
        <v>3</v>
      </c>
      <c r="BT537" s="25">
        <f t="shared" si="385"/>
        <v>3</v>
      </c>
      <c r="BU537" s="28">
        <v>3</v>
      </c>
      <c r="BV537" s="25">
        <f t="shared" si="386"/>
        <v>3</v>
      </c>
      <c r="BW537" s="28" t="s">
        <v>87</v>
      </c>
      <c r="BX537" s="25">
        <f t="shared" si="387"/>
        <v>1</v>
      </c>
      <c r="BY537" s="25" t="str">
        <f t="shared" si="364"/>
        <v>med</v>
      </c>
      <c r="BZ537" s="28" t="s">
        <v>145</v>
      </c>
      <c r="CA537" s="25">
        <v>2</v>
      </c>
      <c r="CB537" s="28"/>
      <c r="CC537" s="28">
        <v>2575.69</v>
      </c>
      <c r="CD537" s="28">
        <v>2.98</v>
      </c>
      <c r="CE537" s="38">
        <v>10.18</v>
      </c>
      <c r="CF537" s="54">
        <v>4</v>
      </c>
      <c r="CG537" s="25">
        <f t="shared" si="388"/>
        <v>0</v>
      </c>
      <c r="CH537" s="26">
        <f t="shared" si="389"/>
        <v>0</v>
      </c>
      <c r="CI537" s="26">
        <f t="shared" si="365"/>
        <v>502.34899328859063</v>
      </c>
      <c r="CJ537" s="26">
        <f t="shared" si="366"/>
        <v>147.05304518664047</v>
      </c>
    </row>
    <row r="538" spans="1:88" ht="13.05" customHeight="1" x14ac:dyDescent="0.3">
      <c r="A538" s="27">
        <v>224</v>
      </c>
      <c r="B538" s="28" t="s">
        <v>79</v>
      </c>
      <c r="C538" s="25">
        <f t="shared" si="367"/>
        <v>2</v>
      </c>
      <c r="D538" s="28" t="s">
        <v>79</v>
      </c>
      <c r="E538" s="25">
        <f t="shared" si="368"/>
        <v>2</v>
      </c>
      <c r="F538" s="28" t="s">
        <v>80</v>
      </c>
      <c r="G538" s="25">
        <f t="shared" si="369"/>
        <v>4</v>
      </c>
      <c r="H538" s="28" t="str">
        <f t="shared" si="370"/>
        <v>medium</v>
      </c>
      <c r="I538" s="28" t="s">
        <v>80</v>
      </c>
      <c r="J538" s="25">
        <f t="shared" si="371"/>
        <v>4</v>
      </c>
      <c r="K538" s="28" t="s">
        <v>79</v>
      </c>
      <c r="L538" s="25">
        <f t="shared" si="372"/>
        <v>2</v>
      </c>
      <c r="M538" s="28" t="s">
        <v>79</v>
      </c>
      <c r="N538" s="25">
        <f t="shared" si="373"/>
        <v>2</v>
      </c>
      <c r="O538" s="25" t="str">
        <f t="shared" si="362"/>
        <v>high</v>
      </c>
      <c r="P538" s="25" t="s">
        <v>67</v>
      </c>
      <c r="Q538" s="25" t="s">
        <v>68</v>
      </c>
      <c r="R538" s="25">
        <v>3</v>
      </c>
      <c r="S538" s="29" t="s">
        <v>1126</v>
      </c>
      <c r="T538" s="195">
        <f>VLOOKUP($S538,'Snippet measures'!$A$4:$V$33,11,FALSE)</f>
        <v>1180</v>
      </c>
      <c r="U538" s="195">
        <f>VLOOKUP($S538,'Snippet measures'!$A$4:$V$33,18,FALSE)</f>
        <v>-8.0655936137930908</v>
      </c>
      <c r="V538" s="195">
        <f>VLOOKUP($S538,'Snippet measures'!$A$4:$V$33,19,FALSE)</f>
        <v>882.1</v>
      </c>
      <c r="W538" s="195">
        <f>VLOOKUP($S538,'Snippet measures'!$A$4:$V$33,21,FALSE)</f>
        <v>8.8050314465408803E-3</v>
      </c>
      <c r="X538" s="195">
        <f>VLOOKUP($S538,'Snippet measures'!$A$4:$V$33,22,FALSE)</f>
        <v>0.35094339622641507</v>
      </c>
      <c r="Y538" s="25">
        <v>1</v>
      </c>
      <c r="Z538" s="30" t="s">
        <v>1184</v>
      </c>
      <c r="AA538" s="31" t="s">
        <v>1185</v>
      </c>
      <c r="AB538" s="39" t="s">
        <v>269</v>
      </c>
      <c r="AC538" s="33" t="s">
        <v>1186</v>
      </c>
      <c r="AD538" s="16"/>
      <c r="AE538" s="17">
        <v>1</v>
      </c>
      <c r="AF538" s="17">
        <v>1</v>
      </c>
      <c r="AG538" s="17">
        <f t="shared" si="374"/>
        <v>1</v>
      </c>
      <c r="AH538" s="35" t="s">
        <v>269</v>
      </c>
      <c r="AI538" s="33" t="s">
        <v>1187</v>
      </c>
      <c r="AJ538" s="16"/>
      <c r="AK538" s="17">
        <v>1</v>
      </c>
      <c r="AL538" s="17">
        <v>1</v>
      </c>
      <c r="AM538" s="20">
        <f t="shared" si="375"/>
        <v>1</v>
      </c>
      <c r="AN538" s="35" t="s">
        <v>270</v>
      </c>
      <c r="AO538" s="33" t="s">
        <v>1188</v>
      </c>
      <c r="AP538" s="16"/>
      <c r="AQ538" s="17">
        <v>0</v>
      </c>
      <c r="AR538" s="17">
        <v>0</v>
      </c>
      <c r="AS538" s="20">
        <f t="shared" si="376"/>
        <v>0</v>
      </c>
      <c r="AT538" s="35"/>
      <c r="AU538" s="33"/>
      <c r="AV538" s="16"/>
      <c r="AW538" s="17" t="str">
        <f>IF(ISBLANK($AT538),"",IF($AT538=TRIM($AU538),3,""))</f>
        <v/>
      </c>
      <c r="AX538" s="17" t="str">
        <f>IF(ISBLANK($AT538),"",IF($AT538=TRIM($AU538),3,""))</f>
        <v/>
      </c>
      <c r="AY538" s="20" t="str">
        <f t="shared" si="377"/>
        <v/>
      </c>
      <c r="AZ538" s="35"/>
      <c r="BA538" s="33"/>
      <c r="BB538" s="17" t="str">
        <f t="shared" si="378"/>
        <v/>
      </c>
      <c r="BC538" s="17" t="str">
        <f t="shared" si="378"/>
        <v/>
      </c>
      <c r="BD538" s="20" t="str">
        <f t="shared" si="379"/>
        <v/>
      </c>
      <c r="BE538" s="35"/>
      <c r="BF538" s="36"/>
      <c r="BG538" s="17" t="str">
        <f t="shared" si="380"/>
        <v/>
      </c>
      <c r="BH538" s="17" t="str">
        <f t="shared" si="380"/>
        <v/>
      </c>
      <c r="BI538" s="20" t="str">
        <f t="shared" si="381"/>
        <v/>
      </c>
      <c r="BJ538" s="54">
        <v>2</v>
      </c>
      <c r="BK538" s="37">
        <f t="shared" si="382"/>
        <v>3</v>
      </c>
      <c r="BL538" s="54">
        <f t="shared" si="383"/>
        <v>1</v>
      </c>
      <c r="BM538" s="28" t="s">
        <v>1189</v>
      </c>
      <c r="BN538" s="28"/>
      <c r="BO538" s="28"/>
      <c r="BP538" s="28" t="s">
        <v>1035</v>
      </c>
      <c r="BQ538" s="28">
        <v>2</v>
      </c>
      <c r="BR538" s="25">
        <f t="shared" si="384"/>
        <v>2</v>
      </c>
      <c r="BS538" s="28">
        <v>3</v>
      </c>
      <c r="BT538" s="25">
        <f t="shared" si="385"/>
        <v>3</v>
      </c>
      <c r="BU538" s="28">
        <v>3</v>
      </c>
      <c r="BV538" s="25">
        <f t="shared" si="386"/>
        <v>3</v>
      </c>
      <c r="BW538" s="28" t="s">
        <v>87</v>
      </c>
      <c r="BX538" s="25">
        <f t="shared" si="387"/>
        <v>1</v>
      </c>
      <c r="BY538" s="25" t="str">
        <f t="shared" si="364"/>
        <v>med</v>
      </c>
      <c r="BZ538" s="28" t="s">
        <v>145</v>
      </c>
      <c r="CA538" s="25">
        <v>2</v>
      </c>
      <c r="CB538" s="28"/>
      <c r="CC538" s="28">
        <v>2575.69</v>
      </c>
      <c r="CD538" s="28">
        <v>3.68</v>
      </c>
      <c r="CE538" s="38">
        <v>10.64</v>
      </c>
      <c r="CF538" s="54">
        <v>3</v>
      </c>
      <c r="CG538" s="25">
        <f t="shared" si="388"/>
        <v>2</v>
      </c>
      <c r="CH538" s="26">
        <f t="shared" si="389"/>
        <v>0.22222222222222221</v>
      </c>
      <c r="CI538" s="26">
        <f t="shared" si="365"/>
        <v>320.65217391304344</v>
      </c>
      <c r="CJ538" s="26">
        <f t="shared" si="366"/>
        <v>110.90225563909773</v>
      </c>
    </row>
    <row r="539" spans="1:88" ht="13.05" customHeight="1" x14ac:dyDescent="0.3">
      <c r="A539" s="27">
        <v>224</v>
      </c>
      <c r="B539" s="28" t="s">
        <v>79</v>
      </c>
      <c r="C539" s="25">
        <f t="shared" si="367"/>
        <v>2</v>
      </c>
      <c r="D539" s="28" t="s">
        <v>79</v>
      </c>
      <c r="E539" s="25">
        <f t="shared" si="368"/>
        <v>2</v>
      </c>
      <c r="F539" s="28" t="s">
        <v>80</v>
      </c>
      <c r="G539" s="25">
        <f t="shared" si="369"/>
        <v>4</v>
      </c>
      <c r="H539" s="28" t="str">
        <f t="shared" si="370"/>
        <v>medium</v>
      </c>
      <c r="I539" s="28" t="s">
        <v>80</v>
      </c>
      <c r="J539" s="25">
        <f t="shared" si="371"/>
        <v>4</v>
      </c>
      <c r="K539" s="28" t="s">
        <v>79</v>
      </c>
      <c r="L539" s="25">
        <f t="shared" si="372"/>
        <v>2</v>
      </c>
      <c r="M539" s="28" t="s">
        <v>79</v>
      </c>
      <c r="N539" s="25">
        <f t="shared" si="373"/>
        <v>2</v>
      </c>
      <c r="O539" s="25" t="str">
        <f t="shared" si="362"/>
        <v>high</v>
      </c>
      <c r="P539" s="25" t="s">
        <v>67</v>
      </c>
      <c r="Q539" s="25" t="s">
        <v>68</v>
      </c>
      <c r="R539" s="25">
        <v>3</v>
      </c>
      <c r="S539" s="29" t="s">
        <v>1200</v>
      </c>
      <c r="T539" s="195">
        <f>VLOOKUP($S539,'Snippet measures'!$A$4:$V$33,11,FALSE)</f>
        <v>904</v>
      </c>
      <c r="U539" s="195">
        <f>VLOOKUP($S539,'Snippet measures'!$A$4:$V$33,18,FALSE)</f>
        <v>-5.6488696074467901</v>
      </c>
      <c r="V539" s="195">
        <f>VLOOKUP($S539,'Snippet measures'!$A$4:$V$33,19,FALSE)</f>
        <v>664.5</v>
      </c>
      <c r="W539" s="195">
        <f>VLOOKUP($S539,'Snippet measures'!$A$4:$V$33,21,FALSE)</f>
        <v>7.462686567164179E-3</v>
      </c>
      <c r="X539" s="195">
        <f>VLOOKUP($S539,'Snippet measures'!$A$4:$V$33,22,FALSE)</f>
        <v>0.34141791044776121</v>
      </c>
      <c r="Y539" s="25">
        <v>3</v>
      </c>
      <c r="Z539" s="30" t="s">
        <v>1247</v>
      </c>
      <c r="AA539" s="31" t="s">
        <v>1248</v>
      </c>
      <c r="AB539" s="39" t="s">
        <v>335</v>
      </c>
      <c r="AC539" s="33" t="s">
        <v>1249</v>
      </c>
      <c r="AD539" s="16"/>
      <c r="AE539" s="17">
        <v>1</v>
      </c>
      <c r="AF539" s="17">
        <v>1</v>
      </c>
      <c r="AG539" s="17">
        <f t="shared" si="374"/>
        <v>1</v>
      </c>
      <c r="AH539" s="35" t="s">
        <v>336</v>
      </c>
      <c r="AI539" s="33" t="s">
        <v>1250</v>
      </c>
      <c r="AJ539" s="16"/>
      <c r="AK539" s="17">
        <v>0</v>
      </c>
      <c r="AL539" s="17">
        <v>1</v>
      </c>
      <c r="AM539" s="41">
        <v>0</v>
      </c>
      <c r="AN539" s="35"/>
      <c r="AO539" s="33"/>
      <c r="AP539" s="16"/>
      <c r="AQ539" s="17" t="str">
        <f>IF(ISBLANK($AN539),"",IF($AN539=TRIM($AO539),3,""))</f>
        <v/>
      </c>
      <c r="AR539" s="17" t="str">
        <f>IF(ISBLANK($AN539),"",IF($AN539=TRIM($AO539),3,""))</f>
        <v/>
      </c>
      <c r="AS539" s="20" t="str">
        <f t="shared" si="376"/>
        <v/>
      </c>
      <c r="AT539" s="35"/>
      <c r="AU539" s="33"/>
      <c r="AV539" s="16"/>
      <c r="AW539" s="17" t="str">
        <f>IF(ISBLANK($AT539),"",IF($AT539=TRIM($AU539),3,""))</f>
        <v/>
      </c>
      <c r="AX539" s="17" t="str">
        <f>IF(ISBLANK($AT539),"",IF($AT539=TRIM($AU539),3,""))</f>
        <v/>
      </c>
      <c r="AY539" s="20" t="str">
        <f t="shared" si="377"/>
        <v/>
      </c>
      <c r="AZ539" s="35"/>
      <c r="BA539" s="33"/>
      <c r="BB539" s="17" t="str">
        <f t="shared" si="378"/>
        <v/>
      </c>
      <c r="BC539" s="17" t="str">
        <f t="shared" si="378"/>
        <v/>
      </c>
      <c r="BD539" s="20" t="str">
        <f t="shared" si="379"/>
        <v/>
      </c>
      <c r="BE539" s="35"/>
      <c r="BF539" s="36"/>
      <c r="BG539" s="17" t="str">
        <f t="shared" si="380"/>
        <v/>
      </c>
      <c r="BH539" s="17" t="str">
        <f t="shared" si="380"/>
        <v/>
      </c>
      <c r="BI539" s="20" t="str">
        <f t="shared" si="381"/>
        <v/>
      </c>
      <c r="BJ539" s="54">
        <v>3</v>
      </c>
      <c r="BK539" s="37">
        <f t="shared" si="382"/>
        <v>6</v>
      </c>
      <c r="BL539" s="54">
        <f t="shared" si="383"/>
        <v>0</v>
      </c>
      <c r="BM539" s="28" t="s">
        <v>1250</v>
      </c>
      <c r="BN539" s="28" t="s">
        <v>1250</v>
      </c>
      <c r="BO539" s="28"/>
      <c r="BP539" s="28" t="s">
        <v>1035</v>
      </c>
      <c r="BQ539" s="28">
        <v>2</v>
      </c>
      <c r="BR539" s="25">
        <f t="shared" si="384"/>
        <v>2</v>
      </c>
      <c r="BS539" s="28">
        <v>3</v>
      </c>
      <c r="BT539" s="25">
        <f t="shared" si="385"/>
        <v>3</v>
      </c>
      <c r="BU539" s="28">
        <v>3</v>
      </c>
      <c r="BV539" s="25">
        <f t="shared" si="386"/>
        <v>3</v>
      </c>
      <c r="BW539" s="28" t="s">
        <v>87</v>
      </c>
      <c r="BX539" s="25">
        <f t="shared" si="387"/>
        <v>1</v>
      </c>
      <c r="BY539" s="25" t="str">
        <f t="shared" si="364"/>
        <v>med</v>
      </c>
      <c r="BZ539" s="28" t="s">
        <v>145</v>
      </c>
      <c r="CA539" s="25">
        <v>2</v>
      </c>
      <c r="CB539" s="28"/>
      <c r="CC539" s="28">
        <v>2575.69</v>
      </c>
      <c r="CD539" s="28">
        <v>1.54</v>
      </c>
      <c r="CE539" s="38">
        <v>2135.0100000000002</v>
      </c>
      <c r="CF539" s="54">
        <v>2</v>
      </c>
      <c r="CG539" s="25">
        <f t="shared" si="388"/>
        <v>1</v>
      </c>
      <c r="CH539" s="26">
        <f t="shared" si="389"/>
        <v>0.16666666666666666</v>
      </c>
      <c r="CI539" s="26">
        <f t="shared" si="365"/>
        <v>587.01298701298697</v>
      </c>
      <c r="CJ539" s="26">
        <f t="shared" si="366"/>
        <v>0.42341722052824105</v>
      </c>
    </row>
    <row r="540" spans="1:88" ht="13.05" customHeight="1" x14ac:dyDescent="0.3">
      <c r="A540" s="27">
        <v>224</v>
      </c>
      <c r="B540" s="28" t="s">
        <v>79</v>
      </c>
      <c r="C540" s="25">
        <f t="shared" si="367"/>
        <v>2</v>
      </c>
      <c r="D540" s="28" t="s">
        <v>79</v>
      </c>
      <c r="E540" s="25">
        <f t="shared" si="368"/>
        <v>2</v>
      </c>
      <c r="F540" s="28" t="s">
        <v>80</v>
      </c>
      <c r="G540" s="25">
        <f t="shared" si="369"/>
        <v>4</v>
      </c>
      <c r="H540" s="28" t="str">
        <f t="shared" si="370"/>
        <v>medium</v>
      </c>
      <c r="I540" s="28" t="s">
        <v>80</v>
      </c>
      <c r="J540" s="25">
        <f t="shared" si="371"/>
        <v>4</v>
      </c>
      <c r="K540" s="28" t="s">
        <v>79</v>
      </c>
      <c r="L540" s="25">
        <f t="shared" si="372"/>
        <v>2</v>
      </c>
      <c r="M540" s="28" t="s">
        <v>79</v>
      </c>
      <c r="N540" s="25">
        <f t="shared" si="373"/>
        <v>2</v>
      </c>
      <c r="O540" s="25" t="str">
        <f t="shared" si="362"/>
        <v>high</v>
      </c>
      <c r="P540" s="25" t="s">
        <v>67</v>
      </c>
      <c r="Q540" s="25" t="s">
        <v>68</v>
      </c>
      <c r="R540" s="25">
        <v>3</v>
      </c>
      <c r="S540" s="29" t="s">
        <v>1260</v>
      </c>
      <c r="T540" s="195">
        <f>VLOOKUP($S540,'Snippet measures'!$A$4:$V$33,11,FALSE)</f>
        <v>921</v>
      </c>
      <c r="U540" s="195">
        <f>VLOOKUP($S540,'Snippet measures'!$A$4:$V$33,18,FALSE)</f>
        <v>-7.5114467702031602</v>
      </c>
      <c r="V540" s="195">
        <f>VLOOKUP($S540,'Snippet measures'!$A$4:$V$33,19,FALSE)</f>
        <v>778.9</v>
      </c>
      <c r="W540" s="195">
        <f>VLOOKUP($S540,'Snippet measures'!$A$4:$V$33,21,FALSE)</f>
        <v>8.869179600886918E-3</v>
      </c>
      <c r="X540" s="195">
        <f>VLOOKUP($S540,'Snippet measures'!$A$4:$V$33,22,FALSE)</f>
        <v>0.3902439024390244</v>
      </c>
      <c r="Y540" s="25">
        <v>1</v>
      </c>
      <c r="Z540" s="30" t="s">
        <v>1250</v>
      </c>
      <c r="AA540" s="31" t="s">
        <v>1250</v>
      </c>
      <c r="AB540" s="39" t="s">
        <v>396</v>
      </c>
      <c r="AC540" s="33" t="s">
        <v>1250</v>
      </c>
      <c r="AD540" s="16"/>
      <c r="AE540" s="17">
        <v>0</v>
      </c>
      <c r="AF540" s="17">
        <v>0</v>
      </c>
      <c r="AG540" s="17">
        <f t="shared" si="374"/>
        <v>0</v>
      </c>
      <c r="AH540" s="35" t="s">
        <v>397</v>
      </c>
      <c r="AI540" s="33" t="s">
        <v>1250</v>
      </c>
      <c r="AJ540" s="16"/>
      <c r="AK540" s="17">
        <v>0</v>
      </c>
      <c r="AL540" s="17">
        <v>0</v>
      </c>
      <c r="AM540" s="20">
        <f t="shared" ref="AM540:AM555" si="390">IF(AK540=AL540,AK540,"")</f>
        <v>0</v>
      </c>
      <c r="AN540" s="35" t="s">
        <v>399</v>
      </c>
      <c r="AO540" s="33" t="s">
        <v>1250</v>
      </c>
      <c r="AP540" s="16"/>
      <c r="AQ540" s="17">
        <v>0</v>
      </c>
      <c r="AR540" s="17">
        <v>0</v>
      </c>
      <c r="AS540" s="20">
        <f t="shared" si="376"/>
        <v>0</v>
      </c>
      <c r="AT540" s="35" t="s">
        <v>401</v>
      </c>
      <c r="AU540" s="33" t="s">
        <v>1250</v>
      </c>
      <c r="AV540" s="16"/>
      <c r="AW540" s="17">
        <v>0</v>
      </c>
      <c r="AX540" s="17">
        <v>0</v>
      </c>
      <c r="AY540" s="20">
        <f t="shared" si="377"/>
        <v>0</v>
      </c>
      <c r="AZ540" s="35"/>
      <c r="BA540" s="33"/>
      <c r="BB540" s="17" t="str">
        <f t="shared" si="378"/>
        <v/>
      </c>
      <c r="BC540" s="17" t="str">
        <f t="shared" si="378"/>
        <v/>
      </c>
      <c r="BD540" s="20" t="str">
        <f t="shared" si="379"/>
        <v/>
      </c>
      <c r="BE540" s="35"/>
      <c r="BF540" s="36"/>
      <c r="BG540" s="17" t="str">
        <f t="shared" si="380"/>
        <v/>
      </c>
      <c r="BH540" s="17" t="str">
        <f t="shared" si="380"/>
        <v/>
      </c>
      <c r="BI540" s="20" t="str">
        <f t="shared" si="381"/>
        <v/>
      </c>
      <c r="BJ540" s="54">
        <v>2</v>
      </c>
      <c r="BK540" s="37">
        <f t="shared" si="382"/>
        <v>3</v>
      </c>
      <c r="BL540" s="54">
        <f t="shared" si="383"/>
        <v>1</v>
      </c>
      <c r="BM540" s="28" t="s">
        <v>1250</v>
      </c>
      <c r="BN540" s="28" t="s">
        <v>1250</v>
      </c>
      <c r="BO540" s="28"/>
      <c r="BP540" s="28" t="s">
        <v>1035</v>
      </c>
      <c r="BQ540" s="28">
        <v>2</v>
      </c>
      <c r="BR540" s="25">
        <f t="shared" si="384"/>
        <v>2</v>
      </c>
      <c r="BS540" s="28">
        <v>3</v>
      </c>
      <c r="BT540" s="25">
        <f t="shared" si="385"/>
        <v>3</v>
      </c>
      <c r="BU540" s="28">
        <v>3</v>
      </c>
      <c r="BV540" s="25">
        <f t="shared" si="386"/>
        <v>3</v>
      </c>
      <c r="BW540" s="28" t="s">
        <v>87</v>
      </c>
      <c r="BX540" s="25">
        <f t="shared" si="387"/>
        <v>1</v>
      </c>
      <c r="BY540" s="25" t="str">
        <f t="shared" si="364"/>
        <v>med</v>
      </c>
      <c r="BZ540" s="28" t="s">
        <v>145</v>
      </c>
      <c r="CA540" s="25">
        <v>2</v>
      </c>
      <c r="CB540" s="28"/>
      <c r="CC540" s="28">
        <v>2575.69</v>
      </c>
      <c r="CD540" s="28">
        <v>2.86</v>
      </c>
      <c r="CE540" s="38">
        <v>5.0199999999999996</v>
      </c>
      <c r="CF540" s="54">
        <v>4</v>
      </c>
      <c r="CG540" s="25">
        <f t="shared" si="388"/>
        <v>0</v>
      </c>
      <c r="CH540" s="26">
        <f t="shared" si="389"/>
        <v>0</v>
      </c>
      <c r="CI540" s="26">
        <f t="shared" si="365"/>
        <v>322.02797202797206</v>
      </c>
      <c r="CJ540" s="26">
        <f t="shared" si="366"/>
        <v>183.46613545816734</v>
      </c>
    </row>
    <row r="541" spans="1:88" ht="13.05" customHeight="1" x14ac:dyDescent="0.3">
      <c r="A541" s="27">
        <v>226</v>
      </c>
      <c r="B541" s="28" t="s">
        <v>88</v>
      </c>
      <c r="C541" s="25">
        <f t="shared" si="367"/>
        <v>1</v>
      </c>
      <c r="D541" s="28" t="s">
        <v>88</v>
      </c>
      <c r="E541" s="25">
        <f t="shared" si="368"/>
        <v>1</v>
      </c>
      <c r="F541" s="28" t="s">
        <v>88</v>
      </c>
      <c r="G541" s="25">
        <f t="shared" si="369"/>
        <v>1</v>
      </c>
      <c r="H541" s="28" t="str">
        <f t="shared" si="370"/>
        <v>low</v>
      </c>
      <c r="I541" s="28" t="s">
        <v>88</v>
      </c>
      <c r="J541" s="25">
        <f t="shared" si="371"/>
        <v>1</v>
      </c>
      <c r="K541" s="28" t="s">
        <v>88</v>
      </c>
      <c r="L541" s="25">
        <f t="shared" si="372"/>
        <v>1</v>
      </c>
      <c r="M541" s="28" t="s">
        <v>88</v>
      </c>
      <c r="N541" s="25">
        <f t="shared" si="373"/>
        <v>1</v>
      </c>
      <c r="O541" s="25" t="str">
        <f t="shared" si="362"/>
        <v>low</v>
      </c>
      <c r="P541" s="25" t="s">
        <v>67</v>
      </c>
      <c r="Q541" s="25" t="s">
        <v>68</v>
      </c>
      <c r="R541" s="25">
        <v>4</v>
      </c>
      <c r="S541" s="29" t="s">
        <v>1330</v>
      </c>
      <c r="T541" s="195">
        <f>VLOOKUP($S541,'Snippet measures'!$A$4:$V$33,11,FALSE)</f>
        <v>714</v>
      </c>
      <c r="U541" s="195">
        <f>VLOOKUP($S541,'Snippet measures'!$A$4:$V$33,18,FALSE)</f>
        <v>0.62518972366411596</v>
      </c>
      <c r="V541" s="195">
        <f>VLOOKUP($S541,'Snippet measures'!$A$4:$V$33,19,FALSE)</f>
        <v>301.2</v>
      </c>
      <c r="W541" s="195">
        <f>VLOOKUP($S541,'Snippet measures'!$A$4:$V$33,21,FALSE)</f>
        <v>2.5641025641025641E-3</v>
      </c>
      <c r="X541" s="195">
        <f>VLOOKUP($S541,'Snippet measures'!$A$4:$V$33,22,FALSE)</f>
        <v>0.34615384615384615</v>
      </c>
      <c r="Y541" s="25">
        <v>2</v>
      </c>
      <c r="Z541" s="30" t="s">
        <v>1419</v>
      </c>
      <c r="AA541" s="31" t="s">
        <v>1420</v>
      </c>
      <c r="AB541" s="32" t="s">
        <v>72</v>
      </c>
      <c r="AC541" s="33" t="s">
        <v>1421</v>
      </c>
      <c r="AD541" s="16"/>
      <c r="AE541" s="17">
        <v>0</v>
      </c>
      <c r="AF541" s="17">
        <v>0</v>
      </c>
      <c r="AG541" s="17">
        <f t="shared" si="374"/>
        <v>0</v>
      </c>
      <c r="AH541" s="34" t="s">
        <v>1333</v>
      </c>
      <c r="AI541" s="33" t="s">
        <v>1422</v>
      </c>
      <c r="AJ541" s="16"/>
      <c r="AK541" s="17">
        <v>0</v>
      </c>
      <c r="AL541" s="17">
        <v>0</v>
      </c>
      <c r="AM541" s="20">
        <f t="shared" si="390"/>
        <v>0</v>
      </c>
      <c r="AN541" s="34" t="s">
        <v>73</v>
      </c>
      <c r="AO541" s="33" t="s">
        <v>1423</v>
      </c>
      <c r="AP541" s="16"/>
      <c r="AQ541" s="17">
        <v>0</v>
      </c>
      <c r="AR541" s="17">
        <v>0</v>
      </c>
      <c r="AS541" s="20">
        <f t="shared" si="376"/>
        <v>0</v>
      </c>
      <c r="AT541" s="35"/>
      <c r="AU541" s="33"/>
      <c r="AV541" s="16"/>
      <c r="AW541" s="17" t="str">
        <f>IF(ISBLANK($AT541),"",IF($AT541=TRIM($AU541),3,""))</f>
        <v/>
      </c>
      <c r="AX541" s="17" t="str">
        <f>IF(ISBLANK($AT541),"",IF($AT541=TRIM($AU541),3,""))</f>
        <v/>
      </c>
      <c r="AY541" s="20" t="str">
        <f t="shared" si="377"/>
        <v/>
      </c>
      <c r="AZ541" s="35"/>
      <c r="BA541" s="33"/>
      <c r="BB541" s="17" t="str">
        <f t="shared" si="378"/>
        <v/>
      </c>
      <c r="BC541" s="17" t="str">
        <f t="shared" si="378"/>
        <v/>
      </c>
      <c r="BD541" s="20" t="str">
        <f t="shared" si="379"/>
        <v/>
      </c>
      <c r="BE541" s="35"/>
      <c r="BF541" s="36"/>
      <c r="BG541" s="17" t="str">
        <f t="shared" si="380"/>
        <v/>
      </c>
      <c r="BH541" s="17" t="str">
        <f t="shared" si="380"/>
        <v/>
      </c>
      <c r="BI541" s="20" t="str">
        <f t="shared" si="381"/>
        <v/>
      </c>
      <c r="BJ541" s="54">
        <v>2</v>
      </c>
      <c r="BK541" s="37">
        <f t="shared" si="382"/>
        <v>4</v>
      </c>
      <c r="BL541" s="54">
        <f t="shared" si="383"/>
        <v>0</v>
      </c>
      <c r="BM541" s="28"/>
      <c r="BN541" s="28"/>
      <c r="BO541" s="28"/>
      <c r="BP541" s="28" t="s">
        <v>1424</v>
      </c>
      <c r="BQ541" s="28" t="s">
        <v>87</v>
      </c>
      <c r="BR541" s="25">
        <f t="shared" si="384"/>
        <v>1</v>
      </c>
      <c r="BS541" s="28" t="s">
        <v>87</v>
      </c>
      <c r="BT541" s="25">
        <f t="shared" si="385"/>
        <v>1</v>
      </c>
      <c r="BU541" s="28" t="s">
        <v>87</v>
      </c>
      <c r="BV541" s="25">
        <f t="shared" si="386"/>
        <v>1</v>
      </c>
      <c r="BW541" s="28" t="s">
        <v>87</v>
      </c>
      <c r="BX541" s="25">
        <f t="shared" si="387"/>
        <v>1</v>
      </c>
      <c r="BY541" s="25" t="str">
        <f t="shared" si="364"/>
        <v>low</v>
      </c>
      <c r="BZ541" s="28" t="s">
        <v>100</v>
      </c>
      <c r="CA541" s="25">
        <v>3</v>
      </c>
      <c r="CB541" s="28" t="s">
        <v>1425</v>
      </c>
      <c r="CC541" s="28">
        <v>201.13</v>
      </c>
      <c r="CD541" s="28">
        <v>15.32</v>
      </c>
      <c r="CE541" s="38">
        <v>16.29</v>
      </c>
      <c r="CF541" s="54">
        <v>3</v>
      </c>
      <c r="CG541" s="25">
        <f t="shared" si="388"/>
        <v>0</v>
      </c>
      <c r="CH541" s="26">
        <f t="shared" si="389"/>
        <v>0</v>
      </c>
      <c r="CI541" s="26">
        <f t="shared" si="365"/>
        <v>46.605744125326368</v>
      </c>
      <c r="CJ541" s="26">
        <f t="shared" si="366"/>
        <v>43.830570902394108</v>
      </c>
    </row>
    <row r="542" spans="1:88" ht="13.05" customHeight="1" x14ac:dyDescent="0.3">
      <c r="A542" s="27">
        <v>226</v>
      </c>
      <c r="B542" s="28" t="s">
        <v>88</v>
      </c>
      <c r="C542" s="25">
        <f t="shared" si="367"/>
        <v>1</v>
      </c>
      <c r="D542" s="28" t="s">
        <v>88</v>
      </c>
      <c r="E542" s="25">
        <f t="shared" si="368"/>
        <v>1</v>
      </c>
      <c r="F542" s="28" t="s">
        <v>88</v>
      </c>
      <c r="G542" s="25">
        <f t="shared" si="369"/>
        <v>1</v>
      </c>
      <c r="H542" s="28" t="str">
        <f t="shared" si="370"/>
        <v>low</v>
      </c>
      <c r="I542" s="28" t="s">
        <v>88</v>
      </c>
      <c r="J542" s="25">
        <f t="shared" si="371"/>
        <v>1</v>
      </c>
      <c r="K542" s="28" t="s">
        <v>88</v>
      </c>
      <c r="L542" s="25">
        <f t="shared" si="372"/>
        <v>1</v>
      </c>
      <c r="M542" s="28" t="s">
        <v>88</v>
      </c>
      <c r="N542" s="25">
        <f t="shared" si="373"/>
        <v>1</v>
      </c>
      <c r="O542" s="25" t="str">
        <f t="shared" si="362"/>
        <v>low</v>
      </c>
      <c r="P542" s="25" t="s">
        <v>67</v>
      </c>
      <c r="Q542" s="25" t="s">
        <v>68</v>
      </c>
      <c r="R542" s="25">
        <v>4</v>
      </c>
      <c r="S542" s="29" t="s">
        <v>1429</v>
      </c>
      <c r="T542" s="195">
        <f>VLOOKUP($S542,'Snippet measures'!$A$4:$V$33,11,FALSE)</f>
        <v>1247</v>
      </c>
      <c r="U542" s="195">
        <f>VLOOKUP($S542,'Snippet measures'!$A$4:$V$33,18,FALSE)</f>
        <v>4.07412705574923</v>
      </c>
      <c r="V542" s="195">
        <f>VLOOKUP($S542,'Snippet measures'!$A$4:$V$33,19,FALSE)</f>
        <v>585.4</v>
      </c>
      <c r="W542" s="195">
        <f>VLOOKUP($S542,'Snippet measures'!$A$4:$V$33,21,FALSE)</f>
        <v>9.485094850948509E-3</v>
      </c>
      <c r="X542" s="195">
        <f>VLOOKUP($S542,'Snippet measures'!$A$4:$V$33,22,FALSE)</f>
        <v>0.44986449864498645</v>
      </c>
      <c r="Y542" s="25">
        <v>1</v>
      </c>
      <c r="Z542" s="30" t="s">
        <v>1480</v>
      </c>
      <c r="AA542" s="31" t="s">
        <v>1481</v>
      </c>
      <c r="AB542" s="39" t="s">
        <v>187</v>
      </c>
      <c r="AC542" s="33" t="s">
        <v>1481</v>
      </c>
      <c r="AD542" s="16"/>
      <c r="AE542" s="17">
        <v>0</v>
      </c>
      <c r="AF542" s="17">
        <v>0</v>
      </c>
      <c r="AG542" s="17">
        <f t="shared" si="374"/>
        <v>0</v>
      </c>
      <c r="AH542" s="35" t="s">
        <v>1430</v>
      </c>
      <c r="AI542" s="33" t="s">
        <v>1482</v>
      </c>
      <c r="AJ542" s="16"/>
      <c r="AK542" s="17">
        <v>0</v>
      </c>
      <c r="AL542" s="17">
        <v>0</v>
      </c>
      <c r="AM542" s="20">
        <f t="shared" si="390"/>
        <v>0</v>
      </c>
      <c r="AN542" s="35"/>
      <c r="AO542" s="33"/>
      <c r="AP542" s="16"/>
      <c r="AQ542" s="17" t="str">
        <f>IF(ISBLANK($AN542),"",IF($AN542=TRIM($AO542),3,""))</f>
        <v/>
      </c>
      <c r="AR542" s="17" t="str">
        <f>IF(ISBLANK($AN542),"",IF($AN542=TRIM($AO542),3,""))</f>
        <v/>
      </c>
      <c r="AS542" s="20" t="str">
        <f t="shared" si="376"/>
        <v/>
      </c>
      <c r="AT542" s="35"/>
      <c r="AU542" s="33"/>
      <c r="AV542" s="16"/>
      <c r="AW542" s="17" t="str">
        <f>IF(ISBLANK($AT542),"",IF($AT542=TRIM($AU542),3,""))</f>
        <v/>
      </c>
      <c r="AX542" s="17" t="str">
        <f>IF(ISBLANK($AT542),"",IF($AT542=TRIM($AU542),3,""))</f>
        <v/>
      </c>
      <c r="AY542" s="20" t="str">
        <f t="shared" si="377"/>
        <v/>
      </c>
      <c r="AZ542" s="35"/>
      <c r="BA542" s="33"/>
      <c r="BB542" s="17" t="str">
        <f t="shared" si="378"/>
        <v/>
      </c>
      <c r="BC542" s="17" t="str">
        <f t="shared" si="378"/>
        <v/>
      </c>
      <c r="BD542" s="20" t="str">
        <f t="shared" si="379"/>
        <v/>
      </c>
      <c r="BE542" s="35"/>
      <c r="BF542" s="36"/>
      <c r="BG542" s="17" t="str">
        <f t="shared" si="380"/>
        <v/>
      </c>
      <c r="BH542" s="17" t="str">
        <f t="shared" si="380"/>
        <v/>
      </c>
      <c r="BI542" s="20" t="str">
        <f t="shared" si="381"/>
        <v/>
      </c>
      <c r="BJ542" s="54">
        <v>1</v>
      </c>
      <c r="BK542" s="37">
        <f t="shared" si="382"/>
        <v>2</v>
      </c>
      <c r="BL542" s="54">
        <f t="shared" si="383"/>
        <v>0</v>
      </c>
      <c r="BM542" s="28" t="s">
        <v>1483</v>
      </c>
      <c r="BN542" s="28"/>
      <c r="BO542" s="28"/>
      <c r="BP542" s="28" t="s">
        <v>1424</v>
      </c>
      <c r="BQ542" s="28" t="s">
        <v>87</v>
      </c>
      <c r="BR542" s="25">
        <f t="shared" si="384"/>
        <v>1</v>
      </c>
      <c r="BS542" s="28" t="s">
        <v>87</v>
      </c>
      <c r="BT542" s="25">
        <f t="shared" si="385"/>
        <v>1</v>
      </c>
      <c r="BU542" s="28" t="s">
        <v>87</v>
      </c>
      <c r="BV542" s="25">
        <f t="shared" si="386"/>
        <v>1</v>
      </c>
      <c r="BW542" s="28" t="s">
        <v>87</v>
      </c>
      <c r="BX542" s="25">
        <f t="shared" si="387"/>
        <v>1</v>
      </c>
      <c r="BY542" s="25" t="str">
        <f t="shared" si="364"/>
        <v>low</v>
      </c>
      <c r="BZ542" s="28" t="s">
        <v>100</v>
      </c>
      <c r="CA542" s="25">
        <v>3</v>
      </c>
      <c r="CB542" s="28" t="s">
        <v>1425</v>
      </c>
      <c r="CC542" s="28">
        <v>201.13</v>
      </c>
      <c r="CD542" s="28">
        <v>3.45</v>
      </c>
      <c r="CE542" s="38">
        <v>4.07</v>
      </c>
      <c r="CF542" s="54">
        <v>2</v>
      </c>
      <c r="CG542" s="25">
        <f t="shared" si="388"/>
        <v>0</v>
      </c>
      <c r="CH542" s="26">
        <f t="shared" si="389"/>
        <v>0</v>
      </c>
      <c r="CI542" s="26">
        <f t="shared" si="365"/>
        <v>361.44927536231882</v>
      </c>
      <c r="CJ542" s="26">
        <f t="shared" si="366"/>
        <v>306.38820638820636</v>
      </c>
    </row>
    <row r="543" spans="1:88" ht="13.05" customHeight="1" x14ac:dyDescent="0.3">
      <c r="A543" s="27">
        <v>226</v>
      </c>
      <c r="B543" s="28" t="s">
        <v>88</v>
      </c>
      <c r="C543" s="25">
        <f t="shared" si="367"/>
        <v>1</v>
      </c>
      <c r="D543" s="28" t="s">
        <v>88</v>
      </c>
      <c r="E543" s="25">
        <f t="shared" si="368"/>
        <v>1</v>
      </c>
      <c r="F543" s="28" t="s">
        <v>88</v>
      </c>
      <c r="G543" s="25">
        <f t="shared" si="369"/>
        <v>1</v>
      </c>
      <c r="H543" s="28" t="str">
        <f t="shared" si="370"/>
        <v>low</v>
      </c>
      <c r="I543" s="28" t="s">
        <v>88</v>
      </c>
      <c r="J543" s="25">
        <f t="shared" si="371"/>
        <v>1</v>
      </c>
      <c r="K543" s="28" t="s">
        <v>88</v>
      </c>
      <c r="L543" s="25">
        <f t="shared" si="372"/>
        <v>1</v>
      </c>
      <c r="M543" s="28" t="s">
        <v>88</v>
      </c>
      <c r="N543" s="25">
        <f t="shared" si="373"/>
        <v>1</v>
      </c>
      <c r="O543" s="25" t="str">
        <f t="shared" si="362"/>
        <v>low</v>
      </c>
      <c r="P543" s="25" t="s">
        <v>67</v>
      </c>
      <c r="Q543" s="25" t="s">
        <v>68</v>
      </c>
      <c r="R543" s="25">
        <v>4</v>
      </c>
      <c r="S543" s="29" t="s">
        <v>1487</v>
      </c>
      <c r="T543" s="195">
        <f>VLOOKUP($S543,'Snippet measures'!$A$4:$V$33,11,FALSE)</f>
        <v>866</v>
      </c>
      <c r="U543" s="195">
        <f>VLOOKUP($S543,'Snippet measures'!$A$4:$V$33,18,FALSE)</f>
        <v>-12.0796690200168</v>
      </c>
      <c r="V543" s="195">
        <f>VLOOKUP($S543,'Snippet measures'!$A$4:$V$33,19,FALSE)</f>
        <v>974.3</v>
      </c>
      <c r="W543" s="195">
        <f>VLOOKUP($S543,'Snippet measures'!$A$4:$V$33,21,FALSE)</f>
        <v>9.22266139657444E-3</v>
      </c>
      <c r="X543" s="195">
        <f>VLOOKUP($S543,'Snippet measures'!$A$4:$V$33,22,FALSE)</f>
        <v>0</v>
      </c>
      <c r="Y543" s="25">
        <v>1</v>
      </c>
      <c r="Z543" s="30" t="s">
        <v>1551</v>
      </c>
      <c r="AA543" s="31" t="s">
        <v>1552</v>
      </c>
      <c r="AB543" s="39" t="s">
        <v>1489</v>
      </c>
      <c r="AC543" s="33" t="s">
        <v>1551</v>
      </c>
      <c r="AD543" s="16"/>
      <c r="AE543" s="17">
        <v>0</v>
      </c>
      <c r="AF543" s="17">
        <v>0</v>
      </c>
      <c r="AG543" s="17">
        <f t="shared" si="374"/>
        <v>0</v>
      </c>
      <c r="AH543" s="35" t="s">
        <v>1491</v>
      </c>
      <c r="AI543" s="33" t="s">
        <v>1553</v>
      </c>
      <c r="AJ543" s="16"/>
      <c r="AK543" s="17">
        <v>0</v>
      </c>
      <c r="AL543" s="17">
        <v>0</v>
      </c>
      <c r="AM543" s="20">
        <f t="shared" si="390"/>
        <v>0</v>
      </c>
      <c r="AN543" s="35" t="s">
        <v>1494</v>
      </c>
      <c r="AO543" s="33" t="s">
        <v>1554</v>
      </c>
      <c r="AP543" s="16"/>
      <c r="AQ543" s="17">
        <v>0</v>
      </c>
      <c r="AR543" s="17">
        <v>0</v>
      </c>
      <c r="AS543" s="20">
        <f t="shared" si="376"/>
        <v>0</v>
      </c>
      <c r="AT543" s="35" t="s">
        <v>1491</v>
      </c>
      <c r="AU543" s="33" t="s">
        <v>1555</v>
      </c>
      <c r="AV543" s="16"/>
      <c r="AW543" s="17">
        <v>0</v>
      </c>
      <c r="AX543" s="17">
        <v>0</v>
      </c>
      <c r="AY543" s="20">
        <f t="shared" si="377"/>
        <v>0</v>
      </c>
      <c r="AZ543" s="35" t="s">
        <v>1491</v>
      </c>
      <c r="BA543" s="33" t="s">
        <v>1556</v>
      </c>
      <c r="BB543" s="17">
        <v>0</v>
      </c>
      <c r="BC543" s="17">
        <v>0</v>
      </c>
      <c r="BD543" s="20">
        <f t="shared" si="379"/>
        <v>0</v>
      </c>
      <c r="BE543" s="35" t="s">
        <v>270</v>
      </c>
      <c r="BF543" s="36" t="s">
        <v>1557</v>
      </c>
      <c r="BG543" s="17">
        <v>0</v>
      </c>
      <c r="BH543" s="17">
        <v>0</v>
      </c>
      <c r="BI543" s="20">
        <f t="shared" si="381"/>
        <v>0</v>
      </c>
      <c r="BJ543" s="54">
        <v>2</v>
      </c>
      <c r="BK543" s="37">
        <f t="shared" si="382"/>
        <v>3</v>
      </c>
      <c r="BL543" s="54">
        <f t="shared" si="383"/>
        <v>1</v>
      </c>
      <c r="BM543" s="28"/>
      <c r="BN543" s="28"/>
      <c r="BO543" s="28"/>
      <c r="BP543" s="28" t="s">
        <v>1424</v>
      </c>
      <c r="BQ543" s="28" t="s">
        <v>87</v>
      </c>
      <c r="BR543" s="25">
        <f t="shared" si="384"/>
        <v>1</v>
      </c>
      <c r="BS543" s="28" t="s">
        <v>87</v>
      </c>
      <c r="BT543" s="25">
        <f t="shared" si="385"/>
        <v>1</v>
      </c>
      <c r="BU543" s="28" t="s">
        <v>87</v>
      </c>
      <c r="BV543" s="25">
        <f t="shared" si="386"/>
        <v>1</v>
      </c>
      <c r="BW543" s="28" t="s">
        <v>87</v>
      </c>
      <c r="BX543" s="25">
        <f t="shared" si="387"/>
        <v>1</v>
      </c>
      <c r="BY543" s="25" t="str">
        <f t="shared" si="364"/>
        <v>low</v>
      </c>
      <c r="BZ543" s="28" t="s">
        <v>100</v>
      </c>
      <c r="CA543" s="25">
        <v>3</v>
      </c>
      <c r="CB543" s="28" t="s">
        <v>1425</v>
      </c>
      <c r="CC543" s="28">
        <v>201.13</v>
      </c>
      <c r="CD543" s="28">
        <v>4.51</v>
      </c>
      <c r="CE543" s="38">
        <v>7.31</v>
      </c>
      <c r="CF543" s="54">
        <v>6</v>
      </c>
      <c r="CG543" s="25">
        <f t="shared" si="388"/>
        <v>0</v>
      </c>
      <c r="CH543" s="26">
        <f t="shared" si="389"/>
        <v>0</v>
      </c>
      <c r="CI543" s="26">
        <f t="shared" si="365"/>
        <v>192.01773835920179</v>
      </c>
      <c r="CJ543" s="26">
        <f t="shared" si="366"/>
        <v>118.46785225718195</v>
      </c>
    </row>
    <row r="544" spans="1:88" ht="13.05" customHeight="1" x14ac:dyDescent="0.3">
      <c r="A544" s="27">
        <v>226</v>
      </c>
      <c r="B544" s="28" t="s">
        <v>88</v>
      </c>
      <c r="C544" s="25">
        <f t="shared" si="367"/>
        <v>1</v>
      </c>
      <c r="D544" s="28" t="s">
        <v>88</v>
      </c>
      <c r="E544" s="25">
        <f t="shared" si="368"/>
        <v>1</v>
      </c>
      <c r="F544" s="28" t="s">
        <v>88</v>
      </c>
      <c r="G544" s="25">
        <f t="shared" si="369"/>
        <v>1</v>
      </c>
      <c r="H544" s="28" t="str">
        <f t="shared" si="370"/>
        <v>low</v>
      </c>
      <c r="I544" s="28" t="s">
        <v>88</v>
      </c>
      <c r="J544" s="25">
        <f t="shared" si="371"/>
        <v>1</v>
      </c>
      <c r="K544" s="28" t="s">
        <v>88</v>
      </c>
      <c r="L544" s="25">
        <f t="shared" si="372"/>
        <v>1</v>
      </c>
      <c r="M544" s="28" t="s">
        <v>88</v>
      </c>
      <c r="N544" s="25">
        <f t="shared" si="373"/>
        <v>1</v>
      </c>
      <c r="O544" s="25" t="str">
        <f t="shared" si="362"/>
        <v>low</v>
      </c>
      <c r="P544" s="25" t="s">
        <v>67</v>
      </c>
      <c r="Q544" s="25" t="s">
        <v>68</v>
      </c>
      <c r="R544" s="25">
        <v>4</v>
      </c>
      <c r="S544" s="29" t="s">
        <v>1562</v>
      </c>
      <c r="T544" s="195">
        <f>VLOOKUP($S544,'Snippet measures'!$A$4:$V$33,11,FALSE)</f>
        <v>885</v>
      </c>
      <c r="U544" s="195">
        <f>VLOOKUP($S544,'Snippet measures'!$A$4:$V$33,18,FALSE)</f>
        <v>-6.5263851173010101</v>
      </c>
      <c r="V544" s="195">
        <f>VLOOKUP($S544,'Snippet measures'!$A$4:$V$33,19,FALSE)</f>
        <v>777.6</v>
      </c>
      <c r="W544" s="195">
        <f>VLOOKUP($S544,'Snippet measures'!$A$4:$V$33,21,FALSE)</f>
        <v>6.369426751592357E-3</v>
      </c>
      <c r="X544" s="195">
        <f>VLOOKUP($S544,'Snippet measures'!$A$4:$V$33,22,FALSE)</f>
        <v>0.11464968152866242</v>
      </c>
      <c r="Y544" s="25">
        <v>1</v>
      </c>
      <c r="Z544" s="30" t="s">
        <v>1607</v>
      </c>
      <c r="AA544" s="31" t="s">
        <v>1608</v>
      </c>
      <c r="AB544" s="39" t="s">
        <v>335</v>
      </c>
      <c r="AC544" s="33" t="s">
        <v>1609</v>
      </c>
      <c r="AD544" s="16"/>
      <c r="AE544" s="17">
        <v>0</v>
      </c>
      <c r="AF544" s="17">
        <v>0</v>
      </c>
      <c r="AG544" s="17">
        <f t="shared" si="374"/>
        <v>0</v>
      </c>
      <c r="AH544" s="35" t="s">
        <v>336</v>
      </c>
      <c r="AI544" s="33" t="s">
        <v>1610</v>
      </c>
      <c r="AJ544" s="16"/>
      <c r="AK544" s="17">
        <v>0</v>
      </c>
      <c r="AL544" s="17">
        <v>0</v>
      </c>
      <c r="AM544" s="20">
        <f t="shared" si="390"/>
        <v>0</v>
      </c>
      <c r="AN544" s="35"/>
      <c r="AO544" s="33"/>
      <c r="AP544" s="16"/>
      <c r="AQ544" s="17" t="str">
        <f>IF(ISBLANK($AN544),"",IF($AN544=TRIM($AO544),3,""))</f>
        <v/>
      </c>
      <c r="AR544" s="17" t="str">
        <f>IF(ISBLANK($AN544),"",IF($AN544=TRIM($AO544),3,""))</f>
        <v/>
      </c>
      <c r="AS544" s="20" t="str">
        <f t="shared" si="376"/>
        <v/>
      </c>
      <c r="AT544" s="35"/>
      <c r="AU544" s="33"/>
      <c r="AV544" s="16"/>
      <c r="AW544" s="17" t="str">
        <f t="shared" ref="AW544:AX547" si="391">IF(ISBLANK($AT544),"",IF($AT544=TRIM($AU544),3,""))</f>
        <v/>
      </c>
      <c r="AX544" s="17" t="str">
        <f t="shared" si="391"/>
        <v/>
      </c>
      <c r="AY544" s="20" t="str">
        <f t="shared" si="377"/>
        <v/>
      </c>
      <c r="AZ544" s="35"/>
      <c r="BA544" s="33"/>
      <c r="BB544" s="17" t="str">
        <f t="shared" ref="BB544:BC547" si="392">IF(ISBLANK($AZ544),"",IF($AZ544=TRIM($BA544),3,""))</f>
        <v/>
      </c>
      <c r="BC544" s="17" t="str">
        <f t="shared" si="392"/>
        <v/>
      </c>
      <c r="BD544" s="20" t="str">
        <f t="shared" si="379"/>
        <v/>
      </c>
      <c r="BE544" s="35"/>
      <c r="BF544" s="36"/>
      <c r="BG544" s="17" t="str">
        <f t="shared" ref="BG544:BH547" si="393">IF(ISBLANK($BE544),"",IF($BE544=TRIM($BF544),3,""))</f>
        <v/>
      </c>
      <c r="BH544" s="17" t="str">
        <f t="shared" si="393"/>
        <v/>
      </c>
      <c r="BI544" s="20" t="str">
        <f t="shared" si="381"/>
        <v/>
      </c>
      <c r="BJ544" s="54">
        <v>1</v>
      </c>
      <c r="BK544" s="37">
        <f t="shared" si="382"/>
        <v>2</v>
      </c>
      <c r="BL544" s="54">
        <f t="shared" si="383"/>
        <v>0</v>
      </c>
      <c r="BM544" s="28" t="s">
        <v>1611</v>
      </c>
      <c r="BN544" s="28"/>
      <c r="BO544" s="28"/>
      <c r="BP544" s="28" t="s">
        <v>1424</v>
      </c>
      <c r="BQ544" s="28" t="s">
        <v>87</v>
      </c>
      <c r="BR544" s="25">
        <f t="shared" si="384"/>
        <v>1</v>
      </c>
      <c r="BS544" s="28" t="s">
        <v>87</v>
      </c>
      <c r="BT544" s="25">
        <f t="shared" si="385"/>
        <v>1</v>
      </c>
      <c r="BU544" s="28" t="s">
        <v>87</v>
      </c>
      <c r="BV544" s="25">
        <f t="shared" si="386"/>
        <v>1</v>
      </c>
      <c r="BW544" s="28" t="s">
        <v>87</v>
      </c>
      <c r="BX544" s="25">
        <f t="shared" si="387"/>
        <v>1</v>
      </c>
      <c r="BY544" s="25" t="str">
        <f t="shared" si="364"/>
        <v>low</v>
      </c>
      <c r="BZ544" s="28" t="s">
        <v>100</v>
      </c>
      <c r="CA544" s="25">
        <v>3</v>
      </c>
      <c r="CB544" s="28" t="s">
        <v>1425</v>
      </c>
      <c r="CC544" s="28">
        <v>201.13</v>
      </c>
      <c r="CD544" s="28">
        <v>2.25</v>
      </c>
      <c r="CE544" s="38">
        <v>3.6</v>
      </c>
      <c r="CF544" s="54">
        <v>2</v>
      </c>
      <c r="CG544" s="25">
        <f t="shared" si="388"/>
        <v>0</v>
      </c>
      <c r="CH544" s="26">
        <f t="shared" si="389"/>
        <v>0</v>
      </c>
      <c r="CI544" s="26">
        <f t="shared" si="365"/>
        <v>393.33333333333331</v>
      </c>
      <c r="CJ544" s="26">
        <f t="shared" si="366"/>
        <v>245.83333333333331</v>
      </c>
    </row>
    <row r="545" spans="1:88" ht="13.05" customHeight="1" x14ac:dyDescent="0.3">
      <c r="A545" s="27">
        <v>226</v>
      </c>
      <c r="B545" s="28" t="s">
        <v>88</v>
      </c>
      <c r="C545" s="25">
        <f t="shared" si="367"/>
        <v>1</v>
      </c>
      <c r="D545" s="28" t="s">
        <v>88</v>
      </c>
      <c r="E545" s="25">
        <f t="shared" si="368"/>
        <v>1</v>
      </c>
      <c r="F545" s="28" t="s">
        <v>88</v>
      </c>
      <c r="G545" s="25">
        <f t="shared" si="369"/>
        <v>1</v>
      </c>
      <c r="H545" s="28" t="str">
        <f t="shared" si="370"/>
        <v>low</v>
      </c>
      <c r="I545" s="28" t="s">
        <v>88</v>
      </c>
      <c r="J545" s="25">
        <f t="shared" si="371"/>
        <v>1</v>
      </c>
      <c r="K545" s="28" t="s">
        <v>88</v>
      </c>
      <c r="L545" s="25">
        <f t="shared" si="372"/>
        <v>1</v>
      </c>
      <c r="M545" s="28" t="s">
        <v>88</v>
      </c>
      <c r="N545" s="25">
        <f t="shared" si="373"/>
        <v>1</v>
      </c>
      <c r="O545" s="25" t="str">
        <f t="shared" si="362"/>
        <v>low</v>
      </c>
      <c r="P545" s="25" t="s">
        <v>67</v>
      </c>
      <c r="Q545" s="25" t="s">
        <v>68</v>
      </c>
      <c r="R545" s="25">
        <v>4</v>
      </c>
      <c r="S545" s="29" t="s">
        <v>1615</v>
      </c>
      <c r="T545" s="195">
        <f>VLOOKUP($S545,'Snippet measures'!$A$4:$V$33,11,FALSE)</f>
        <v>691</v>
      </c>
      <c r="U545" s="195">
        <f>VLOOKUP($S545,'Snippet measures'!$A$4:$V$33,18,FALSE)</f>
        <v>-8.0726284327220394</v>
      </c>
      <c r="V545" s="195">
        <f>VLOOKUP($S545,'Snippet measures'!$A$4:$V$33,19,FALSE)</f>
        <v>684.9</v>
      </c>
      <c r="W545" s="195">
        <f>VLOOKUP($S545,'Snippet measures'!$A$4:$V$33,21,FALSE)</f>
        <v>1.0075566750629723E-2</v>
      </c>
      <c r="X545" s="195">
        <f>VLOOKUP($S545,'Snippet measures'!$A$4:$V$33,22,FALSE)</f>
        <v>0</v>
      </c>
      <c r="Y545" s="25">
        <v>1</v>
      </c>
      <c r="Z545" s="30" t="s">
        <v>1662</v>
      </c>
      <c r="AA545" s="31" t="s">
        <v>1663</v>
      </c>
      <c r="AB545" s="39" t="s">
        <v>1616</v>
      </c>
      <c r="AC545" s="33" t="s">
        <v>1664</v>
      </c>
      <c r="AD545" s="16"/>
      <c r="AE545" s="17">
        <v>0</v>
      </c>
      <c r="AF545" s="17">
        <v>0</v>
      </c>
      <c r="AG545" s="17">
        <f t="shared" si="374"/>
        <v>0</v>
      </c>
      <c r="AH545" s="35" t="s">
        <v>401</v>
      </c>
      <c r="AI545" s="33" t="s">
        <v>1665</v>
      </c>
      <c r="AJ545" s="16"/>
      <c r="AK545" s="17">
        <v>0</v>
      </c>
      <c r="AL545" s="17">
        <v>0</v>
      </c>
      <c r="AM545" s="20">
        <f t="shared" si="390"/>
        <v>0</v>
      </c>
      <c r="AN545" s="35"/>
      <c r="AO545" s="33"/>
      <c r="AP545" s="16"/>
      <c r="AQ545" s="17" t="str">
        <f>IF(ISBLANK($AN545),"",IF($AN545=TRIM($AO545),3,""))</f>
        <v/>
      </c>
      <c r="AR545" s="17" t="str">
        <f>IF(ISBLANK($AN545),"",IF($AN545=TRIM($AO545),3,""))</f>
        <v/>
      </c>
      <c r="AS545" s="20" t="str">
        <f t="shared" si="376"/>
        <v/>
      </c>
      <c r="AT545" s="35"/>
      <c r="AU545" s="33"/>
      <c r="AV545" s="16"/>
      <c r="AW545" s="17" t="str">
        <f t="shared" si="391"/>
        <v/>
      </c>
      <c r="AX545" s="17" t="str">
        <f t="shared" si="391"/>
        <v/>
      </c>
      <c r="AY545" s="20" t="str">
        <f t="shared" si="377"/>
        <v/>
      </c>
      <c r="AZ545" s="35"/>
      <c r="BA545" s="33"/>
      <c r="BB545" s="17" t="str">
        <f t="shared" si="392"/>
        <v/>
      </c>
      <c r="BC545" s="17" t="str">
        <f t="shared" si="392"/>
        <v/>
      </c>
      <c r="BD545" s="20" t="str">
        <f t="shared" si="379"/>
        <v/>
      </c>
      <c r="BE545" s="35"/>
      <c r="BF545" s="36"/>
      <c r="BG545" s="17" t="str">
        <f t="shared" si="393"/>
        <v/>
      </c>
      <c r="BH545" s="17" t="str">
        <f t="shared" si="393"/>
        <v/>
      </c>
      <c r="BI545" s="20" t="str">
        <f t="shared" si="381"/>
        <v/>
      </c>
      <c r="BJ545" s="54">
        <v>1</v>
      </c>
      <c r="BK545" s="37">
        <f t="shared" si="382"/>
        <v>2</v>
      </c>
      <c r="BL545" s="54">
        <f t="shared" si="383"/>
        <v>0</v>
      </c>
      <c r="BM545" s="28"/>
      <c r="BN545" s="28"/>
      <c r="BO545" s="28"/>
      <c r="BP545" s="28" t="s">
        <v>1424</v>
      </c>
      <c r="BQ545" s="28" t="s">
        <v>87</v>
      </c>
      <c r="BR545" s="25">
        <f t="shared" si="384"/>
        <v>1</v>
      </c>
      <c r="BS545" s="28" t="s">
        <v>87</v>
      </c>
      <c r="BT545" s="25">
        <f t="shared" si="385"/>
        <v>1</v>
      </c>
      <c r="BU545" s="28" t="s">
        <v>87</v>
      </c>
      <c r="BV545" s="25">
        <f t="shared" si="386"/>
        <v>1</v>
      </c>
      <c r="BW545" s="28" t="s">
        <v>87</v>
      </c>
      <c r="BX545" s="25">
        <f t="shared" si="387"/>
        <v>1</v>
      </c>
      <c r="BY545" s="25" t="str">
        <f t="shared" si="364"/>
        <v>low</v>
      </c>
      <c r="BZ545" s="28" t="s">
        <v>100</v>
      </c>
      <c r="CA545" s="25">
        <v>3</v>
      </c>
      <c r="CB545" s="28" t="s">
        <v>1425</v>
      </c>
      <c r="CC545" s="28">
        <v>201.13</v>
      </c>
      <c r="CD545" s="28">
        <v>3.08</v>
      </c>
      <c r="CE545" s="38">
        <v>3.91</v>
      </c>
      <c r="CF545" s="54">
        <v>2</v>
      </c>
      <c r="CG545" s="25">
        <f t="shared" si="388"/>
        <v>0</v>
      </c>
      <c r="CH545" s="26">
        <f t="shared" si="389"/>
        <v>0</v>
      </c>
      <c r="CI545" s="26">
        <f t="shared" si="365"/>
        <v>224.35064935064935</v>
      </c>
      <c r="CJ545" s="26">
        <f t="shared" si="366"/>
        <v>176.72634271099744</v>
      </c>
    </row>
    <row r="546" spans="1:88" ht="13.05" customHeight="1" x14ac:dyDescent="0.3">
      <c r="A546" s="27">
        <v>232</v>
      </c>
      <c r="B546" s="28" t="s">
        <v>79</v>
      </c>
      <c r="C546" s="25">
        <f t="shared" si="367"/>
        <v>2</v>
      </c>
      <c r="D546" s="28" t="s">
        <v>65</v>
      </c>
      <c r="E546" s="25">
        <f t="shared" si="368"/>
        <v>3</v>
      </c>
      <c r="F546" s="28" t="s">
        <v>88</v>
      </c>
      <c r="G546" s="25">
        <f t="shared" si="369"/>
        <v>1</v>
      </c>
      <c r="H546" s="28" t="str">
        <f t="shared" si="370"/>
        <v>medium</v>
      </c>
      <c r="I546" s="28" t="s">
        <v>79</v>
      </c>
      <c r="J546" s="25">
        <f t="shared" si="371"/>
        <v>2</v>
      </c>
      <c r="K546" s="28" t="s">
        <v>79</v>
      </c>
      <c r="L546" s="25">
        <f t="shared" si="372"/>
        <v>2</v>
      </c>
      <c r="M546" s="28" t="s">
        <v>88</v>
      </c>
      <c r="N546" s="25">
        <f t="shared" si="373"/>
        <v>1</v>
      </c>
      <c r="O546" s="25" t="str">
        <f t="shared" si="362"/>
        <v>med</v>
      </c>
      <c r="P546" s="25" t="s">
        <v>67</v>
      </c>
      <c r="Q546" s="25" t="s">
        <v>68</v>
      </c>
      <c r="R546" s="25">
        <v>6</v>
      </c>
      <c r="S546" s="29" t="s">
        <v>2077</v>
      </c>
      <c r="T546" s="195">
        <f>VLOOKUP($S546,'Snippet measures'!$A$4:$V$33,11,FALSE)</f>
        <v>579</v>
      </c>
      <c r="U546" s="195">
        <f>VLOOKUP($S546,'Snippet measures'!$A$4:$V$33,18,FALSE)</f>
        <v>-1.0489436629843201</v>
      </c>
      <c r="V546" s="195">
        <f>VLOOKUP($S546,'Snippet measures'!$A$4:$V$33,19,FALSE)</f>
        <v>301.2</v>
      </c>
      <c r="W546" s="195">
        <f>VLOOKUP($S546,'Snippet measures'!$A$4:$V$33,21,FALSE)</f>
        <v>2.5641025641025641E-3</v>
      </c>
      <c r="X546" s="195">
        <f>VLOOKUP($S546,'Snippet measures'!$A$4:$V$33,22,FALSE)</f>
        <v>0</v>
      </c>
      <c r="Y546" s="25">
        <v>3</v>
      </c>
      <c r="Z546" s="30" t="s">
        <v>2172</v>
      </c>
      <c r="AA546" s="31" t="s">
        <v>2173</v>
      </c>
      <c r="AB546" s="32" t="s">
        <v>72</v>
      </c>
      <c r="AC546" s="33" t="s">
        <v>2174</v>
      </c>
      <c r="AD546" s="16"/>
      <c r="AE546" s="17">
        <v>0</v>
      </c>
      <c r="AF546" s="17">
        <v>0</v>
      </c>
      <c r="AG546" s="17">
        <f t="shared" si="374"/>
        <v>0</v>
      </c>
      <c r="AH546" s="34" t="s">
        <v>1333</v>
      </c>
      <c r="AI546" s="33" t="s">
        <v>2175</v>
      </c>
      <c r="AJ546" s="16"/>
      <c r="AK546" s="17">
        <v>0</v>
      </c>
      <c r="AL546" s="17">
        <v>0</v>
      </c>
      <c r="AM546" s="20">
        <f t="shared" si="390"/>
        <v>0</v>
      </c>
      <c r="AN546" s="34" t="s">
        <v>73</v>
      </c>
      <c r="AO546" s="33" t="s">
        <v>2176</v>
      </c>
      <c r="AP546" s="16"/>
      <c r="AQ546" s="17">
        <v>0</v>
      </c>
      <c r="AR546" s="17">
        <v>0</v>
      </c>
      <c r="AS546" s="20">
        <f t="shared" si="376"/>
        <v>0</v>
      </c>
      <c r="AT546" s="35"/>
      <c r="AU546" s="33"/>
      <c r="AV546" s="16"/>
      <c r="AW546" s="17" t="str">
        <f t="shared" si="391"/>
        <v/>
      </c>
      <c r="AX546" s="17" t="str">
        <f t="shared" si="391"/>
        <v/>
      </c>
      <c r="AY546" s="20" t="str">
        <f t="shared" si="377"/>
        <v/>
      </c>
      <c r="AZ546" s="35"/>
      <c r="BA546" s="33"/>
      <c r="BB546" s="17" t="str">
        <f t="shared" si="392"/>
        <v/>
      </c>
      <c r="BC546" s="17" t="str">
        <f t="shared" si="392"/>
        <v/>
      </c>
      <c r="BD546" s="20" t="str">
        <f t="shared" si="379"/>
        <v/>
      </c>
      <c r="BE546" s="35"/>
      <c r="BF546" s="36"/>
      <c r="BG546" s="17" t="str">
        <f t="shared" si="393"/>
        <v/>
      </c>
      <c r="BH546" s="17" t="str">
        <f t="shared" si="393"/>
        <v/>
      </c>
      <c r="BI546" s="20" t="str">
        <f t="shared" si="381"/>
        <v/>
      </c>
      <c r="BJ546" s="54">
        <v>3</v>
      </c>
      <c r="BK546" s="37">
        <f t="shared" si="382"/>
        <v>6</v>
      </c>
      <c r="BL546" s="54">
        <f t="shared" si="383"/>
        <v>0</v>
      </c>
      <c r="BM546" s="28" t="s">
        <v>2177</v>
      </c>
      <c r="BN546" s="28" t="s">
        <v>2178</v>
      </c>
      <c r="BO546" s="28" t="s">
        <v>2179</v>
      </c>
      <c r="BP546" s="28" t="s">
        <v>2180</v>
      </c>
      <c r="BQ546" s="28">
        <v>2</v>
      </c>
      <c r="BR546" s="25">
        <f t="shared" si="384"/>
        <v>2</v>
      </c>
      <c r="BS546" s="28">
        <v>4</v>
      </c>
      <c r="BT546" s="25">
        <f t="shared" si="385"/>
        <v>4</v>
      </c>
      <c r="BU546" s="28">
        <v>3</v>
      </c>
      <c r="BV546" s="25">
        <f t="shared" si="386"/>
        <v>3</v>
      </c>
      <c r="BW546" s="28" t="s">
        <v>77</v>
      </c>
      <c r="BX546" s="25">
        <f t="shared" si="387"/>
        <v>5</v>
      </c>
      <c r="BY546" s="25" t="str">
        <f t="shared" si="364"/>
        <v>high</v>
      </c>
      <c r="BZ546" s="28" t="s">
        <v>100</v>
      </c>
      <c r="CA546" s="25">
        <v>3</v>
      </c>
      <c r="CB546" s="28" t="s">
        <v>2181</v>
      </c>
      <c r="CC546" s="28">
        <v>337.69</v>
      </c>
      <c r="CD546" s="28">
        <v>26.8</v>
      </c>
      <c r="CE546" s="38">
        <v>56.43</v>
      </c>
      <c r="CF546" s="54">
        <v>3</v>
      </c>
      <c r="CG546" s="25">
        <f t="shared" si="388"/>
        <v>0</v>
      </c>
      <c r="CH546" s="26">
        <f t="shared" si="389"/>
        <v>0</v>
      </c>
      <c r="CI546" s="26">
        <f t="shared" si="365"/>
        <v>21.604477611940297</v>
      </c>
      <c r="CJ546" s="26">
        <f t="shared" si="366"/>
        <v>10.260499734183945</v>
      </c>
    </row>
    <row r="547" spans="1:88" ht="13.05" customHeight="1" x14ac:dyDescent="0.3">
      <c r="A547" s="27">
        <v>232</v>
      </c>
      <c r="B547" s="28" t="s">
        <v>79</v>
      </c>
      <c r="C547" s="25">
        <f t="shared" si="367"/>
        <v>2</v>
      </c>
      <c r="D547" s="28" t="s">
        <v>65</v>
      </c>
      <c r="E547" s="25">
        <f t="shared" si="368"/>
        <v>3</v>
      </c>
      <c r="F547" s="28" t="s">
        <v>88</v>
      </c>
      <c r="G547" s="25">
        <f t="shared" si="369"/>
        <v>1</v>
      </c>
      <c r="H547" s="28" t="str">
        <f t="shared" si="370"/>
        <v>medium</v>
      </c>
      <c r="I547" s="28" t="s">
        <v>79</v>
      </c>
      <c r="J547" s="25">
        <f t="shared" si="371"/>
        <v>2</v>
      </c>
      <c r="K547" s="28" t="s">
        <v>79</v>
      </c>
      <c r="L547" s="25">
        <f t="shared" si="372"/>
        <v>2</v>
      </c>
      <c r="M547" s="28" t="s">
        <v>88</v>
      </c>
      <c r="N547" s="25">
        <f t="shared" si="373"/>
        <v>1</v>
      </c>
      <c r="O547" s="25" t="str">
        <f t="shared" si="362"/>
        <v>med</v>
      </c>
      <c r="P547" s="25" t="s">
        <v>67</v>
      </c>
      <c r="Q547" s="25" t="s">
        <v>68</v>
      </c>
      <c r="R547" s="25">
        <v>6</v>
      </c>
      <c r="S547" s="29" t="s">
        <v>2191</v>
      </c>
      <c r="T547" s="195">
        <f>VLOOKUP($S547,'Snippet measures'!$A$4:$V$33,11,FALSE)</f>
        <v>1427</v>
      </c>
      <c r="U547" s="195">
        <f>VLOOKUP($S547,'Snippet measures'!$A$4:$V$33,18,FALSE)</f>
        <v>4.8143851854395701</v>
      </c>
      <c r="V547" s="195">
        <f>VLOOKUP($S547,'Snippet measures'!$A$4:$V$33,19,FALSE)</f>
        <v>585.4</v>
      </c>
      <c r="W547" s="195">
        <f>VLOOKUP($S547,'Snippet measures'!$A$4:$V$33,21,FALSE)</f>
        <v>9.485094850948509E-3</v>
      </c>
      <c r="X547" s="195">
        <f>VLOOKUP($S547,'Snippet measures'!$A$4:$V$33,22,FALSE)</f>
        <v>0.69376693766937669</v>
      </c>
      <c r="Y547" s="25">
        <v>3</v>
      </c>
      <c r="Z547" s="30" t="s">
        <v>2258</v>
      </c>
      <c r="AA547" s="31" t="s">
        <v>2259</v>
      </c>
      <c r="AB547" s="39" t="s">
        <v>187</v>
      </c>
      <c r="AC547" s="33" t="s">
        <v>2260</v>
      </c>
      <c r="AD547" s="16"/>
      <c r="AE547" s="17">
        <v>0</v>
      </c>
      <c r="AF547" s="17">
        <v>0</v>
      </c>
      <c r="AG547" s="17">
        <f t="shared" si="374"/>
        <v>0</v>
      </c>
      <c r="AH547" s="35" t="s">
        <v>1430</v>
      </c>
      <c r="AI547" s="33" t="s">
        <v>2261</v>
      </c>
      <c r="AJ547" s="16"/>
      <c r="AK547" s="17">
        <v>0</v>
      </c>
      <c r="AL547" s="17">
        <v>0</v>
      </c>
      <c r="AM547" s="20">
        <f t="shared" si="390"/>
        <v>0</v>
      </c>
      <c r="AN547" s="35"/>
      <c r="AO547" s="33"/>
      <c r="AP547" s="16"/>
      <c r="AQ547" s="17" t="str">
        <f>IF(ISBLANK($AN547),"",IF($AN547=TRIM($AO547),3,""))</f>
        <v/>
      </c>
      <c r="AR547" s="17" t="str">
        <f>IF(ISBLANK($AN547),"",IF($AN547=TRIM($AO547),3,""))</f>
        <v/>
      </c>
      <c r="AS547" s="20" t="str">
        <f t="shared" si="376"/>
        <v/>
      </c>
      <c r="AT547" s="35"/>
      <c r="AU547" s="33"/>
      <c r="AV547" s="16"/>
      <c r="AW547" s="17" t="str">
        <f t="shared" si="391"/>
        <v/>
      </c>
      <c r="AX547" s="17" t="str">
        <f t="shared" si="391"/>
        <v/>
      </c>
      <c r="AY547" s="20" t="str">
        <f t="shared" si="377"/>
        <v/>
      </c>
      <c r="AZ547" s="35"/>
      <c r="BA547" s="33"/>
      <c r="BB547" s="17" t="str">
        <f t="shared" si="392"/>
        <v/>
      </c>
      <c r="BC547" s="17" t="str">
        <f t="shared" si="392"/>
        <v/>
      </c>
      <c r="BD547" s="20" t="str">
        <f t="shared" si="379"/>
        <v/>
      </c>
      <c r="BE547" s="35"/>
      <c r="BF547" s="36"/>
      <c r="BG547" s="17" t="str">
        <f t="shared" si="393"/>
        <v/>
      </c>
      <c r="BH547" s="17" t="str">
        <f t="shared" si="393"/>
        <v/>
      </c>
      <c r="BI547" s="20" t="str">
        <f t="shared" si="381"/>
        <v/>
      </c>
      <c r="BJ547" s="54">
        <v>3</v>
      </c>
      <c r="BK547" s="37">
        <f t="shared" si="382"/>
        <v>6</v>
      </c>
      <c r="BL547" s="54">
        <f t="shared" si="383"/>
        <v>0</v>
      </c>
      <c r="BM547" s="28" t="s">
        <v>2259</v>
      </c>
      <c r="BN547" s="28" t="s">
        <v>2259</v>
      </c>
      <c r="BO547" s="28" t="s">
        <v>2179</v>
      </c>
      <c r="BP547" s="28" t="s">
        <v>2180</v>
      </c>
      <c r="BQ547" s="28">
        <v>2</v>
      </c>
      <c r="BR547" s="25">
        <f t="shared" si="384"/>
        <v>2</v>
      </c>
      <c r="BS547" s="28">
        <v>4</v>
      </c>
      <c r="BT547" s="25">
        <f t="shared" si="385"/>
        <v>4</v>
      </c>
      <c r="BU547" s="28">
        <v>3</v>
      </c>
      <c r="BV547" s="25">
        <f t="shared" si="386"/>
        <v>3</v>
      </c>
      <c r="BW547" s="28" t="s">
        <v>77</v>
      </c>
      <c r="BX547" s="25">
        <f t="shared" si="387"/>
        <v>5</v>
      </c>
      <c r="BY547" s="25" t="str">
        <f t="shared" si="364"/>
        <v>high</v>
      </c>
      <c r="BZ547" s="28" t="s">
        <v>100</v>
      </c>
      <c r="CA547" s="25">
        <v>3</v>
      </c>
      <c r="CB547" s="28" t="s">
        <v>2181</v>
      </c>
      <c r="CC547" s="28">
        <v>337.69</v>
      </c>
      <c r="CD547" s="28">
        <v>5.46</v>
      </c>
      <c r="CE547" s="38">
        <v>5.21</v>
      </c>
      <c r="CF547" s="54">
        <v>2</v>
      </c>
      <c r="CG547" s="25">
        <f t="shared" si="388"/>
        <v>0</v>
      </c>
      <c r="CH547" s="26">
        <f t="shared" si="389"/>
        <v>0</v>
      </c>
      <c r="CI547" s="26">
        <f t="shared" si="365"/>
        <v>261.35531135531136</v>
      </c>
      <c r="CJ547" s="26">
        <f t="shared" si="366"/>
        <v>273.89635316698656</v>
      </c>
    </row>
    <row r="548" spans="1:88" ht="13.05" customHeight="1" x14ac:dyDescent="0.3">
      <c r="A548" s="27">
        <v>232</v>
      </c>
      <c r="B548" s="28" t="s">
        <v>79</v>
      </c>
      <c r="C548" s="25">
        <f t="shared" si="367"/>
        <v>2</v>
      </c>
      <c r="D548" s="28" t="s">
        <v>65</v>
      </c>
      <c r="E548" s="25">
        <f t="shared" si="368"/>
        <v>3</v>
      </c>
      <c r="F548" s="28" t="s">
        <v>88</v>
      </c>
      <c r="G548" s="25">
        <f t="shared" si="369"/>
        <v>1</v>
      </c>
      <c r="H548" s="28" t="str">
        <f t="shared" si="370"/>
        <v>medium</v>
      </c>
      <c r="I548" s="28" t="s">
        <v>79</v>
      </c>
      <c r="J548" s="25">
        <f t="shared" si="371"/>
        <v>2</v>
      </c>
      <c r="K548" s="28" t="s">
        <v>79</v>
      </c>
      <c r="L548" s="25">
        <f t="shared" si="372"/>
        <v>2</v>
      </c>
      <c r="M548" s="28" t="s">
        <v>88</v>
      </c>
      <c r="N548" s="25">
        <f t="shared" si="373"/>
        <v>1</v>
      </c>
      <c r="O548" s="25" t="str">
        <f t="shared" si="362"/>
        <v>med</v>
      </c>
      <c r="P548" s="25" t="s">
        <v>67</v>
      </c>
      <c r="Q548" s="25" t="s">
        <v>68</v>
      </c>
      <c r="R548" s="25">
        <v>6</v>
      </c>
      <c r="S548" s="29" t="s">
        <v>2266</v>
      </c>
      <c r="T548" s="195">
        <f>VLOOKUP($S548,'Snippet measures'!$A$4:$V$33,11,FALSE)</f>
        <v>1145</v>
      </c>
      <c r="U548" s="195">
        <f>VLOOKUP($S548,'Snippet measures'!$A$4:$V$33,18,FALSE)</f>
        <v>-9.3444777281880391</v>
      </c>
      <c r="V548" s="195">
        <f>VLOOKUP($S548,'Snippet measures'!$A$4:$V$33,19,FALSE)</f>
        <v>974.3</v>
      </c>
      <c r="W548" s="195">
        <f>VLOOKUP($S548,'Snippet measures'!$A$4:$V$33,21,FALSE)</f>
        <v>9.22266139657444E-3</v>
      </c>
      <c r="X548" s="195">
        <f>VLOOKUP($S548,'Snippet measures'!$A$4:$V$33,22,FALSE)</f>
        <v>0.3675889328063241</v>
      </c>
      <c r="Y548" s="25">
        <v>3</v>
      </c>
      <c r="Z548" s="30" t="s">
        <v>2334</v>
      </c>
      <c r="AA548" s="31" t="s">
        <v>2335</v>
      </c>
      <c r="AB548" s="39" t="s">
        <v>1489</v>
      </c>
      <c r="AC548" s="33" t="s">
        <v>2336</v>
      </c>
      <c r="AD548" s="16"/>
      <c r="AE548" s="17">
        <v>0</v>
      </c>
      <c r="AF548" s="17">
        <v>0</v>
      </c>
      <c r="AG548" s="17">
        <f t="shared" si="374"/>
        <v>0</v>
      </c>
      <c r="AH548" s="35" t="s">
        <v>1491</v>
      </c>
      <c r="AI548" s="33" t="s">
        <v>2337</v>
      </c>
      <c r="AJ548" s="16"/>
      <c r="AK548" s="17">
        <v>0</v>
      </c>
      <c r="AL548" s="17">
        <v>0</v>
      </c>
      <c r="AM548" s="20">
        <f t="shared" si="390"/>
        <v>0</v>
      </c>
      <c r="AN548" s="35" t="s">
        <v>1494</v>
      </c>
      <c r="AO548" s="33" t="s">
        <v>2338</v>
      </c>
      <c r="AP548" s="16"/>
      <c r="AQ548" s="17">
        <v>0</v>
      </c>
      <c r="AR548" s="17">
        <v>0</v>
      </c>
      <c r="AS548" s="20">
        <f t="shared" si="376"/>
        <v>0</v>
      </c>
      <c r="AT548" s="35" t="s">
        <v>1491</v>
      </c>
      <c r="AU548" s="33" t="s">
        <v>2339</v>
      </c>
      <c r="AV548" s="16"/>
      <c r="AW548" s="17">
        <v>0</v>
      </c>
      <c r="AX548" s="17">
        <v>0</v>
      </c>
      <c r="AY548" s="20">
        <f t="shared" si="377"/>
        <v>0</v>
      </c>
      <c r="AZ548" s="35" t="s">
        <v>1491</v>
      </c>
      <c r="BA548" s="33" t="s">
        <v>2340</v>
      </c>
      <c r="BB548" s="17">
        <v>0</v>
      </c>
      <c r="BC548" s="17">
        <v>0</v>
      </c>
      <c r="BD548" s="20">
        <f t="shared" si="379"/>
        <v>0</v>
      </c>
      <c r="BE548" s="35" t="s">
        <v>270</v>
      </c>
      <c r="BF548" s="36" t="s">
        <v>2341</v>
      </c>
      <c r="BG548" s="17">
        <v>0</v>
      </c>
      <c r="BH548" s="17">
        <v>0</v>
      </c>
      <c r="BI548" s="20">
        <f t="shared" si="381"/>
        <v>0</v>
      </c>
      <c r="BJ548" s="54">
        <v>3</v>
      </c>
      <c r="BK548" s="37">
        <f t="shared" si="382"/>
        <v>6</v>
      </c>
      <c r="BL548" s="54">
        <f t="shared" si="383"/>
        <v>0</v>
      </c>
      <c r="BM548" s="28" t="s">
        <v>2342</v>
      </c>
      <c r="BN548" s="28" t="s">
        <v>2343</v>
      </c>
      <c r="BO548" s="28" t="s">
        <v>2179</v>
      </c>
      <c r="BP548" s="28" t="s">
        <v>2180</v>
      </c>
      <c r="BQ548" s="28">
        <v>2</v>
      </c>
      <c r="BR548" s="25">
        <f t="shared" si="384"/>
        <v>2</v>
      </c>
      <c r="BS548" s="28">
        <v>4</v>
      </c>
      <c r="BT548" s="25">
        <f t="shared" si="385"/>
        <v>4</v>
      </c>
      <c r="BU548" s="28">
        <v>3</v>
      </c>
      <c r="BV548" s="25">
        <f t="shared" si="386"/>
        <v>3</v>
      </c>
      <c r="BW548" s="28" t="s">
        <v>77</v>
      </c>
      <c r="BX548" s="25">
        <f t="shared" si="387"/>
        <v>5</v>
      </c>
      <c r="BY548" s="25" t="str">
        <f t="shared" si="364"/>
        <v>high</v>
      </c>
      <c r="BZ548" s="28" t="s">
        <v>100</v>
      </c>
      <c r="CA548" s="25">
        <v>3</v>
      </c>
      <c r="CB548" s="28" t="s">
        <v>2181</v>
      </c>
      <c r="CC548" s="28">
        <v>337.69</v>
      </c>
      <c r="CD548" s="28">
        <v>2.62</v>
      </c>
      <c r="CE548" s="38">
        <v>9.94</v>
      </c>
      <c r="CF548" s="54">
        <v>6</v>
      </c>
      <c r="CG548" s="25">
        <f t="shared" si="388"/>
        <v>0</v>
      </c>
      <c r="CH548" s="26">
        <f t="shared" si="389"/>
        <v>0</v>
      </c>
      <c r="CI548" s="26">
        <f t="shared" si="365"/>
        <v>437.02290076335873</v>
      </c>
      <c r="CJ548" s="26">
        <f t="shared" si="366"/>
        <v>115.19114688128774</v>
      </c>
    </row>
    <row r="549" spans="1:88" ht="13.05" customHeight="1" x14ac:dyDescent="0.3">
      <c r="A549" s="27">
        <v>232</v>
      </c>
      <c r="B549" s="28" t="s">
        <v>79</v>
      </c>
      <c r="C549" s="25">
        <f t="shared" si="367"/>
        <v>2</v>
      </c>
      <c r="D549" s="28" t="s">
        <v>65</v>
      </c>
      <c r="E549" s="25">
        <f t="shared" si="368"/>
        <v>3</v>
      </c>
      <c r="F549" s="28" t="s">
        <v>88</v>
      </c>
      <c r="G549" s="25">
        <f t="shared" si="369"/>
        <v>1</v>
      </c>
      <c r="H549" s="28" t="str">
        <f t="shared" si="370"/>
        <v>medium</v>
      </c>
      <c r="I549" s="28" t="s">
        <v>79</v>
      </c>
      <c r="J549" s="25">
        <f t="shared" si="371"/>
        <v>2</v>
      </c>
      <c r="K549" s="28" t="s">
        <v>79</v>
      </c>
      <c r="L549" s="25">
        <f t="shared" si="372"/>
        <v>2</v>
      </c>
      <c r="M549" s="28" t="s">
        <v>88</v>
      </c>
      <c r="N549" s="25">
        <f t="shared" si="373"/>
        <v>1</v>
      </c>
      <c r="O549" s="25" t="str">
        <f t="shared" si="362"/>
        <v>med</v>
      </c>
      <c r="P549" s="25" t="s">
        <v>67</v>
      </c>
      <c r="Q549" s="25" t="s">
        <v>68</v>
      </c>
      <c r="R549" s="25">
        <v>6</v>
      </c>
      <c r="S549" s="29" t="s">
        <v>2353</v>
      </c>
      <c r="T549" s="195">
        <f>VLOOKUP($S549,'Snippet measures'!$A$4:$V$33,11,FALSE)</f>
        <v>996</v>
      </c>
      <c r="U549" s="195">
        <f>VLOOKUP($S549,'Snippet measures'!$A$4:$V$33,18,FALSE)</f>
        <v>-6.5382472654883603</v>
      </c>
      <c r="V549" s="195">
        <f>VLOOKUP($S549,'Snippet measures'!$A$4:$V$33,19,FALSE)</f>
        <v>777.6</v>
      </c>
      <c r="W549" s="195">
        <f>VLOOKUP($S549,'Snippet measures'!$A$4:$V$33,21,FALSE)</f>
        <v>6.369426751592357E-3</v>
      </c>
      <c r="X549" s="195">
        <f>VLOOKUP($S549,'Snippet measures'!$A$4:$V$33,22,FALSE)</f>
        <v>0.29140127388535031</v>
      </c>
      <c r="Y549" s="25">
        <v>3</v>
      </c>
      <c r="Z549" s="30" t="s">
        <v>2407</v>
      </c>
      <c r="AA549" s="31" t="s">
        <v>2408</v>
      </c>
      <c r="AB549" s="39" t="s">
        <v>335</v>
      </c>
      <c r="AC549" s="33" t="s">
        <v>2409</v>
      </c>
      <c r="AD549" s="16"/>
      <c r="AE549" s="17">
        <v>0</v>
      </c>
      <c r="AF549" s="17">
        <v>0</v>
      </c>
      <c r="AG549" s="17">
        <f t="shared" si="374"/>
        <v>0</v>
      </c>
      <c r="AH549" s="35" t="s">
        <v>336</v>
      </c>
      <c r="AI549" s="33" t="s">
        <v>2410</v>
      </c>
      <c r="AJ549" s="16"/>
      <c r="AK549" s="17">
        <v>0</v>
      </c>
      <c r="AL549" s="17">
        <v>0</v>
      </c>
      <c r="AM549" s="20">
        <f t="shared" si="390"/>
        <v>0</v>
      </c>
      <c r="AN549" s="35"/>
      <c r="AO549" s="33"/>
      <c r="AP549" s="16"/>
      <c r="AQ549" s="17" t="str">
        <f t="shared" ref="AQ549:AR551" si="394">IF(ISBLANK($AN549),"",IF($AN549=TRIM($AO549),3,""))</f>
        <v/>
      </c>
      <c r="AR549" s="17" t="str">
        <f t="shared" si="394"/>
        <v/>
      </c>
      <c r="AS549" s="20" t="str">
        <f t="shared" si="376"/>
        <v/>
      </c>
      <c r="AT549" s="35"/>
      <c r="AU549" s="33"/>
      <c r="AV549" s="16"/>
      <c r="AW549" s="17" t="str">
        <f t="shared" ref="AW549:AX551" si="395">IF(ISBLANK($AT549),"",IF($AT549=TRIM($AU549),3,""))</f>
        <v/>
      </c>
      <c r="AX549" s="17" t="str">
        <f t="shared" si="395"/>
        <v/>
      </c>
      <c r="AY549" s="20" t="str">
        <f t="shared" si="377"/>
        <v/>
      </c>
      <c r="AZ549" s="35"/>
      <c r="BA549" s="33"/>
      <c r="BB549" s="17" t="str">
        <f t="shared" ref="BB549:BC555" si="396">IF(ISBLANK($AZ549),"",IF($AZ549=TRIM($BA549),3,""))</f>
        <v/>
      </c>
      <c r="BC549" s="17" t="str">
        <f t="shared" si="396"/>
        <v/>
      </c>
      <c r="BD549" s="20" t="str">
        <f t="shared" si="379"/>
        <v/>
      </c>
      <c r="BE549" s="35"/>
      <c r="BF549" s="36"/>
      <c r="BG549" s="17" t="str">
        <f t="shared" ref="BG549:BH555" si="397">IF(ISBLANK($BE549),"",IF($BE549=TRIM($BF549),3,""))</f>
        <v/>
      </c>
      <c r="BH549" s="17" t="str">
        <f t="shared" si="397"/>
        <v/>
      </c>
      <c r="BI549" s="20" t="str">
        <f t="shared" si="381"/>
        <v/>
      </c>
      <c r="BJ549" s="54">
        <v>3</v>
      </c>
      <c r="BK549" s="37">
        <f t="shared" si="382"/>
        <v>6</v>
      </c>
      <c r="BL549" s="54">
        <f t="shared" si="383"/>
        <v>0</v>
      </c>
      <c r="BM549" s="28" t="s">
        <v>2337</v>
      </c>
      <c r="BN549" s="28" t="s">
        <v>2411</v>
      </c>
      <c r="BO549" s="28" t="s">
        <v>2179</v>
      </c>
      <c r="BP549" s="28" t="s">
        <v>2180</v>
      </c>
      <c r="BQ549" s="28">
        <v>2</v>
      </c>
      <c r="BR549" s="25">
        <f t="shared" si="384"/>
        <v>2</v>
      </c>
      <c r="BS549" s="28">
        <v>4</v>
      </c>
      <c r="BT549" s="25">
        <f t="shared" si="385"/>
        <v>4</v>
      </c>
      <c r="BU549" s="28">
        <v>3</v>
      </c>
      <c r="BV549" s="25">
        <f t="shared" si="386"/>
        <v>3</v>
      </c>
      <c r="BW549" s="28" t="s">
        <v>77</v>
      </c>
      <c r="BX549" s="25">
        <f t="shared" si="387"/>
        <v>5</v>
      </c>
      <c r="BY549" s="25" t="str">
        <f t="shared" si="364"/>
        <v>high</v>
      </c>
      <c r="BZ549" s="28" t="s">
        <v>100</v>
      </c>
      <c r="CA549" s="25">
        <v>3</v>
      </c>
      <c r="CB549" s="28" t="s">
        <v>2181</v>
      </c>
      <c r="CC549" s="28">
        <v>337.69</v>
      </c>
      <c r="CD549" s="28">
        <v>2.35</v>
      </c>
      <c r="CE549" s="38">
        <v>4.75</v>
      </c>
      <c r="CF549" s="54">
        <v>2</v>
      </c>
      <c r="CG549" s="25">
        <f t="shared" si="388"/>
        <v>0</v>
      </c>
      <c r="CH549" s="26">
        <f t="shared" si="389"/>
        <v>0</v>
      </c>
      <c r="CI549" s="26">
        <f t="shared" si="365"/>
        <v>423.82978723404256</v>
      </c>
      <c r="CJ549" s="26">
        <f t="shared" si="366"/>
        <v>209.68421052631578</v>
      </c>
    </row>
    <row r="550" spans="1:88" ht="13.05" customHeight="1" x14ac:dyDescent="0.3">
      <c r="A550" s="27">
        <v>232</v>
      </c>
      <c r="B550" s="28" t="s">
        <v>79</v>
      </c>
      <c r="C550" s="25">
        <f t="shared" si="367"/>
        <v>2</v>
      </c>
      <c r="D550" s="28" t="s">
        <v>65</v>
      </c>
      <c r="E550" s="25">
        <f t="shared" si="368"/>
        <v>3</v>
      </c>
      <c r="F550" s="28" t="s">
        <v>88</v>
      </c>
      <c r="G550" s="25">
        <f t="shared" si="369"/>
        <v>1</v>
      </c>
      <c r="H550" s="28" t="str">
        <f t="shared" si="370"/>
        <v>medium</v>
      </c>
      <c r="I550" s="28" t="s">
        <v>79</v>
      </c>
      <c r="J550" s="25">
        <f t="shared" si="371"/>
        <v>2</v>
      </c>
      <c r="K550" s="28" t="s">
        <v>79</v>
      </c>
      <c r="L550" s="25">
        <f t="shared" si="372"/>
        <v>2</v>
      </c>
      <c r="M550" s="28" t="s">
        <v>88</v>
      </c>
      <c r="N550" s="25">
        <f t="shared" si="373"/>
        <v>1</v>
      </c>
      <c r="O550" s="25" t="str">
        <f t="shared" si="362"/>
        <v>med</v>
      </c>
      <c r="P550" s="25" t="s">
        <v>67</v>
      </c>
      <c r="Q550" s="25" t="s">
        <v>68</v>
      </c>
      <c r="R550" s="25">
        <v>6</v>
      </c>
      <c r="S550" s="29" t="s">
        <v>2417</v>
      </c>
      <c r="T550" s="195">
        <f>VLOOKUP($S550,'Snippet measures'!$A$4:$V$33,11,FALSE)</f>
        <v>867</v>
      </c>
      <c r="U550" s="195">
        <f>VLOOKUP($S550,'Snippet measures'!$A$4:$V$33,18,FALSE)</f>
        <v>-6.0592906870255101</v>
      </c>
      <c r="V550" s="195">
        <f>VLOOKUP($S550,'Snippet measures'!$A$4:$V$33,19,FALSE)</f>
        <v>684.9</v>
      </c>
      <c r="W550" s="195">
        <f>VLOOKUP($S550,'Snippet measures'!$A$4:$V$33,21,FALSE)</f>
        <v>1.0075566750629723E-2</v>
      </c>
      <c r="X550" s="195">
        <f>VLOOKUP($S550,'Snippet measures'!$A$4:$V$33,22,FALSE)</f>
        <v>0.44332493702770781</v>
      </c>
      <c r="Y550" s="25">
        <v>3</v>
      </c>
      <c r="Z550" s="30" t="s">
        <v>2473</v>
      </c>
      <c r="AA550" s="31" t="s">
        <v>2474</v>
      </c>
      <c r="AB550" s="39" t="s">
        <v>1616</v>
      </c>
      <c r="AC550" s="33" t="s">
        <v>2475</v>
      </c>
      <c r="AD550" s="16"/>
      <c r="AE550" s="17">
        <v>0</v>
      </c>
      <c r="AF550" s="17">
        <v>0</v>
      </c>
      <c r="AG550" s="17">
        <f t="shared" si="374"/>
        <v>0</v>
      </c>
      <c r="AH550" s="35" t="s">
        <v>401</v>
      </c>
      <c r="AI550" s="33" t="s">
        <v>2476</v>
      </c>
      <c r="AJ550" s="16"/>
      <c r="AK550" s="17">
        <v>0</v>
      </c>
      <c r="AL550" s="17">
        <v>0</v>
      </c>
      <c r="AM550" s="20">
        <f t="shared" si="390"/>
        <v>0</v>
      </c>
      <c r="AN550" s="35"/>
      <c r="AO550" s="33"/>
      <c r="AP550" s="16"/>
      <c r="AQ550" s="17" t="str">
        <f t="shared" si="394"/>
        <v/>
      </c>
      <c r="AR550" s="17" t="str">
        <f t="shared" si="394"/>
        <v/>
      </c>
      <c r="AS550" s="20" t="str">
        <f t="shared" si="376"/>
        <v/>
      </c>
      <c r="AT550" s="35"/>
      <c r="AU550" s="33"/>
      <c r="AV550" s="16"/>
      <c r="AW550" s="17" t="str">
        <f t="shared" si="395"/>
        <v/>
      </c>
      <c r="AX550" s="17" t="str">
        <f t="shared" si="395"/>
        <v/>
      </c>
      <c r="AY550" s="20" t="str">
        <f t="shared" si="377"/>
        <v/>
      </c>
      <c r="AZ550" s="35"/>
      <c r="BA550" s="33"/>
      <c r="BB550" s="17" t="str">
        <f t="shared" si="396"/>
        <v/>
      </c>
      <c r="BC550" s="17" t="str">
        <f t="shared" si="396"/>
        <v/>
      </c>
      <c r="BD550" s="20" t="str">
        <f t="shared" si="379"/>
        <v/>
      </c>
      <c r="BE550" s="35"/>
      <c r="BF550" s="36"/>
      <c r="BG550" s="17" t="str">
        <f t="shared" si="397"/>
        <v/>
      </c>
      <c r="BH550" s="17" t="str">
        <f t="shared" si="397"/>
        <v/>
      </c>
      <c r="BI550" s="20" t="str">
        <f t="shared" si="381"/>
        <v/>
      </c>
      <c r="BJ550" s="54">
        <v>3</v>
      </c>
      <c r="BK550" s="37">
        <f t="shared" si="382"/>
        <v>6</v>
      </c>
      <c r="BL550" s="54">
        <f t="shared" si="383"/>
        <v>0</v>
      </c>
      <c r="BM550" s="28" t="s">
        <v>2477</v>
      </c>
      <c r="BN550" s="28" t="s">
        <v>2343</v>
      </c>
      <c r="BO550" s="28" t="s">
        <v>2179</v>
      </c>
      <c r="BP550" s="28" t="s">
        <v>2180</v>
      </c>
      <c r="BQ550" s="28">
        <v>2</v>
      </c>
      <c r="BR550" s="25">
        <f t="shared" si="384"/>
        <v>2</v>
      </c>
      <c r="BS550" s="28">
        <v>4</v>
      </c>
      <c r="BT550" s="25">
        <f t="shared" si="385"/>
        <v>4</v>
      </c>
      <c r="BU550" s="28">
        <v>3</v>
      </c>
      <c r="BV550" s="25">
        <f t="shared" si="386"/>
        <v>3</v>
      </c>
      <c r="BW550" s="28" t="s">
        <v>77</v>
      </c>
      <c r="BX550" s="25">
        <f t="shared" si="387"/>
        <v>5</v>
      </c>
      <c r="BY550" s="25" t="str">
        <f t="shared" si="364"/>
        <v>high</v>
      </c>
      <c r="BZ550" s="28" t="s">
        <v>100</v>
      </c>
      <c r="CA550" s="25">
        <v>3</v>
      </c>
      <c r="CB550" s="28" t="s">
        <v>2181</v>
      </c>
      <c r="CC550" s="28">
        <v>337.69</v>
      </c>
      <c r="CD550" s="28">
        <v>2.57</v>
      </c>
      <c r="CE550" s="38">
        <v>5.0199999999999996</v>
      </c>
      <c r="CF550" s="54">
        <v>2</v>
      </c>
      <c r="CG550" s="25">
        <f t="shared" si="388"/>
        <v>0</v>
      </c>
      <c r="CH550" s="26">
        <f t="shared" si="389"/>
        <v>0</v>
      </c>
      <c r="CI550" s="26">
        <f t="shared" si="365"/>
        <v>337.35408560311288</v>
      </c>
      <c r="CJ550" s="26">
        <f t="shared" si="366"/>
        <v>172.70916334661356</v>
      </c>
    </row>
    <row r="551" spans="1:88" ht="13.05" customHeight="1" x14ac:dyDescent="0.3">
      <c r="A551" s="27">
        <v>250</v>
      </c>
      <c r="B551" s="28" t="s">
        <v>88</v>
      </c>
      <c r="C551" s="25">
        <f t="shared" si="367"/>
        <v>1</v>
      </c>
      <c r="D551" s="28" t="s">
        <v>79</v>
      </c>
      <c r="E551" s="25">
        <f t="shared" si="368"/>
        <v>2</v>
      </c>
      <c r="F551" s="28" t="s">
        <v>79</v>
      </c>
      <c r="G551" s="25">
        <f t="shared" si="369"/>
        <v>2</v>
      </c>
      <c r="H551" s="28" t="str">
        <f t="shared" si="370"/>
        <v>low</v>
      </c>
      <c r="I551" s="28" t="s">
        <v>79</v>
      </c>
      <c r="J551" s="25">
        <f t="shared" si="371"/>
        <v>2</v>
      </c>
      <c r="K551" s="28" t="s">
        <v>65</v>
      </c>
      <c r="L551" s="25">
        <f t="shared" si="372"/>
        <v>3</v>
      </c>
      <c r="M551" s="28" t="s">
        <v>65</v>
      </c>
      <c r="N551" s="25">
        <f t="shared" si="373"/>
        <v>3</v>
      </c>
      <c r="O551" s="25" t="str">
        <f t="shared" si="362"/>
        <v>low</v>
      </c>
      <c r="P551" s="25" t="s">
        <v>67</v>
      </c>
      <c r="Q551" s="25" t="s">
        <v>68</v>
      </c>
      <c r="R551" s="25">
        <v>1</v>
      </c>
      <c r="S551" s="29" t="s">
        <v>69</v>
      </c>
      <c r="T551" s="195">
        <f>VLOOKUP($S551,'Snippet measures'!$A$4:$V$33,11,FALSE)</f>
        <v>657</v>
      </c>
      <c r="U551" s="195">
        <f>VLOOKUP($S551,'Snippet measures'!$A$4:$V$33,18,FALSE)</f>
        <v>2.1914229301227199</v>
      </c>
      <c r="V551" s="195">
        <f>VLOOKUP($S551,'Snippet measures'!$A$4:$V$33,19,FALSE)</f>
        <v>241.5</v>
      </c>
      <c r="W551" s="195">
        <f>VLOOKUP($S551,'Snippet measures'!$A$4:$V$33,21,FALSE)</f>
        <v>3.003003003003003E-3</v>
      </c>
      <c r="X551" s="195">
        <f>VLOOKUP($S551,'Snippet measures'!$A$4:$V$33,22,FALSE)</f>
        <v>0.40540540540540543</v>
      </c>
      <c r="Y551" s="25">
        <v>4</v>
      </c>
      <c r="Z551" s="30" t="s">
        <v>178</v>
      </c>
      <c r="AA551" s="31" t="s">
        <v>179</v>
      </c>
      <c r="AB551" s="32" t="s">
        <v>72</v>
      </c>
      <c r="AC551" s="33" t="s">
        <v>180</v>
      </c>
      <c r="AD551" s="16"/>
      <c r="AE551" s="17">
        <v>0</v>
      </c>
      <c r="AF551" s="17">
        <v>0</v>
      </c>
      <c r="AG551" s="17">
        <f t="shared" si="374"/>
        <v>0</v>
      </c>
      <c r="AH551" s="34" t="s">
        <v>73</v>
      </c>
      <c r="AI551" s="33" t="s">
        <v>180</v>
      </c>
      <c r="AJ551" s="16"/>
      <c r="AK551" s="17">
        <v>0</v>
      </c>
      <c r="AL551" s="17">
        <v>0</v>
      </c>
      <c r="AM551" s="20">
        <f t="shared" si="390"/>
        <v>0</v>
      </c>
      <c r="AN551" s="35"/>
      <c r="AO551" s="33"/>
      <c r="AP551" s="16"/>
      <c r="AQ551" s="17" t="str">
        <f t="shared" si="394"/>
        <v/>
      </c>
      <c r="AR551" s="17" t="str">
        <f t="shared" si="394"/>
        <v/>
      </c>
      <c r="AS551" s="20" t="str">
        <f t="shared" si="376"/>
        <v/>
      </c>
      <c r="AT551" s="35"/>
      <c r="AU551" s="33"/>
      <c r="AV551" s="16"/>
      <c r="AW551" s="17" t="str">
        <f t="shared" si="395"/>
        <v/>
      </c>
      <c r="AX551" s="17" t="str">
        <f t="shared" si="395"/>
        <v/>
      </c>
      <c r="AY551" s="20" t="str">
        <f t="shared" si="377"/>
        <v/>
      </c>
      <c r="AZ551" s="35"/>
      <c r="BA551" s="33"/>
      <c r="BB551" s="17" t="str">
        <f t="shared" si="396"/>
        <v/>
      </c>
      <c r="BC551" s="17" t="str">
        <f t="shared" si="396"/>
        <v/>
      </c>
      <c r="BD551" s="20" t="str">
        <f t="shared" si="379"/>
        <v/>
      </c>
      <c r="BE551" s="35"/>
      <c r="BF551" s="36"/>
      <c r="BG551" s="17" t="str">
        <f t="shared" si="397"/>
        <v/>
      </c>
      <c r="BH551" s="17" t="str">
        <f t="shared" si="397"/>
        <v/>
      </c>
      <c r="BI551" s="20" t="str">
        <f t="shared" si="381"/>
        <v/>
      </c>
      <c r="BJ551" s="54">
        <v>2</v>
      </c>
      <c r="BK551" s="37">
        <f t="shared" si="382"/>
        <v>6</v>
      </c>
      <c r="BL551" s="54">
        <f t="shared" si="383"/>
        <v>-2</v>
      </c>
      <c r="BM551" s="28" t="s">
        <v>181</v>
      </c>
      <c r="BN551" s="28" t="s">
        <v>180</v>
      </c>
      <c r="BO551" s="28" t="s">
        <v>182</v>
      </c>
      <c r="BP551" s="28" t="s">
        <v>183</v>
      </c>
      <c r="BQ551" s="28">
        <v>3</v>
      </c>
      <c r="BR551" s="25">
        <f t="shared" si="384"/>
        <v>3</v>
      </c>
      <c r="BS551" s="28">
        <v>2</v>
      </c>
      <c r="BT551" s="25">
        <f t="shared" si="385"/>
        <v>2</v>
      </c>
      <c r="BU551" s="28" t="s">
        <v>87</v>
      </c>
      <c r="BV551" s="25">
        <f t="shared" si="386"/>
        <v>1</v>
      </c>
      <c r="BW551" s="28">
        <v>2</v>
      </c>
      <c r="BX551" s="25">
        <f t="shared" si="387"/>
        <v>2</v>
      </c>
      <c r="BY551" s="25" t="str">
        <f t="shared" si="364"/>
        <v>med</v>
      </c>
      <c r="BZ551" s="28" t="s">
        <v>100</v>
      </c>
      <c r="CA551" s="25">
        <v>3</v>
      </c>
      <c r="CB551" s="28"/>
      <c r="CC551" s="28">
        <v>310.38</v>
      </c>
      <c r="CD551" s="28">
        <v>5.13</v>
      </c>
      <c r="CE551" s="38">
        <v>7.59</v>
      </c>
      <c r="CF551" s="54">
        <v>2</v>
      </c>
      <c r="CG551" s="25">
        <f t="shared" si="388"/>
        <v>0</v>
      </c>
      <c r="CH551" s="26">
        <f t="shared" si="389"/>
        <v>0</v>
      </c>
      <c r="CI551" s="26">
        <f t="shared" si="365"/>
        <v>128.07017543859649</v>
      </c>
      <c r="CJ551" s="26">
        <f t="shared" si="366"/>
        <v>86.56126482213439</v>
      </c>
    </row>
    <row r="552" spans="1:88" ht="13.05" customHeight="1" x14ac:dyDescent="0.3">
      <c r="A552" s="27">
        <v>250</v>
      </c>
      <c r="B552" s="28" t="s">
        <v>88</v>
      </c>
      <c r="C552" s="25">
        <f t="shared" si="367"/>
        <v>1</v>
      </c>
      <c r="D552" s="28" t="s">
        <v>79</v>
      </c>
      <c r="E552" s="25">
        <f t="shared" si="368"/>
        <v>2</v>
      </c>
      <c r="F552" s="28" t="s">
        <v>79</v>
      </c>
      <c r="G552" s="25">
        <f t="shared" si="369"/>
        <v>2</v>
      </c>
      <c r="H552" s="28" t="str">
        <f t="shared" si="370"/>
        <v>low</v>
      </c>
      <c r="I552" s="28" t="s">
        <v>79</v>
      </c>
      <c r="J552" s="25">
        <f t="shared" si="371"/>
        <v>2</v>
      </c>
      <c r="K552" s="28" t="s">
        <v>65</v>
      </c>
      <c r="L552" s="25">
        <f t="shared" si="372"/>
        <v>3</v>
      </c>
      <c r="M552" s="28" t="s">
        <v>65</v>
      </c>
      <c r="N552" s="25">
        <f t="shared" si="373"/>
        <v>3</v>
      </c>
      <c r="O552" s="25" t="str">
        <f t="shared" si="362"/>
        <v>low</v>
      </c>
      <c r="P552" s="25" t="s">
        <v>67</v>
      </c>
      <c r="Q552" s="25" t="s">
        <v>68</v>
      </c>
      <c r="R552" s="25">
        <v>1</v>
      </c>
      <c r="S552" s="29" t="s">
        <v>184</v>
      </c>
      <c r="T552" s="195">
        <f>VLOOKUP($S552,'Snippet measures'!$A$4:$V$33,11,FALSE)</f>
        <v>1317</v>
      </c>
      <c r="U552" s="195">
        <f>VLOOKUP($S552,'Snippet measures'!$A$4:$V$33,18,FALSE)</f>
        <v>2.0884860852009202</v>
      </c>
      <c r="V552" s="195">
        <f>VLOOKUP($S552,'Snippet measures'!$A$4:$V$33,19,FALSE)</f>
        <v>641.70000000000005</v>
      </c>
      <c r="W552" s="195">
        <f>VLOOKUP($S552,'Snippet measures'!$A$4:$V$33,21,FALSE)</f>
        <v>8.6633663366336641E-3</v>
      </c>
      <c r="X552" s="195">
        <f>VLOOKUP($S552,'Snippet measures'!$A$4:$V$33,22,FALSE)</f>
        <v>0.41089108910891087</v>
      </c>
      <c r="Y552" s="25">
        <v>2</v>
      </c>
      <c r="Z552" s="30" t="s">
        <v>112</v>
      </c>
      <c r="AA552" s="31" t="s">
        <v>179</v>
      </c>
      <c r="AB552" s="39" t="s">
        <v>187</v>
      </c>
      <c r="AC552" s="33" t="s">
        <v>264</v>
      </c>
      <c r="AD552" s="16"/>
      <c r="AE552" s="17">
        <v>0</v>
      </c>
      <c r="AF552" s="17">
        <v>0</v>
      </c>
      <c r="AG552" s="17">
        <f t="shared" si="374"/>
        <v>0</v>
      </c>
      <c r="AH552" s="35" t="s">
        <v>188</v>
      </c>
      <c r="AI552" s="33" t="s">
        <v>264</v>
      </c>
      <c r="AJ552" s="16"/>
      <c r="AK552" s="17">
        <v>0</v>
      </c>
      <c r="AL552" s="17">
        <v>0</v>
      </c>
      <c r="AM552" s="20">
        <f t="shared" si="390"/>
        <v>0</v>
      </c>
      <c r="AN552" s="35" t="s">
        <v>190</v>
      </c>
      <c r="AO552" s="33" t="s">
        <v>264</v>
      </c>
      <c r="AP552" s="16"/>
      <c r="AQ552" s="17">
        <v>0</v>
      </c>
      <c r="AR552" s="17">
        <v>0</v>
      </c>
      <c r="AS552" s="20">
        <f t="shared" si="376"/>
        <v>0</v>
      </c>
      <c r="AT552" s="35" t="s">
        <v>192</v>
      </c>
      <c r="AU552" s="33" t="s">
        <v>264</v>
      </c>
      <c r="AV552" s="16"/>
      <c r="AW552" s="17">
        <v>0</v>
      </c>
      <c r="AX552" s="17">
        <v>0</v>
      </c>
      <c r="AY552" s="20">
        <f t="shared" si="377"/>
        <v>0</v>
      </c>
      <c r="AZ552" s="35"/>
      <c r="BA552" s="33"/>
      <c r="BB552" s="17" t="str">
        <f t="shared" si="396"/>
        <v/>
      </c>
      <c r="BC552" s="17" t="str">
        <f t="shared" si="396"/>
        <v/>
      </c>
      <c r="BD552" s="20" t="str">
        <f t="shared" si="379"/>
        <v/>
      </c>
      <c r="BE552" s="35"/>
      <c r="BF552" s="36"/>
      <c r="BG552" s="17" t="str">
        <f t="shared" si="397"/>
        <v/>
      </c>
      <c r="BH552" s="17" t="str">
        <f t="shared" si="397"/>
        <v/>
      </c>
      <c r="BI552" s="20" t="str">
        <f t="shared" si="381"/>
        <v/>
      </c>
      <c r="BJ552" s="54">
        <v>3</v>
      </c>
      <c r="BK552" s="37">
        <f t="shared" si="382"/>
        <v>5</v>
      </c>
      <c r="BL552" s="54">
        <f t="shared" si="383"/>
        <v>1</v>
      </c>
      <c r="BM552" s="28" t="s">
        <v>265</v>
      </c>
      <c r="BN552" s="28" t="s">
        <v>265</v>
      </c>
      <c r="BO552" s="28" t="s">
        <v>182</v>
      </c>
      <c r="BP552" s="28" t="s">
        <v>183</v>
      </c>
      <c r="BQ552" s="28">
        <v>3</v>
      </c>
      <c r="BR552" s="25">
        <f t="shared" si="384"/>
        <v>3</v>
      </c>
      <c r="BS552" s="28">
        <v>2</v>
      </c>
      <c r="BT552" s="25">
        <f t="shared" si="385"/>
        <v>2</v>
      </c>
      <c r="BU552" s="28" t="s">
        <v>87</v>
      </c>
      <c r="BV552" s="25">
        <f t="shared" si="386"/>
        <v>1</v>
      </c>
      <c r="BW552" s="28">
        <v>2</v>
      </c>
      <c r="BX552" s="25">
        <f t="shared" si="387"/>
        <v>2</v>
      </c>
      <c r="BY552" s="25" t="str">
        <f t="shared" si="364"/>
        <v>med</v>
      </c>
      <c r="BZ552" s="28" t="s">
        <v>100</v>
      </c>
      <c r="CA552" s="25">
        <v>3</v>
      </c>
      <c r="CB552" s="28"/>
      <c r="CC552" s="28">
        <v>310.38</v>
      </c>
      <c r="CD552" s="28">
        <v>3.03</v>
      </c>
      <c r="CE552" s="38">
        <v>10.16</v>
      </c>
      <c r="CF552" s="54">
        <v>4</v>
      </c>
      <c r="CG552" s="25">
        <f t="shared" si="388"/>
        <v>0</v>
      </c>
      <c r="CH552" s="26">
        <f t="shared" si="389"/>
        <v>0</v>
      </c>
      <c r="CI552" s="26">
        <f t="shared" si="365"/>
        <v>434.65346534653469</v>
      </c>
      <c r="CJ552" s="26">
        <f t="shared" si="366"/>
        <v>129.6259842519685</v>
      </c>
    </row>
    <row r="553" spans="1:88" ht="13.05" customHeight="1" x14ac:dyDescent="0.3">
      <c r="A553" s="27">
        <v>250</v>
      </c>
      <c r="B553" s="28" t="s">
        <v>88</v>
      </c>
      <c r="C553" s="25">
        <f t="shared" si="367"/>
        <v>1</v>
      </c>
      <c r="D553" s="28" t="s">
        <v>79</v>
      </c>
      <c r="E553" s="25">
        <f t="shared" si="368"/>
        <v>2</v>
      </c>
      <c r="F553" s="28" t="s">
        <v>79</v>
      </c>
      <c r="G553" s="25">
        <f t="shared" si="369"/>
        <v>2</v>
      </c>
      <c r="H553" s="28" t="str">
        <f t="shared" si="370"/>
        <v>low</v>
      </c>
      <c r="I553" s="28" t="s">
        <v>79</v>
      </c>
      <c r="J553" s="25">
        <f t="shared" si="371"/>
        <v>2</v>
      </c>
      <c r="K553" s="28" t="s">
        <v>65</v>
      </c>
      <c r="L553" s="25">
        <f t="shared" si="372"/>
        <v>3</v>
      </c>
      <c r="M553" s="28" t="s">
        <v>65</v>
      </c>
      <c r="N553" s="25">
        <f t="shared" si="373"/>
        <v>3</v>
      </c>
      <c r="O553" s="25" t="str">
        <f t="shared" si="362"/>
        <v>low</v>
      </c>
      <c r="P553" s="25" t="s">
        <v>67</v>
      </c>
      <c r="Q553" s="25" t="s">
        <v>68</v>
      </c>
      <c r="R553" s="25">
        <v>1</v>
      </c>
      <c r="S553" s="29" t="s">
        <v>266</v>
      </c>
      <c r="T553" s="195">
        <f>VLOOKUP($S553,'Snippet measures'!$A$4:$V$33,11,FALSE)</f>
        <v>901</v>
      </c>
      <c r="U553" s="195">
        <f>VLOOKUP($S553,'Snippet measures'!$A$4:$V$33,18,FALSE)</f>
        <v>-10.8307440683484</v>
      </c>
      <c r="V553" s="195">
        <f>VLOOKUP($S553,'Snippet measures'!$A$4:$V$33,19,FALSE)</f>
        <v>882.1</v>
      </c>
      <c r="W553" s="195">
        <f>VLOOKUP($S553,'Snippet measures'!$A$4:$V$33,21,FALSE)</f>
        <v>8.8050314465408803E-3</v>
      </c>
      <c r="X553" s="195">
        <f>VLOOKUP($S553,'Snippet measures'!$A$4:$V$33,22,FALSE)</f>
        <v>0</v>
      </c>
      <c r="Y553" s="25">
        <v>2</v>
      </c>
      <c r="Z553" s="30" t="s">
        <v>330</v>
      </c>
      <c r="AA553" s="31" t="s">
        <v>330</v>
      </c>
      <c r="AB553" s="39" t="s">
        <v>269</v>
      </c>
      <c r="AC553" s="33" t="s">
        <v>331</v>
      </c>
      <c r="AD553" s="16"/>
      <c r="AE553" s="17">
        <v>0</v>
      </c>
      <c r="AF553" s="17">
        <v>0</v>
      </c>
      <c r="AG553" s="17">
        <f t="shared" si="374"/>
        <v>0</v>
      </c>
      <c r="AH553" s="35" t="s">
        <v>269</v>
      </c>
      <c r="AI553" s="33" t="s">
        <v>331</v>
      </c>
      <c r="AJ553" s="16"/>
      <c r="AK553" s="17">
        <v>0</v>
      </c>
      <c r="AL553" s="17">
        <v>0</v>
      </c>
      <c r="AM553" s="20">
        <f t="shared" si="390"/>
        <v>0</v>
      </c>
      <c r="AN553" s="35" t="s">
        <v>270</v>
      </c>
      <c r="AO553" s="33" t="s">
        <v>331</v>
      </c>
      <c r="AP553" s="16"/>
      <c r="AQ553" s="17">
        <v>0</v>
      </c>
      <c r="AR553" s="17">
        <v>0</v>
      </c>
      <c r="AS553" s="20">
        <f t="shared" si="376"/>
        <v>0</v>
      </c>
      <c r="AT553" s="35"/>
      <c r="AU553" s="33"/>
      <c r="AV553" s="16"/>
      <c r="AW553" s="17" t="str">
        <f>IF(ISBLANK($AT553),"",IF($AT553=TRIM($AU553),3,""))</f>
        <v/>
      </c>
      <c r="AX553" s="17" t="str">
        <f>IF(ISBLANK($AT553),"",IF($AT553=TRIM($AU553),3,""))</f>
        <v/>
      </c>
      <c r="AY553" s="20" t="str">
        <f t="shared" si="377"/>
        <v/>
      </c>
      <c r="AZ553" s="35"/>
      <c r="BA553" s="33"/>
      <c r="BB553" s="17" t="str">
        <f t="shared" si="396"/>
        <v/>
      </c>
      <c r="BC553" s="17" t="str">
        <f t="shared" si="396"/>
        <v/>
      </c>
      <c r="BD553" s="20" t="str">
        <f t="shared" si="379"/>
        <v/>
      </c>
      <c r="BE553" s="35"/>
      <c r="BF553" s="36"/>
      <c r="BG553" s="17" t="str">
        <f t="shared" si="397"/>
        <v/>
      </c>
      <c r="BH553" s="17" t="str">
        <f t="shared" si="397"/>
        <v/>
      </c>
      <c r="BI553" s="20" t="str">
        <f t="shared" si="381"/>
        <v/>
      </c>
      <c r="BJ553" s="54">
        <v>2</v>
      </c>
      <c r="BK553" s="37">
        <f t="shared" si="382"/>
        <v>4</v>
      </c>
      <c r="BL553" s="54">
        <f t="shared" si="383"/>
        <v>0</v>
      </c>
      <c r="BM553" s="28" t="s">
        <v>178</v>
      </c>
      <c r="BN553" s="28" t="s">
        <v>178</v>
      </c>
      <c r="BO553" s="28" t="s">
        <v>182</v>
      </c>
      <c r="BP553" s="28" t="s">
        <v>183</v>
      </c>
      <c r="BQ553" s="28">
        <v>3</v>
      </c>
      <c r="BR553" s="25">
        <f t="shared" si="384"/>
        <v>3</v>
      </c>
      <c r="BS553" s="28">
        <v>2</v>
      </c>
      <c r="BT553" s="25">
        <f t="shared" si="385"/>
        <v>2</v>
      </c>
      <c r="BU553" s="28" t="s">
        <v>87</v>
      </c>
      <c r="BV553" s="25">
        <f t="shared" si="386"/>
        <v>1</v>
      </c>
      <c r="BW553" s="28">
        <v>2</v>
      </c>
      <c r="BX553" s="25">
        <f t="shared" si="387"/>
        <v>2</v>
      </c>
      <c r="BY553" s="25" t="str">
        <f t="shared" si="364"/>
        <v>med</v>
      </c>
      <c r="BZ553" s="28" t="s">
        <v>100</v>
      </c>
      <c r="CA553" s="25">
        <v>3</v>
      </c>
      <c r="CB553" s="28"/>
      <c r="CC553" s="28">
        <v>310.38</v>
      </c>
      <c r="CD553" s="28">
        <v>3.67</v>
      </c>
      <c r="CE553" s="38">
        <v>11.06</v>
      </c>
      <c r="CF553" s="54">
        <v>3</v>
      </c>
      <c r="CG553" s="25">
        <f t="shared" si="388"/>
        <v>0</v>
      </c>
      <c r="CH553" s="26">
        <f t="shared" si="389"/>
        <v>0</v>
      </c>
      <c r="CI553" s="26">
        <f t="shared" si="365"/>
        <v>245.50408719346049</v>
      </c>
      <c r="CJ553" s="26">
        <f t="shared" si="366"/>
        <v>81.464737793851711</v>
      </c>
    </row>
    <row r="554" spans="1:88" ht="13.05" customHeight="1" x14ac:dyDescent="0.3">
      <c r="A554" s="27">
        <v>250</v>
      </c>
      <c r="B554" s="28" t="s">
        <v>88</v>
      </c>
      <c r="C554" s="25">
        <f t="shared" si="367"/>
        <v>1</v>
      </c>
      <c r="D554" s="28" t="s">
        <v>79</v>
      </c>
      <c r="E554" s="25">
        <f t="shared" si="368"/>
        <v>2</v>
      </c>
      <c r="F554" s="28" t="s">
        <v>79</v>
      </c>
      <c r="G554" s="25">
        <f t="shared" si="369"/>
        <v>2</v>
      </c>
      <c r="H554" s="28" t="str">
        <f t="shared" si="370"/>
        <v>low</v>
      </c>
      <c r="I554" s="28" t="s">
        <v>79</v>
      </c>
      <c r="J554" s="25">
        <f t="shared" si="371"/>
        <v>2</v>
      </c>
      <c r="K554" s="28" t="s">
        <v>65</v>
      </c>
      <c r="L554" s="25">
        <f t="shared" si="372"/>
        <v>3</v>
      </c>
      <c r="M554" s="28" t="s">
        <v>65</v>
      </c>
      <c r="N554" s="25">
        <f t="shared" si="373"/>
        <v>3</v>
      </c>
      <c r="O554" s="25" t="str">
        <f t="shared" si="362"/>
        <v>low</v>
      </c>
      <c r="P554" s="25" t="s">
        <v>67</v>
      </c>
      <c r="Q554" s="25" t="s">
        <v>68</v>
      </c>
      <c r="R554" s="25">
        <v>1</v>
      </c>
      <c r="S554" s="29" t="s">
        <v>332</v>
      </c>
      <c r="T554" s="195">
        <f>VLOOKUP($S554,'Snippet measures'!$A$4:$V$33,11,FALSE)</f>
        <v>793</v>
      </c>
      <c r="U554" s="195">
        <f>VLOOKUP($S554,'Snippet measures'!$A$4:$V$33,18,FALSE)</f>
        <v>-5.6876395446074302</v>
      </c>
      <c r="V554" s="195">
        <f>VLOOKUP($S554,'Snippet measures'!$A$4:$V$33,19,FALSE)</f>
        <v>664.5</v>
      </c>
      <c r="W554" s="195">
        <f>VLOOKUP($S554,'Snippet measures'!$A$4:$V$33,21,FALSE)</f>
        <v>7.462686567164179E-3</v>
      </c>
      <c r="X554" s="195">
        <f>VLOOKUP($S554,'Snippet measures'!$A$4:$V$33,22,FALSE)</f>
        <v>0.13432835820895522</v>
      </c>
      <c r="Y554" s="25">
        <v>2</v>
      </c>
      <c r="Z554" s="30" t="s">
        <v>178</v>
      </c>
      <c r="AA554" s="31" t="s">
        <v>178</v>
      </c>
      <c r="AB554" s="39" t="s">
        <v>335</v>
      </c>
      <c r="AC554" s="33" t="s">
        <v>331</v>
      </c>
      <c r="AD554" s="16"/>
      <c r="AE554" s="17">
        <v>0</v>
      </c>
      <c r="AF554" s="17">
        <v>0</v>
      </c>
      <c r="AG554" s="17">
        <f t="shared" si="374"/>
        <v>0</v>
      </c>
      <c r="AH554" s="35" t="s">
        <v>336</v>
      </c>
      <c r="AI554" s="33" t="s">
        <v>331</v>
      </c>
      <c r="AJ554" s="16"/>
      <c r="AK554" s="17">
        <v>0</v>
      </c>
      <c r="AL554" s="17">
        <v>0</v>
      </c>
      <c r="AM554" s="20">
        <f t="shared" si="390"/>
        <v>0</v>
      </c>
      <c r="AN554" s="35"/>
      <c r="AO554" s="33"/>
      <c r="AP554" s="16"/>
      <c r="AQ554" s="17" t="str">
        <f>IF(ISBLANK($AN554),"",IF($AN554=TRIM($AO554),3,""))</f>
        <v/>
      </c>
      <c r="AR554" s="17" t="str">
        <f>IF(ISBLANK($AN554),"",IF($AN554=TRIM($AO554),3,""))</f>
        <v/>
      </c>
      <c r="AS554" s="20" t="str">
        <f t="shared" si="376"/>
        <v/>
      </c>
      <c r="AT554" s="35"/>
      <c r="AU554" s="33"/>
      <c r="AV554" s="16"/>
      <c r="AW554" s="17" t="str">
        <f>IF(ISBLANK($AT554),"",IF($AT554=TRIM($AU554),3,""))</f>
        <v/>
      </c>
      <c r="AX554" s="17" t="str">
        <f>IF(ISBLANK($AT554),"",IF($AT554=TRIM($AU554),3,""))</f>
        <v/>
      </c>
      <c r="AY554" s="20" t="str">
        <f t="shared" si="377"/>
        <v/>
      </c>
      <c r="AZ554" s="35"/>
      <c r="BA554" s="33"/>
      <c r="BB554" s="17" t="str">
        <f t="shared" si="396"/>
        <v/>
      </c>
      <c r="BC554" s="17" t="str">
        <f t="shared" si="396"/>
        <v/>
      </c>
      <c r="BD554" s="20" t="str">
        <f t="shared" si="379"/>
        <v/>
      </c>
      <c r="BE554" s="35"/>
      <c r="BF554" s="36"/>
      <c r="BG554" s="17" t="str">
        <f t="shared" si="397"/>
        <v/>
      </c>
      <c r="BH554" s="17" t="str">
        <f t="shared" si="397"/>
        <v/>
      </c>
      <c r="BI554" s="20" t="str">
        <f t="shared" si="381"/>
        <v/>
      </c>
      <c r="BJ554" s="54">
        <v>2</v>
      </c>
      <c r="BK554" s="37">
        <f t="shared" si="382"/>
        <v>4</v>
      </c>
      <c r="BL554" s="54">
        <f t="shared" si="383"/>
        <v>0</v>
      </c>
      <c r="BM554" s="28" t="s">
        <v>178</v>
      </c>
      <c r="BN554" s="28" t="s">
        <v>178</v>
      </c>
      <c r="BO554" s="28" t="s">
        <v>182</v>
      </c>
      <c r="BP554" s="28" t="s">
        <v>183</v>
      </c>
      <c r="BQ554" s="28">
        <v>3</v>
      </c>
      <c r="BR554" s="25">
        <f t="shared" si="384"/>
        <v>3</v>
      </c>
      <c r="BS554" s="28">
        <v>2</v>
      </c>
      <c r="BT554" s="25">
        <f t="shared" si="385"/>
        <v>2</v>
      </c>
      <c r="BU554" s="28" t="s">
        <v>87</v>
      </c>
      <c r="BV554" s="25">
        <f t="shared" si="386"/>
        <v>1</v>
      </c>
      <c r="BW554" s="28">
        <v>2</v>
      </c>
      <c r="BX554" s="25">
        <f t="shared" si="387"/>
        <v>2</v>
      </c>
      <c r="BY554" s="25" t="str">
        <f t="shared" si="364"/>
        <v>med</v>
      </c>
      <c r="BZ554" s="28" t="s">
        <v>100</v>
      </c>
      <c r="CA554" s="25">
        <v>3</v>
      </c>
      <c r="CB554" s="28"/>
      <c r="CC554" s="28">
        <v>310.38</v>
      </c>
      <c r="CD554" s="28">
        <v>1.84</v>
      </c>
      <c r="CE554" s="38">
        <v>6.21</v>
      </c>
      <c r="CF554" s="54">
        <v>2</v>
      </c>
      <c r="CG554" s="25">
        <f t="shared" si="388"/>
        <v>0</v>
      </c>
      <c r="CH554" s="26">
        <f t="shared" si="389"/>
        <v>0</v>
      </c>
      <c r="CI554" s="26">
        <f t="shared" si="365"/>
        <v>430.97826086956519</v>
      </c>
      <c r="CJ554" s="26">
        <f t="shared" si="366"/>
        <v>127.69726247987117</v>
      </c>
    </row>
    <row r="555" spans="1:88" ht="13.05" customHeight="1" x14ac:dyDescent="0.3">
      <c r="A555" s="27">
        <v>250</v>
      </c>
      <c r="B555" s="28" t="s">
        <v>88</v>
      </c>
      <c r="C555" s="25">
        <f t="shared" si="367"/>
        <v>1</v>
      </c>
      <c r="D555" s="28" t="s">
        <v>79</v>
      </c>
      <c r="E555" s="25">
        <f t="shared" si="368"/>
        <v>2</v>
      </c>
      <c r="F555" s="28" t="s">
        <v>79</v>
      </c>
      <c r="G555" s="25">
        <f t="shared" si="369"/>
        <v>2</v>
      </c>
      <c r="H555" s="28" t="str">
        <f t="shared" si="370"/>
        <v>low</v>
      </c>
      <c r="I555" s="28" t="s">
        <v>79</v>
      </c>
      <c r="J555" s="25">
        <f t="shared" si="371"/>
        <v>2</v>
      </c>
      <c r="K555" s="28" t="s">
        <v>65</v>
      </c>
      <c r="L555" s="25">
        <f t="shared" si="372"/>
        <v>3</v>
      </c>
      <c r="M555" s="28" t="s">
        <v>65</v>
      </c>
      <c r="N555" s="25">
        <f t="shared" si="373"/>
        <v>3</v>
      </c>
      <c r="O555" s="25" t="str">
        <f t="shared" si="362"/>
        <v>low</v>
      </c>
      <c r="P555" s="25" t="s">
        <v>67</v>
      </c>
      <c r="Q555" s="25" t="s">
        <v>68</v>
      </c>
      <c r="R555" s="25">
        <v>1</v>
      </c>
      <c r="S555" s="29" t="s">
        <v>393</v>
      </c>
      <c r="T555" s="195">
        <f>VLOOKUP($S555,'Snippet measures'!$A$4:$V$33,11,FALSE)</f>
        <v>745</v>
      </c>
      <c r="U555" s="195">
        <f>VLOOKUP($S555,'Snippet measures'!$A$4:$V$33,18,FALSE)</f>
        <v>-9.9190617600577102</v>
      </c>
      <c r="V555" s="195">
        <f>VLOOKUP($S555,'Snippet measures'!$A$4:$V$33,19,FALSE)</f>
        <v>778.9</v>
      </c>
      <c r="W555" s="195">
        <f>VLOOKUP($S555,'Snippet measures'!$A$4:$V$33,21,FALSE)</f>
        <v>8.869179600886918E-3</v>
      </c>
      <c r="X555" s="195">
        <f>VLOOKUP($S555,'Snippet measures'!$A$4:$V$33,22,FALSE)</f>
        <v>0</v>
      </c>
      <c r="Y555" s="25">
        <v>2</v>
      </c>
      <c r="Z555" s="30" t="s">
        <v>178</v>
      </c>
      <c r="AA555" s="31" t="s">
        <v>178</v>
      </c>
      <c r="AB555" s="39" t="s">
        <v>396</v>
      </c>
      <c r="AC555" s="33" t="s">
        <v>331</v>
      </c>
      <c r="AD555" s="16"/>
      <c r="AE555" s="17">
        <v>0</v>
      </c>
      <c r="AF555" s="17">
        <v>0</v>
      </c>
      <c r="AG555" s="17">
        <f t="shared" si="374"/>
        <v>0</v>
      </c>
      <c r="AH555" s="35" t="s">
        <v>397</v>
      </c>
      <c r="AI555" s="33" t="s">
        <v>331</v>
      </c>
      <c r="AJ555" s="16"/>
      <c r="AK555" s="17">
        <v>0</v>
      </c>
      <c r="AL555" s="17">
        <v>0</v>
      </c>
      <c r="AM555" s="20">
        <f t="shared" si="390"/>
        <v>0</v>
      </c>
      <c r="AN555" s="35" t="s">
        <v>399</v>
      </c>
      <c r="AO555" s="33" t="s">
        <v>331</v>
      </c>
      <c r="AP555" s="16"/>
      <c r="AQ555" s="17">
        <v>0</v>
      </c>
      <c r="AR555" s="17">
        <v>0</v>
      </c>
      <c r="AS555" s="20">
        <f t="shared" si="376"/>
        <v>0</v>
      </c>
      <c r="AT555" s="35" t="s">
        <v>401</v>
      </c>
      <c r="AU555" s="33" t="s">
        <v>331</v>
      </c>
      <c r="AV555" s="16"/>
      <c r="AW555" s="17">
        <v>0</v>
      </c>
      <c r="AX555" s="17">
        <v>0</v>
      </c>
      <c r="AY555" s="20">
        <f t="shared" si="377"/>
        <v>0</v>
      </c>
      <c r="AZ555" s="35"/>
      <c r="BA555" s="33"/>
      <c r="BB555" s="17" t="str">
        <f t="shared" si="396"/>
        <v/>
      </c>
      <c r="BC555" s="17" t="str">
        <f t="shared" si="396"/>
        <v/>
      </c>
      <c r="BD555" s="20" t="str">
        <f t="shared" si="379"/>
        <v/>
      </c>
      <c r="BE555" s="35"/>
      <c r="BF555" s="36"/>
      <c r="BG555" s="17" t="str">
        <f t="shared" si="397"/>
        <v/>
      </c>
      <c r="BH555" s="17" t="str">
        <f t="shared" si="397"/>
        <v/>
      </c>
      <c r="BI555" s="20" t="str">
        <f t="shared" si="381"/>
        <v/>
      </c>
      <c r="BJ555" s="54">
        <v>2</v>
      </c>
      <c r="BK555" s="37">
        <f t="shared" si="382"/>
        <v>4</v>
      </c>
      <c r="BL555" s="54">
        <f t="shared" si="383"/>
        <v>0</v>
      </c>
      <c r="BM555" s="28" t="s">
        <v>178</v>
      </c>
      <c r="BN555" s="28" t="s">
        <v>178</v>
      </c>
      <c r="BO555" s="28" t="s">
        <v>182</v>
      </c>
      <c r="BP555" s="28" t="s">
        <v>183</v>
      </c>
      <c r="BQ555" s="28">
        <v>3</v>
      </c>
      <c r="BR555" s="25">
        <f t="shared" si="384"/>
        <v>3</v>
      </c>
      <c r="BS555" s="28">
        <v>2</v>
      </c>
      <c r="BT555" s="25">
        <f t="shared" si="385"/>
        <v>2</v>
      </c>
      <c r="BU555" s="28" t="s">
        <v>87</v>
      </c>
      <c r="BV555" s="25">
        <f t="shared" si="386"/>
        <v>1</v>
      </c>
      <c r="BW555" s="28">
        <v>2</v>
      </c>
      <c r="BX555" s="25">
        <f t="shared" si="387"/>
        <v>2</v>
      </c>
      <c r="BY555" s="25" t="str">
        <f t="shared" si="364"/>
        <v>med</v>
      </c>
      <c r="BZ555" s="28" t="s">
        <v>100</v>
      </c>
      <c r="CA555" s="25">
        <v>3</v>
      </c>
      <c r="CB555" s="28"/>
      <c r="CC555" s="28">
        <v>310.38</v>
      </c>
      <c r="CD555" s="28">
        <v>2.8</v>
      </c>
      <c r="CE555" s="38">
        <v>6.6</v>
      </c>
      <c r="CF555" s="54">
        <v>4</v>
      </c>
      <c r="CG555" s="25">
        <f t="shared" si="388"/>
        <v>0</v>
      </c>
      <c r="CH555" s="26">
        <f t="shared" si="389"/>
        <v>0</v>
      </c>
      <c r="CI555" s="26">
        <f t="shared" si="365"/>
        <v>266.07142857142861</v>
      </c>
      <c r="CJ555" s="26">
        <f t="shared" si="366"/>
        <v>112.87878787878789</v>
      </c>
    </row>
  </sheetData>
  <sortState ref="A2:CR521">
    <sortCondition ref="C2:C521"/>
  </sortState>
  <conditionalFormatting sqref="CD526:CD555 CD2:CD521">
    <cfRule type="top10" dxfId="10" priority="91" stopIfTrue="1" percent="1" bottom="1" rank="10"/>
    <cfRule type="top10" dxfId="9" priority="92" stopIfTrue="1" percent="1" rank="10"/>
  </conditionalFormatting>
  <conditionalFormatting sqref="CE526:CE555 CE2:CE521">
    <cfRule type="top10" dxfId="8" priority="89" stopIfTrue="1" bottom="1" rank="10"/>
    <cfRule type="top10" dxfId="7" priority="90" stopIfTrue="1" percent="1" rank="10"/>
  </conditionalFormatting>
  <conditionalFormatting sqref="C1:O521 C526:O555">
    <cfRule type="cellIs" dxfId="6" priority="87" stopIfTrue="1" operator="equal">
      <formula>5</formula>
    </cfRule>
    <cfRule type="cellIs" dxfId="5" priority="88" stopIfTrue="1" operator="equal">
      <formula>1</formula>
    </cfRule>
  </conditionalFormatting>
  <conditionalFormatting sqref="BR2:BX521 BR526:BX555">
    <cfRule type="cellIs" dxfId="4" priority="85" operator="equal">
      <formula>5</formula>
    </cfRule>
    <cfRule type="cellIs" dxfId="3" priority="86" operator="equal">
      <formula>1</formula>
    </cfRule>
  </conditionalFormatting>
  <conditionalFormatting sqref="BL2:BL1048576">
    <cfRule type="cellIs" dxfId="2" priority="83" operator="lessThan">
      <formula>0</formula>
    </cfRule>
    <cfRule type="cellIs" dxfId="1" priority="84" operator="greaterThan">
      <formula>0</formula>
    </cfRule>
  </conditionalFormatting>
  <conditionalFormatting sqref="C1:C555 E1:E555 G1:G555 J1:J555 L1:L555 N1:O555 N557:O1048576 BX1:BX1048576 G557:G1048576 J557:J1048576 L557:L1048576 E557:E1048576 C557:C1048576 BT1:BT1048576 BR1:BR1048576 BV1:BV1048576">
    <cfRule type="cellIs" dxfId="0" priority="82" operator="equal">
      <formula>4</formula>
    </cfRule>
  </conditionalFormatting>
  <pageMargins left="0.7" right="0.7" top="0.75" bottom="0.75" header="0.3" footer="0.3"/>
  <pageSetup paperSize="9" scale="9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3"/>
  <sheetViews>
    <sheetView topLeftCell="A3" workbookViewId="0">
      <selection activeCell="R8" sqref="R8"/>
    </sheetView>
  </sheetViews>
  <sheetFormatPr defaultRowHeight="14.4" x14ac:dyDescent="0.3"/>
  <cols>
    <col min="19" max="19" width="8.88671875" style="79"/>
    <col min="20" max="21" width="9.77734375" style="79" customWidth="1"/>
    <col min="22" max="22" width="11.44140625" customWidth="1"/>
  </cols>
  <sheetData>
    <row r="1" spans="1:22" ht="14.4" customHeight="1" x14ac:dyDescent="0.3">
      <c r="A1" s="226" t="s">
        <v>2488</v>
      </c>
      <c r="B1" s="226" t="s">
        <v>2489</v>
      </c>
      <c r="C1" s="226" t="s">
        <v>2490</v>
      </c>
      <c r="D1" s="230" t="s">
        <v>2491</v>
      </c>
      <c r="E1" s="231"/>
      <c r="F1" s="231"/>
      <c r="G1" s="231"/>
      <c r="H1" s="230" t="s">
        <v>2492</v>
      </c>
      <c r="I1" s="231"/>
      <c r="J1" s="231"/>
      <c r="K1" s="234"/>
      <c r="L1" s="230" t="s">
        <v>2526</v>
      </c>
      <c r="M1" s="234"/>
      <c r="N1" s="230" t="s">
        <v>2493</v>
      </c>
      <c r="O1" s="231"/>
      <c r="P1" s="231"/>
      <c r="Q1" s="234"/>
      <c r="R1" s="237" t="s">
        <v>2494</v>
      </c>
      <c r="S1" s="238"/>
      <c r="T1" s="239"/>
      <c r="U1" s="239"/>
      <c r="V1" s="240"/>
    </row>
    <row r="2" spans="1:22" ht="43.2" customHeight="1" thickBot="1" x14ac:dyDescent="0.35">
      <c r="A2" s="227"/>
      <c r="B2" s="227"/>
      <c r="C2" s="227"/>
      <c r="D2" s="232"/>
      <c r="E2" s="233"/>
      <c r="F2" s="233"/>
      <c r="G2" s="233"/>
      <c r="H2" s="229"/>
      <c r="I2" s="235"/>
      <c r="J2" s="235"/>
      <c r="K2" s="236"/>
      <c r="L2" s="229"/>
      <c r="M2" s="236"/>
      <c r="N2" s="229"/>
      <c r="O2" s="235"/>
      <c r="P2" s="235"/>
      <c r="Q2" s="236"/>
      <c r="R2" s="81" t="s">
        <v>2495</v>
      </c>
      <c r="S2" s="82" t="s">
        <v>2496</v>
      </c>
      <c r="T2" s="82" t="s">
        <v>2497</v>
      </c>
      <c r="U2" s="204" t="s">
        <v>2531</v>
      </c>
      <c r="V2" s="83" t="s">
        <v>2532</v>
      </c>
    </row>
    <row r="3" spans="1:22" ht="100.2" customHeight="1" thickBot="1" x14ac:dyDescent="0.35">
      <c r="A3" s="228"/>
      <c r="B3" s="228"/>
      <c r="C3" s="229"/>
      <c r="D3" s="84" t="s">
        <v>2498</v>
      </c>
      <c r="E3" s="85" t="s">
        <v>2499</v>
      </c>
      <c r="F3" s="85" t="s">
        <v>2500</v>
      </c>
      <c r="G3" s="86" t="s">
        <v>2501</v>
      </c>
      <c r="H3" s="87" t="s">
        <v>2529</v>
      </c>
      <c r="I3" s="87" t="s">
        <v>2530</v>
      </c>
      <c r="J3" s="88" t="s">
        <v>2518</v>
      </c>
      <c r="K3" s="84" t="s">
        <v>2502</v>
      </c>
      <c r="L3" s="89" t="s">
        <v>2527</v>
      </c>
      <c r="M3" s="89" t="s">
        <v>2528</v>
      </c>
      <c r="N3" s="89" t="s">
        <v>2523</v>
      </c>
      <c r="O3" s="89" t="s">
        <v>2503</v>
      </c>
      <c r="P3" s="89" t="s">
        <v>2524</v>
      </c>
      <c r="Q3" s="90" t="s">
        <v>2525</v>
      </c>
      <c r="R3" s="250" t="s">
        <v>2504</v>
      </c>
      <c r="S3" s="251"/>
      <c r="T3" s="202" t="s">
        <v>2505</v>
      </c>
      <c r="U3" s="201"/>
      <c r="V3" s="91" t="s">
        <v>2533</v>
      </c>
    </row>
    <row r="4" spans="1:22" x14ac:dyDescent="0.3">
      <c r="A4" s="92" t="s">
        <v>69</v>
      </c>
      <c r="B4" s="241" t="s">
        <v>2506</v>
      </c>
      <c r="C4" s="244" t="s">
        <v>2507</v>
      </c>
      <c r="D4" s="247" t="s">
        <v>2508</v>
      </c>
      <c r="E4" s="93">
        <v>1</v>
      </c>
      <c r="F4" s="94">
        <v>1</v>
      </c>
      <c r="G4" s="95">
        <v>4</v>
      </c>
      <c r="H4" s="96">
        <v>22</v>
      </c>
      <c r="I4" s="94">
        <v>8</v>
      </c>
      <c r="J4" s="97">
        <v>2</v>
      </c>
      <c r="K4" s="98">
        <v>657</v>
      </c>
      <c r="L4" s="96">
        <v>468</v>
      </c>
      <c r="M4" s="97">
        <v>333</v>
      </c>
      <c r="N4" s="96">
        <f>L4-M4</f>
        <v>135</v>
      </c>
      <c r="O4" s="93">
        <v>2</v>
      </c>
      <c r="P4" s="94">
        <v>4</v>
      </c>
      <c r="Q4" s="95">
        <v>4</v>
      </c>
      <c r="R4" s="99">
        <v>2.1914229301227199</v>
      </c>
      <c r="S4" s="185">
        <v>241.5</v>
      </c>
      <c r="T4" s="185">
        <v>1</v>
      </c>
      <c r="U4" s="205">
        <f>T4/M4</f>
        <v>3.003003003003003E-3</v>
      </c>
      <c r="V4" s="215">
        <f>N4/M4</f>
        <v>0.40540540540540543</v>
      </c>
    </row>
    <row r="5" spans="1:22" x14ac:dyDescent="0.3">
      <c r="A5" s="100" t="s">
        <v>454</v>
      </c>
      <c r="B5" s="242"/>
      <c r="C5" s="245"/>
      <c r="D5" s="248"/>
      <c r="E5" s="101">
        <v>1</v>
      </c>
      <c r="F5" s="102">
        <v>1</v>
      </c>
      <c r="G5" s="103">
        <v>4</v>
      </c>
      <c r="H5" s="104">
        <v>22</v>
      </c>
      <c r="I5" s="102">
        <v>8</v>
      </c>
      <c r="J5" s="105">
        <v>2</v>
      </c>
      <c r="K5" s="106">
        <v>619</v>
      </c>
      <c r="L5" s="104">
        <v>430</v>
      </c>
      <c r="M5" s="105">
        <v>333</v>
      </c>
      <c r="N5" s="104">
        <f t="shared" ref="N5:N33" si="0">L5-M5</f>
        <v>97</v>
      </c>
      <c r="O5" s="101">
        <v>2</v>
      </c>
      <c r="P5" s="102">
        <v>4</v>
      </c>
      <c r="Q5" s="103">
        <v>4</v>
      </c>
      <c r="R5" s="107">
        <v>2.1145609045828002</v>
      </c>
      <c r="S5" s="186">
        <v>241.5</v>
      </c>
      <c r="T5" s="186">
        <v>1</v>
      </c>
      <c r="U5" s="206">
        <f t="shared" ref="U5:U33" si="1">T5/M5</f>
        <v>3.003003003003003E-3</v>
      </c>
      <c r="V5" s="216">
        <f t="shared" ref="V5:V33" si="2">N5/M5</f>
        <v>0.29129129129129128</v>
      </c>
    </row>
    <row r="6" spans="1:22" x14ac:dyDescent="0.3">
      <c r="A6" s="100" t="s">
        <v>950</v>
      </c>
      <c r="B6" s="242"/>
      <c r="C6" s="245"/>
      <c r="D6" s="248"/>
      <c r="E6" s="101">
        <v>1</v>
      </c>
      <c r="F6" s="102">
        <v>1</v>
      </c>
      <c r="G6" s="103">
        <v>4</v>
      </c>
      <c r="H6" s="104">
        <v>18</v>
      </c>
      <c r="I6" s="102">
        <v>8</v>
      </c>
      <c r="J6" s="105">
        <v>2</v>
      </c>
      <c r="K6" s="106">
        <v>522</v>
      </c>
      <c r="L6" s="104">
        <v>333</v>
      </c>
      <c r="M6" s="105">
        <v>333</v>
      </c>
      <c r="N6" s="104">
        <f t="shared" si="0"/>
        <v>0</v>
      </c>
      <c r="O6" s="101">
        <v>2</v>
      </c>
      <c r="P6" s="102">
        <v>0</v>
      </c>
      <c r="Q6" s="103">
        <v>0</v>
      </c>
      <c r="R6" s="107">
        <v>0.436467635754064</v>
      </c>
      <c r="S6" s="186">
        <v>241.5</v>
      </c>
      <c r="T6" s="186">
        <v>1</v>
      </c>
      <c r="U6" s="206">
        <f t="shared" si="1"/>
        <v>3.003003003003003E-3</v>
      </c>
      <c r="V6" s="216">
        <f t="shared" si="2"/>
        <v>0</v>
      </c>
    </row>
    <row r="7" spans="1:22" x14ac:dyDescent="0.3">
      <c r="A7" s="108" t="s">
        <v>1330</v>
      </c>
      <c r="B7" s="242"/>
      <c r="C7" s="245"/>
      <c r="D7" s="248"/>
      <c r="E7" s="109">
        <v>0</v>
      </c>
      <c r="F7" s="110">
        <v>0</v>
      </c>
      <c r="G7" s="111">
        <v>0</v>
      </c>
      <c r="H7" s="112">
        <v>23</v>
      </c>
      <c r="I7" s="110">
        <v>9</v>
      </c>
      <c r="J7" s="113">
        <v>3</v>
      </c>
      <c r="K7" s="114">
        <v>714</v>
      </c>
      <c r="L7" s="112">
        <v>525</v>
      </c>
      <c r="M7" s="113">
        <v>390</v>
      </c>
      <c r="N7" s="112">
        <f t="shared" si="0"/>
        <v>135</v>
      </c>
      <c r="O7" s="109">
        <v>2</v>
      </c>
      <c r="P7" s="110">
        <v>4</v>
      </c>
      <c r="Q7" s="111">
        <v>4</v>
      </c>
      <c r="R7" s="107">
        <v>0.62518972366411596</v>
      </c>
      <c r="S7" s="186">
        <v>301.2</v>
      </c>
      <c r="T7" s="186">
        <v>1</v>
      </c>
      <c r="U7" s="206">
        <f t="shared" si="1"/>
        <v>2.5641025641025641E-3</v>
      </c>
      <c r="V7" s="216">
        <f t="shared" si="2"/>
        <v>0.34615384615384615</v>
      </c>
    </row>
    <row r="8" spans="1:22" x14ac:dyDescent="0.3">
      <c r="A8" s="108" t="s">
        <v>1669</v>
      </c>
      <c r="B8" s="242"/>
      <c r="C8" s="245"/>
      <c r="D8" s="248"/>
      <c r="E8" s="109">
        <v>0</v>
      </c>
      <c r="F8" s="110">
        <v>0</v>
      </c>
      <c r="G8" s="111">
        <v>0</v>
      </c>
      <c r="H8" s="112">
        <v>23</v>
      </c>
      <c r="I8" s="110">
        <v>9</v>
      </c>
      <c r="J8" s="113">
        <v>3</v>
      </c>
      <c r="K8" s="114">
        <v>676</v>
      </c>
      <c r="L8" s="112">
        <v>487</v>
      </c>
      <c r="M8" s="113">
        <v>390</v>
      </c>
      <c r="N8" s="112">
        <f t="shared" si="0"/>
        <v>97</v>
      </c>
      <c r="O8" s="109">
        <v>2</v>
      </c>
      <c r="P8" s="110">
        <v>4</v>
      </c>
      <c r="Q8" s="111">
        <v>4</v>
      </c>
      <c r="R8" s="107">
        <v>0.55874693425037503</v>
      </c>
      <c r="S8" s="186">
        <v>301.2</v>
      </c>
      <c r="T8" s="186">
        <v>1</v>
      </c>
      <c r="U8" s="206">
        <f t="shared" si="1"/>
        <v>2.5641025641025641E-3</v>
      </c>
      <c r="V8" s="216">
        <f t="shared" si="2"/>
        <v>0.24871794871794872</v>
      </c>
    </row>
    <row r="9" spans="1:22" ht="15" thickBot="1" x14ac:dyDescent="0.35">
      <c r="A9" s="115" t="s">
        <v>2077</v>
      </c>
      <c r="B9" s="243"/>
      <c r="C9" s="246"/>
      <c r="D9" s="249"/>
      <c r="E9" s="116">
        <v>0</v>
      </c>
      <c r="F9" s="117">
        <v>0</v>
      </c>
      <c r="G9" s="118">
        <v>0</v>
      </c>
      <c r="H9" s="119">
        <v>19</v>
      </c>
      <c r="I9" s="117">
        <v>9</v>
      </c>
      <c r="J9" s="120">
        <v>3</v>
      </c>
      <c r="K9" s="121">
        <v>579</v>
      </c>
      <c r="L9" s="119">
        <v>390</v>
      </c>
      <c r="M9" s="120">
        <v>390</v>
      </c>
      <c r="N9" s="119">
        <f t="shared" si="0"/>
        <v>0</v>
      </c>
      <c r="O9" s="116">
        <v>2</v>
      </c>
      <c r="P9" s="117">
        <v>0</v>
      </c>
      <c r="Q9" s="118">
        <v>0</v>
      </c>
      <c r="R9" s="122">
        <v>-1.0489436629843201</v>
      </c>
      <c r="S9" s="187">
        <v>301.2</v>
      </c>
      <c r="T9" s="187">
        <v>1</v>
      </c>
      <c r="U9" s="207">
        <f t="shared" si="1"/>
        <v>2.5641025641025641E-3</v>
      </c>
      <c r="V9" s="217">
        <f t="shared" si="2"/>
        <v>0</v>
      </c>
    </row>
    <row r="10" spans="1:22" x14ac:dyDescent="0.3">
      <c r="A10" s="123" t="s">
        <v>2191</v>
      </c>
      <c r="B10" s="261" t="s">
        <v>2509</v>
      </c>
      <c r="C10" s="264" t="s">
        <v>2510</v>
      </c>
      <c r="D10" s="267" t="s">
        <v>2508</v>
      </c>
      <c r="E10" s="124">
        <v>3</v>
      </c>
      <c r="F10" s="125">
        <v>1</v>
      </c>
      <c r="G10" s="126">
        <v>3</v>
      </c>
      <c r="H10" s="127">
        <v>54</v>
      </c>
      <c r="I10" s="125">
        <v>22</v>
      </c>
      <c r="J10" s="128">
        <v>2</v>
      </c>
      <c r="K10" s="129">
        <v>1427</v>
      </c>
      <c r="L10" s="127">
        <v>1250</v>
      </c>
      <c r="M10" s="128">
        <v>738</v>
      </c>
      <c r="N10" s="127">
        <f t="shared" si="0"/>
        <v>512</v>
      </c>
      <c r="O10" s="124">
        <v>2</v>
      </c>
      <c r="P10" s="125">
        <v>4</v>
      </c>
      <c r="Q10" s="126">
        <v>10</v>
      </c>
      <c r="R10" s="130">
        <v>4.8143851854395701</v>
      </c>
      <c r="S10" s="188">
        <v>585.4</v>
      </c>
      <c r="T10" s="188">
        <v>7</v>
      </c>
      <c r="U10" s="208">
        <f t="shared" si="1"/>
        <v>9.485094850948509E-3</v>
      </c>
      <c r="V10" s="218">
        <f t="shared" si="2"/>
        <v>0.69376693766937669</v>
      </c>
    </row>
    <row r="11" spans="1:22" x14ac:dyDescent="0.3">
      <c r="A11" s="131" t="s">
        <v>1429</v>
      </c>
      <c r="B11" s="262"/>
      <c r="C11" s="265"/>
      <c r="D11" s="268"/>
      <c r="E11" s="132">
        <v>3</v>
      </c>
      <c r="F11" s="133">
        <v>1</v>
      </c>
      <c r="G11" s="134">
        <v>3</v>
      </c>
      <c r="H11" s="135">
        <v>52</v>
      </c>
      <c r="I11" s="133">
        <v>22</v>
      </c>
      <c r="J11" s="136">
        <v>2</v>
      </c>
      <c r="K11" s="137">
        <v>1247</v>
      </c>
      <c r="L11" s="135">
        <v>1070</v>
      </c>
      <c r="M11" s="136">
        <v>738</v>
      </c>
      <c r="N11" s="135">
        <f t="shared" si="0"/>
        <v>332</v>
      </c>
      <c r="O11" s="132">
        <v>2</v>
      </c>
      <c r="P11" s="133">
        <v>4</v>
      </c>
      <c r="Q11" s="134">
        <v>9</v>
      </c>
      <c r="R11" s="138">
        <v>4.07412705574923</v>
      </c>
      <c r="S11" s="189">
        <v>585.4</v>
      </c>
      <c r="T11" s="189">
        <v>7</v>
      </c>
      <c r="U11" s="209">
        <f t="shared" si="1"/>
        <v>9.485094850948509E-3</v>
      </c>
      <c r="V11" s="219">
        <f t="shared" si="2"/>
        <v>0.44986449864498645</v>
      </c>
    </row>
    <row r="12" spans="1:22" x14ac:dyDescent="0.3">
      <c r="A12" s="131" t="s">
        <v>1788</v>
      </c>
      <c r="B12" s="262"/>
      <c r="C12" s="265"/>
      <c r="D12" s="268"/>
      <c r="E12" s="132">
        <v>3</v>
      </c>
      <c r="F12" s="133">
        <v>1</v>
      </c>
      <c r="G12" s="134">
        <v>3</v>
      </c>
      <c r="H12" s="135">
        <v>42</v>
      </c>
      <c r="I12" s="133">
        <v>22</v>
      </c>
      <c r="J12" s="136">
        <v>2</v>
      </c>
      <c r="K12" s="137">
        <v>915</v>
      </c>
      <c r="L12" s="135">
        <v>738</v>
      </c>
      <c r="M12" s="136">
        <v>738</v>
      </c>
      <c r="N12" s="135">
        <f t="shared" si="0"/>
        <v>0</v>
      </c>
      <c r="O12" s="132">
        <v>2</v>
      </c>
      <c r="P12" s="133">
        <v>0</v>
      </c>
      <c r="Q12" s="134">
        <v>0</v>
      </c>
      <c r="R12" s="138">
        <v>0.121544068101387</v>
      </c>
      <c r="S12" s="189">
        <v>585.4</v>
      </c>
      <c r="T12" s="189">
        <v>7</v>
      </c>
      <c r="U12" s="209">
        <f t="shared" si="1"/>
        <v>9.485094850948509E-3</v>
      </c>
      <c r="V12" s="219">
        <f t="shared" si="2"/>
        <v>0</v>
      </c>
    </row>
    <row r="13" spans="1:22" x14ac:dyDescent="0.3">
      <c r="A13" s="139" t="s">
        <v>1051</v>
      </c>
      <c r="B13" s="262"/>
      <c r="C13" s="265"/>
      <c r="D13" s="268"/>
      <c r="E13" s="140">
        <v>0</v>
      </c>
      <c r="F13" s="141">
        <v>0</v>
      </c>
      <c r="G13" s="142">
        <v>0</v>
      </c>
      <c r="H13" s="143">
        <v>53</v>
      </c>
      <c r="I13" s="141">
        <v>22</v>
      </c>
      <c r="J13" s="144">
        <v>4</v>
      </c>
      <c r="K13" s="145">
        <v>1497</v>
      </c>
      <c r="L13" s="143">
        <v>1320</v>
      </c>
      <c r="M13" s="144">
        <v>808</v>
      </c>
      <c r="N13" s="143">
        <f t="shared" si="0"/>
        <v>512</v>
      </c>
      <c r="O13" s="140">
        <v>2</v>
      </c>
      <c r="P13" s="141">
        <v>4</v>
      </c>
      <c r="Q13" s="142">
        <v>10</v>
      </c>
      <c r="R13" s="138">
        <v>2.5102452215412399</v>
      </c>
      <c r="S13" s="189">
        <v>641.70000000000005</v>
      </c>
      <c r="T13" s="189">
        <v>7</v>
      </c>
      <c r="U13" s="209">
        <f t="shared" si="1"/>
        <v>8.6633663366336641E-3</v>
      </c>
      <c r="V13" s="219">
        <f t="shared" si="2"/>
        <v>0.63366336633663367</v>
      </c>
    </row>
    <row r="14" spans="1:22" x14ac:dyDescent="0.3">
      <c r="A14" s="139" t="s">
        <v>184</v>
      </c>
      <c r="B14" s="262"/>
      <c r="C14" s="265"/>
      <c r="D14" s="268"/>
      <c r="E14" s="140">
        <v>0</v>
      </c>
      <c r="F14" s="141">
        <v>0</v>
      </c>
      <c r="G14" s="142">
        <v>0</v>
      </c>
      <c r="H14" s="143">
        <v>52</v>
      </c>
      <c r="I14" s="141">
        <v>22</v>
      </c>
      <c r="J14" s="144">
        <v>4</v>
      </c>
      <c r="K14" s="145">
        <v>1317</v>
      </c>
      <c r="L14" s="143">
        <v>1140</v>
      </c>
      <c r="M14" s="144">
        <v>808</v>
      </c>
      <c r="N14" s="143">
        <f t="shared" si="0"/>
        <v>332</v>
      </c>
      <c r="O14" s="140">
        <v>2</v>
      </c>
      <c r="P14" s="141">
        <v>4</v>
      </c>
      <c r="Q14" s="142">
        <v>9</v>
      </c>
      <c r="R14" s="138">
        <v>2.0884860852009202</v>
      </c>
      <c r="S14" s="189">
        <v>641.70000000000005</v>
      </c>
      <c r="T14" s="189">
        <v>7</v>
      </c>
      <c r="U14" s="209">
        <f t="shared" si="1"/>
        <v>8.6633663366336641E-3</v>
      </c>
      <c r="V14" s="219">
        <f t="shared" si="2"/>
        <v>0.41089108910891087</v>
      </c>
    </row>
    <row r="15" spans="1:22" ht="15" thickBot="1" x14ac:dyDescent="0.35">
      <c r="A15" s="146" t="s">
        <v>595</v>
      </c>
      <c r="B15" s="263"/>
      <c r="C15" s="266"/>
      <c r="D15" s="269"/>
      <c r="E15" s="147">
        <v>0</v>
      </c>
      <c r="F15" s="148">
        <v>0</v>
      </c>
      <c r="G15" s="149">
        <v>0</v>
      </c>
      <c r="H15" s="150">
        <v>41</v>
      </c>
      <c r="I15" s="148">
        <v>22</v>
      </c>
      <c r="J15" s="151">
        <v>4</v>
      </c>
      <c r="K15" s="152">
        <v>985</v>
      </c>
      <c r="L15" s="150">
        <v>808</v>
      </c>
      <c r="M15" s="151">
        <v>808</v>
      </c>
      <c r="N15" s="150">
        <f t="shared" si="0"/>
        <v>0</v>
      </c>
      <c r="O15" s="147">
        <v>2</v>
      </c>
      <c r="P15" s="148">
        <v>0</v>
      </c>
      <c r="Q15" s="149">
        <v>0</v>
      </c>
      <c r="R15" s="153">
        <v>-2.3416460087515301</v>
      </c>
      <c r="S15" s="189">
        <v>641.70000000000005</v>
      </c>
      <c r="T15" s="203">
        <v>7</v>
      </c>
      <c r="U15" s="210">
        <f t="shared" si="1"/>
        <v>8.6633663366336641E-3</v>
      </c>
      <c r="V15" s="220">
        <f t="shared" si="2"/>
        <v>0</v>
      </c>
    </row>
    <row r="16" spans="1:22" x14ac:dyDescent="0.3">
      <c r="A16" s="92" t="s">
        <v>690</v>
      </c>
      <c r="B16" s="241" t="s">
        <v>2511</v>
      </c>
      <c r="C16" s="244" t="s">
        <v>2510</v>
      </c>
      <c r="D16" s="247" t="s">
        <v>2508</v>
      </c>
      <c r="E16" s="93">
        <v>11</v>
      </c>
      <c r="F16" s="94">
        <v>4</v>
      </c>
      <c r="G16" s="95">
        <v>4</v>
      </c>
      <c r="H16" s="96">
        <v>46</v>
      </c>
      <c r="I16" s="94">
        <v>22</v>
      </c>
      <c r="J16" s="97">
        <v>3</v>
      </c>
      <c r="K16" s="98">
        <v>1170</v>
      </c>
      <c r="L16" s="96">
        <v>1064</v>
      </c>
      <c r="M16" s="97">
        <v>795</v>
      </c>
      <c r="N16" s="96">
        <f t="shared" si="0"/>
        <v>269</v>
      </c>
      <c r="O16" s="93">
        <v>1</v>
      </c>
      <c r="P16" s="94">
        <v>5</v>
      </c>
      <c r="Q16" s="95">
        <v>6</v>
      </c>
      <c r="R16" s="154">
        <v>-8.4980659398089102</v>
      </c>
      <c r="S16" s="190">
        <v>882.1</v>
      </c>
      <c r="T16" s="190">
        <v>7</v>
      </c>
      <c r="U16" s="211">
        <f t="shared" si="1"/>
        <v>8.8050314465408803E-3</v>
      </c>
      <c r="V16" s="221">
        <f t="shared" si="2"/>
        <v>0.33836477987421382</v>
      </c>
    </row>
    <row r="17" spans="1:22" x14ac:dyDescent="0.3">
      <c r="A17" s="100" t="s">
        <v>1126</v>
      </c>
      <c r="B17" s="242"/>
      <c r="C17" s="245"/>
      <c r="D17" s="248"/>
      <c r="E17" s="101">
        <v>11</v>
      </c>
      <c r="F17" s="102">
        <v>4</v>
      </c>
      <c r="G17" s="103">
        <v>4</v>
      </c>
      <c r="H17" s="104">
        <v>47</v>
      </c>
      <c r="I17" s="102">
        <v>22</v>
      </c>
      <c r="J17" s="105">
        <v>3</v>
      </c>
      <c r="K17" s="106">
        <v>1180</v>
      </c>
      <c r="L17" s="104">
        <v>1074</v>
      </c>
      <c r="M17" s="105">
        <v>795</v>
      </c>
      <c r="N17" s="104">
        <f t="shared" si="0"/>
        <v>279</v>
      </c>
      <c r="O17" s="101">
        <v>1</v>
      </c>
      <c r="P17" s="102">
        <v>5</v>
      </c>
      <c r="Q17" s="103">
        <v>7</v>
      </c>
      <c r="R17" s="107">
        <v>-8.0655936137930908</v>
      </c>
      <c r="S17" s="186">
        <v>882.1</v>
      </c>
      <c r="T17" s="186">
        <v>7</v>
      </c>
      <c r="U17" s="206">
        <f t="shared" si="1"/>
        <v>8.8050314465408803E-3</v>
      </c>
      <c r="V17" s="216">
        <f t="shared" si="2"/>
        <v>0.35094339622641507</v>
      </c>
    </row>
    <row r="18" spans="1:22" x14ac:dyDescent="0.3">
      <c r="A18" s="100" t="s">
        <v>266</v>
      </c>
      <c r="B18" s="242"/>
      <c r="C18" s="245"/>
      <c r="D18" s="248"/>
      <c r="E18" s="101">
        <v>11</v>
      </c>
      <c r="F18" s="102">
        <v>4</v>
      </c>
      <c r="G18" s="103">
        <v>4</v>
      </c>
      <c r="H18" s="104">
        <v>40</v>
      </c>
      <c r="I18" s="102">
        <v>22</v>
      </c>
      <c r="J18" s="105">
        <v>3</v>
      </c>
      <c r="K18" s="106">
        <v>901</v>
      </c>
      <c r="L18" s="104">
        <v>795</v>
      </c>
      <c r="M18" s="105">
        <v>795</v>
      </c>
      <c r="N18" s="104">
        <f t="shared" si="0"/>
        <v>0</v>
      </c>
      <c r="O18" s="101">
        <v>1</v>
      </c>
      <c r="P18" s="102">
        <v>0</v>
      </c>
      <c r="Q18" s="103">
        <v>0</v>
      </c>
      <c r="R18" s="107">
        <v>-10.8307440683484</v>
      </c>
      <c r="S18" s="186">
        <v>882.1</v>
      </c>
      <c r="T18" s="186">
        <v>7</v>
      </c>
      <c r="U18" s="206">
        <f t="shared" si="1"/>
        <v>8.8050314465408803E-3</v>
      </c>
      <c r="V18" s="216">
        <f t="shared" si="2"/>
        <v>0</v>
      </c>
    </row>
    <row r="19" spans="1:22" x14ac:dyDescent="0.3">
      <c r="A19" s="108" t="s">
        <v>1861</v>
      </c>
      <c r="B19" s="242"/>
      <c r="C19" s="245"/>
      <c r="D19" s="248"/>
      <c r="E19" s="109">
        <v>0</v>
      </c>
      <c r="F19" s="110">
        <v>0</v>
      </c>
      <c r="G19" s="111">
        <v>0</v>
      </c>
      <c r="H19" s="112">
        <v>50</v>
      </c>
      <c r="I19" s="110">
        <v>26</v>
      </c>
      <c r="J19" s="113">
        <v>6</v>
      </c>
      <c r="K19" s="114">
        <v>1135</v>
      </c>
      <c r="L19" s="112">
        <v>1028</v>
      </c>
      <c r="M19" s="113">
        <v>759</v>
      </c>
      <c r="N19" s="112">
        <f t="shared" si="0"/>
        <v>269</v>
      </c>
      <c r="O19" s="109">
        <v>1</v>
      </c>
      <c r="P19" s="110">
        <v>5</v>
      </c>
      <c r="Q19" s="111">
        <v>6</v>
      </c>
      <c r="R19" s="107">
        <v>-9.7795521091855804</v>
      </c>
      <c r="S19" s="186">
        <v>974.3</v>
      </c>
      <c r="T19" s="186">
        <v>7</v>
      </c>
      <c r="U19" s="206">
        <f t="shared" si="1"/>
        <v>9.22266139657444E-3</v>
      </c>
      <c r="V19" s="216">
        <f t="shared" si="2"/>
        <v>0.35441370223978919</v>
      </c>
    </row>
    <row r="20" spans="1:22" x14ac:dyDescent="0.3">
      <c r="A20" s="108" t="s">
        <v>2266</v>
      </c>
      <c r="B20" s="242"/>
      <c r="C20" s="245"/>
      <c r="D20" s="248"/>
      <c r="E20" s="109">
        <v>0</v>
      </c>
      <c r="F20" s="110">
        <v>0</v>
      </c>
      <c r="G20" s="111">
        <v>0</v>
      </c>
      <c r="H20" s="112">
        <v>51</v>
      </c>
      <c r="I20" s="110">
        <v>26</v>
      </c>
      <c r="J20" s="113">
        <v>6</v>
      </c>
      <c r="K20" s="114">
        <v>1145</v>
      </c>
      <c r="L20" s="112">
        <v>1038</v>
      </c>
      <c r="M20" s="113">
        <v>759</v>
      </c>
      <c r="N20" s="112">
        <f t="shared" si="0"/>
        <v>279</v>
      </c>
      <c r="O20" s="109">
        <v>1</v>
      </c>
      <c r="P20" s="110">
        <v>5</v>
      </c>
      <c r="Q20" s="111">
        <v>7</v>
      </c>
      <c r="R20" s="107">
        <v>-9.3444777281880391</v>
      </c>
      <c r="S20" s="186">
        <v>974.3</v>
      </c>
      <c r="T20" s="186">
        <v>7</v>
      </c>
      <c r="U20" s="206">
        <f t="shared" si="1"/>
        <v>9.22266139657444E-3</v>
      </c>
      <c r="V20" s="216">
        <f t="shared" si="2"/>
        <v>0.3675889328063241</v>
      </c>
    </row>
    <row r="21" spans="1:22" ht="15" thickBot="1" x14ac:dyDescent="0.35">
      <c r="A21" s="115" t="s">
        <v>1487</v>
      </c>
      <c r="B21" s="243"/>
      <c r="C21" s="246"/>
      <c r="D21" s="249"/>
      <c r="E21" s="116">
        <v>0</v>
      </c>
      <c r="F21" s="117">
        <v>0</v>
      </c>
      <c r="G21" s="118">
        <v>0</v>
      </c>
      <c r="H21" s="119">
        <v>44</v>
      </c>
      <c r="I21" s="117">
        <v>26</v>
      </c>
      <c r="J21" s="120">
        <v>6</v>
      </c>
      <c r="K21" s="121">
        <v>866</v>
      </c>
      <c r="L21" s="119">
        <v>759</v>
      </c>
      <c r="M21" s="120">
        <v>759</v>
      </c>
      <c r="N21" s="119">
        <f t="shared" si="0"/>
        <v>0</v>
      </c>
      <c r="O21" s="116">
        <v>1</v>
      </c>
      <c r="P21" s="117">
        <v>0</v>
      </c>
      <c r="Q21" s="118">
        <v>0</v>
      </c>
      <c r="R21" s="122">
        <v>-12.0796690200168</v>
      </c>
      <c r="S21" s="187">
        <v>974.3</v>
      </c>
      <c r="T21" s="187">
        <v>7</v>
      </c>
      <c r="U21" s="207">
        <f t="shared" si="1"/>
        <v>9.22266139657444E-3</v>
      </c>
      <c r="V21" s="217">
        <f t="shared" si="2"/>
        <v>0</v>
      </c>
    </row>
    <row r="22" spans="1:22" x14ac:dyDescent="0.3">
      <c r="A22" s="156" t="s">
        <v>1200</v>
      </c>
      <c r="B22" s="252" t="s">
        <v>2512</v>
      </c>
      <c r="C22" s="255" t="s">
        <v>2513</v>
      </c>
      <c r="D22" s="258" t="s">
        <v>2514</v>
      </c>
      <c r="E22" s="157">
        <v>4</v>
      </c>
      <c r="F22" s="158">
        <v>4</v>
      </c>
      <c r="G22" s="159">
        <v>4</v>
      </c>
      <c r="H22" s="160">
        <v>36</v>
      </c>
      <c r="I22" s="158">
        <v>15</v>
      </c>
      <c r="J22" s="161">
        <v>2</v>
      </c>
      <c r="K22" s="162">
        <v>904</v>
      </c>
      <c r="L22" s="160">
        <v>719</v>
      </c>
      <c r="M22" s="161">
        <v>536</v>
      </c>
      <c r="N22" s="160">
        <f t="shared" si="0"/>
        <v>183</v>
      </c>
      <c r="O22" s="157">
        <v>2</v>
      </c>
      <c r="P22" s="158">
        <v>5</v>
      </c>
      <c r="Q22" s="159">
        <v>5</v>
      </c>
      <c r="R22" s="163">
        <v>-5.6488696074467901</v>
      </c>
      <c r="S22" s="191">
        <v>664.5</v>
      </c>
      <c r="T22" s="191">
        <v>4</v>
      </c>
      <c r="U22" s="212">
        <f t="shared" si="1"/>
        <v>7.462686567164179E-3</v>
      </c>
      <c r="V22" s="222">
        <f t="shared" si="2"/>
        <v>0.34141791044776121</v>
      </c>
    </row>
    <row r="23" spans="1:22" x14ac:dyDescent="0.3">
      <c r="A23" s="164" t="s">
        <v>332</v>
      </c>
      <c r="B23" s="253"/>
      <c r="C23" s="256"/>
      <c r="D23" s="259"/>
      <c r="E23" s="165">
        <v>4</v>
      </c>
      <c r="F23" s="166">
        <v>4</v>
      </c>
      <c r="G23" s="167">
        <v>4</v>
      </c>
      <c r="H23" s="168">
        <v>36</v>
      </c>
      <c r="I23" s="166">
        <v>15</v>
      </c>
      <c r="J23" s="169">
        <v>2</v>
      </c>
      <c r="K23" s="170">
        <v>793</v>
      </c>
      <c r="L23" s="168">
        <v>608</v>
      </c>
      <c r="M23" s="169">
        <v>536</v>
      </c>
      <c r="N23" s="168">
        <f t="shared" si="0"/>
        <v>72</v>
      </c>
      <c r="O23" s="165">
        <v>2</v>
      </c>
      <c r="P23" s="166">
        <v>5</v>
      </c>
      <c r="Q23" s="167">
        <v>5</v>
      </c>
      <c r="R23" s="138">
        <v>-5.6876395446074302</v>
      </c>
      <c r="S23" s="192">
        <v>664.5</v>
      </c>
      <c r="T23" s="192">
        <v>4</v>
      </c>
      <c r="U23" s="213">
        <f t="shared" si="1"/>
        <v>7.462686567164179E-3</v>
      </c>
      <c r="V23" s="223">
        <f t="shared" si="2"/>
        <v>0.13432835820895522</v>
      </c>
    </row>
    <row r="24" spans="1:22" x14ac:dyDescent="0.3">
      <c r="A24" s="164" t="s">
        <v>777</v>
      </c>
      <c r="B24" s="253"/>
      <c r="C24" s="256"/>
      <c r="D24" s="259"/>
      <c r="E24" s="165">
        <v>4</v>
      </c>
      <c r="F24" s="166">
        <v>4</v>
      </c>
      <c r="G24" s="167">
        <v>4</v>
      </c>
      <c r="H24" s="168">
        <v>31</v>
      </c>
      <c r="I24" s="166">
        <v>15</v>
      </c>
      <c r="J24" s="169">
        <v>2</v>
      </c>
      <c r="K24" s="170">
        <v>721</v>
      </c>
      <c r="L24" s="168">
        <v>536</v>
      </c>
      <c r="M24" s="169">
        <v>536</v>
      </c>
      <c r="N24" s="168">
        <f t="shared" si="0"/>
        <v>0</v>
      </c>
      <c r="O24" s="165">
        <v>2</v>
      </c>
      <c r="P24" s="166">
        <v>0</v>
      </c>
      <c r="Q24" s="167">
        <v>0</v>
      </c>
      <c r="R24" s="138">
        <v>-7.6396545061309302</v>
      </c>
      <c r="S24" s="192">
        <v>664.5</v>
      </c>
      <c r="T24" s="192">
        <v>4</v>
      </c>
      <c r="U24" s="213">
        <f t="shared" si="1"/>
        <v>7.462686567164179E-3</v>
      </c>
      <c r="V24" s="223">
        <f t="shared" si="2"/>
        <v>0</v>
      </c>
    </row>
    <row r="25" spans="1:22" x14ac:dyDescent="0.3">
      <c r="A25" s="171" t="s">
        <v>2353</v>
      </c>
      <c r="B25" s="253"/>
      <c r="C25" s="256"/>
      <c r="D25" s="259"/>
      <c r="E25" s="172">
        <v>0</v>
      </c>
      <c r="F25" s="173">
        <v>0</v>
      </c>
      <c r="G25" s="174">
        <v>0</v>
      </c>
      <c r="H25" s="175">
        <v>43</v>
      </c>
      <c r="I25" s="173">
        <v>22</v>
      </c>
      <c r="J25" s="176">
        <v>2</v>
      </c>
      <c r="K25" s="177">
        <v>996</v>
      </c>
      <c r="L25" s="175">
        <v>811</v>
      </c>
      <c r="M25" s="176">
        <v>628</v>
      </c>
      <c r="N25" s="175">
        <f t="shared" si="0"/>
        <v>183</v>
      </c>
      <c r="O25" s="172">
        <v>2</v>
      </c>
      <c r="P25" s="173">
        <v>5</v>
      </c>
      <c r="Q25" s="174">
        <v>5</v>
      </c>
      <c r="R25" s="138">
        <v>-6.5382472654883603</v>
      </c>
      <c r="S25" s="192">
        <v>777.6</v>
      </c>
      <c r="T25" s="192">
        <v>4</v>
      </c>
      <c r="U25" s="213">
        <f t="shared" si="1"/>
        <v>6.369426751592357E-3</v>
      </c>
      <c r="V25" s="223">
        <f t="shared" si="2"/>
        <v>0.29140127388535031</v>
      </c>
    </row>
    <row r="26" spans="1:22" x14ac:dyDescent="0.3">
      <c r="A26" s="171" t="s">
        <v>1562</v>
      </c>
      <c r="B26" s="253"/>
      <c r="C26" s="256"/>
      <c r="D26" s="259"/>
      <c r="E26" s="172">
        <v>0</v>
      </c>
      <c r="F26" s="173">
        <v>0</v>
      </c>
      <c r="G26" s="174">
        <v>0</v>
      </c>
      <c r="H26" s="175">
        <v>43</v>
      </c>
      <c r="I26" s="173">
        <v>22</v>
      </c>
      <c r="J26" s="176">
        <v>2</v>
      </c>
      <c r="K26" s="177">
        <v>885</v>
      </c>
      <c r="L26" s="175">
        <v>700</v>
      </c>
      <c r="M26" s="176">
        <v>628</v>
      </c>
      <c r="N26" s="175">
        <f t="shared" si="0"/>
        <v>72</v>
      </c>
      <c r="O26" s="172">
        <v>2</v>
      </c>
      <c r="P26" s="173">
        <v>5</v>
      </c>
      <c r="Q26" s="174">
        <v>5</v>
      </c>
      <c r="R26" s="138">
        <v>-6.5263851173010101</v>
      </c>
      <c r="S26" s="192">
        <v>777.6</v>
      </c>
      <c r="T26" s="192">
        <v>4</v>
      </c>
      <c r="U26" s="213">
        <f t="shared" si="1"/>
        <v>6.369426751592357E-3</v>
      </c>
      <c r="V26" s="223">
        <f t="shared" si="2"/>
        <v>0.11464968152866242</v>
      </c>
    </row>
    <row r="27" spans="1:22" ht="15" thickBot="1" x14ac:dyDescent="0.35">
      <c r="A27" s="178" t="s">
        <v>1935</v>
      </c>
      <c r="B27" s="254"/>
      <c r="C27" s="257"/>
      <c r="D27" s="260"/>
      <c r="E27" s="179">
        <v>0</v>
      </c>
      <c r="F27" s="180">
        <v>0</v>
      </c>
      <c r="G27" s="181">
        <v>0</v>
      </c>
      <c r="H27" s="182">
        <v>38</v>
      </c>
      <c r="I27" s="180">
        <v>22</v>
      </c>
      <c r="J27" s="183">
        <v>2</v>
      </c>
      <c r="K27" s="184">
        <v>813</v>
      </c>
      <c r="L27" s="182">
        <v>628</v>
      </c>
      <c r="M27" s="183">
        <v>628</v>
      </c>
      <c r="N27" s="182">
        <f t="shared" si="0"/>
        <v>0</v>
      </c>
      <c r="O27" s="179">
        <v>2</v>
      </c>
      <c r="P27" s="180">
        <v>0</v>
      </c>
      <c r="Q27" s="181">
        <v>0</v>
      </c>
      <c r="R27" s="155">
        <v>-8.5168094798684706</v>
      </c>
      <c r="S27" s="193">
        <v>777.6</v>
      </c>
      <c r="T27" s="193">
        <v>4</v>
      </c>
      <c r="U27" s="214">
        <f t="shared" si="1"/>
        <v>6.369426751592357E-3</v>
      </c>
      <c r="V27" s="224">
        <f t="shared" si="2"/>
        <v>0</v>
      </c>
    </row>
    <row r="28" spans="1:22" x14ac:dyDescent="0.3">
      <c r="A28" s="92" t="s">
        <v>2004</v>
      </c>
      <c r="B28" s="241" t="s">
        <v>2515</v>
      </c>
      <c r="C28" s="244" t="s">
        <v>2516</v>
      </c>
      <c r="D28" s="247" t="s">
        <v>2517</v>
      </c>
      <c r="E28" s="93">
        <v>3</v>
      </c>
      <c r="F28" s="94">
        <v>2</v>
      </c>
      <c r="G28" s="95">
        <v>3</v>
      </c>
      <c r="H28" s="96">
        <v>36</v>
      </c>
      <c r="I28" s="94">
        <v>16</v>
      </c>
      <c r="J28" s="97">
        <v>2</v>
      </c>
      <c r="K28" s="98">
        <v>915</v>
      </c>
      <c r="L28" s="96">
        <v>621</v>
      </c>
      <c r="M28" s="97">
        <v>397</v>
      </c>
      <c r="N28" s="96">
        <f t="shared" si="0"/>
        <v>224</v>
      </c>
      <c r="O28" s="93">
        <v>4</v>
      </c>
      <c r="P28" s="94">
        <v>3</v>
      </c>
      <c r="Q28" s="95">
        <v>5</v>
      </c>
      <c r="R28" s="99">
        <v>-5.8686873453243296</v>
      </c>
      <c r="S28" s="185">
        <v>684.9</v>
      </c>
      <c r="T28" s="185">
        <v>4</v>
      </c>
      <c r="U28" s="205">
        <f t="shared" si="1"/>
        <v>1.0075566750629723E-2</v>
      </c>
      <c r="V28" s="215">
        <f t="shared" si="2"/>
        <v>0.5642317380352645</v>
      </c>
    </row>
    <row r="29" spans="1:22" x14ac:dyDescent="0.3">
      <c r="A29" s="108" t="s">
        <v>2417</v>
      </c>
      <c r="B29" s="242"/>
      <c r="C29" s="245"/>
      <c r="D29" s="248"/>
      <c r="E29" s="109">
        <v>3</v>
      </c>
      <c r="F29" s="110">
        <v>2</v>
      </c>
      <c r="G29" s="111">
        <v>3</v>
      </c>
      <c r="H29" s="112">
        <v>36</v>
      </c>
      <c r="I29" s="110">
        <v>16</v>
      </c>
      <c r="J29" s="113">
        <v>2</v>
      </c>
      <c r="K29" s="114">
        <v>867</v>
      </c>
      <c r="L29" s="112">
        <v>573</v>
      </c>
      <c r="M29" s="113">
        <v>397</v>
      </c>
      <c r="N29" s="112">
        <f t="shared" si="0"/>
        <v>176</v>
      </c>
      <c r="O29" s="109">
        <v>4</v>
      </c>
      <c r="P29" s="110">
        <v>4</v>
      </c>
      <c r="Q29" s="111">
        <v>5</v>
      </c>
      <c r="R29" s="107">
        <v>-6.0592906870255101</v>
      </c>
      <c r="S29" s="186">
        <v>684.9</v>
      </c>
      <c r="T29" s="186">
        <v>4</v>
      </c>
      <c r="U29" s="206">
        <f t="shared" si="1"/>
        <v>1.0075566750629723E-2</v>
      </c>
      <c r="V29" s="216">
        <f t="shared" si="2"/>
        <v>0.44332493702770781</v>
      </c>
    </row>
    <row r="30" spans="1:22" x14ac:dyDescent="0.3">
      <c r="A30" s="108" t="s">
        <v>1615</v>
      </c>
      <c r="B30" s="242"/>
      <c r="C30" s="245"/>
      <c r="D30" s="248"/>
      <c r="E30" s="109">
        <v>3</v>
      </c>
      <c r="F30" s="110">
        <v>2</v>
      </c>
      <c r="G30" s="111">
        <v>3</v>
      </c>
      <c r="H30" s="112">
        <v>31</v>
      </c>
      <c r="I30" s="110">
        <v>16</v>
      </c>
      <c r="J30" s="113">
        <v>2</v>
      </c>
      <c r="K30" s="114">
        <v>691</v>
      </c>
      <c r="L30" s="112">
        <v>397</v>
      </c>
      <c r="M30" s="113">
        <v>397</v>
      </c>
      <c r="N30" s="112">
        <f t="shared" si="0"/>
        <v>0</v>
      </c>
      <c r="O30" s="109">
        <v>4</v>
      </c>
      <c r="P30" s="110">
        <v>0</v>
      </c>
      <c r="Q30" s="111">
        <v>0</v>
      </c>
      <c r="R30" s="107">
        <v>-8.0726284327220394</v>
      </c>
      <c r="S30" s="186">
        <v>684.9</v>
      </c>
      <c r="T30" s="186">
        <v>4</v>
      </c>
      <c r="U30" s="206">
        <f t="shared" si="1"/>
        <v>1.0075566750629723E-2</v>
      </c>
      <c r="V30" s="216">
        <f t="shared" si="2"/>
        <v>0</v>
      </c>
    </row>
    <row r="31" spans="1:22" x14ac:dyDescent="0.3">
      <c r="A31" s="108" t="s">
        <v>857</v>
      </c>
      <c r="B31" s="242"/>
      <c r="C31" s="245"/>
      <c r="D31" s="248"/>
      <c r="E31" s="109">
        <v>0</v>
      </c>
      <c r="F31" s="110">
        <v>0</v>
      </c>
      <c r="G31" s="111">
        <v>0</v>
      </c>
      <c r="H31" s="112">
        <v>39</v>
      </c>
      <c r="I31" s="110">
        <v>19</v>
      </c>
      <c r="J31" s="113">
        <v>4</v>
      </c>
      <c r="K31" s="114">
        <v>969</v>
      </c>
      <c r="L31" s="112">
        <v>675</v>
      </c>
      <c r="M31" s="113">
        <v>451</v>
      </c>
      <c r="N31" s="112">
        <f t="shared" si="0"/>
        <v>224</v>
      </c>
      <c r="O31" s="109">
        <v>4</v>
      </c>
      <c r="P31" s="110">
        <v>3</v>
      </c>
      <c r="Q31" s="111">
        <v>5</v>
      </c>
      <c r="R31" s="107">
        <v>-7.7434503017680596</v>
      </c>
      <c r="S31" s="186">
        <v>778.9</v>
      </c>
      <c r="T31" s="186">
        <v>4</v>
      </c>
      <c r="U31" s="206">
        <f t="shared" si="1"/>
        <v>8.869179600886918E-3</v>
      </c>
      <c r="V31" s="216">
        <f t="shared" si="2"/>
        <v>0.49667405764966743</v>
      </c>
    </row>
    <row r="32" spans="1:22" x14ac:dyDescent="0.3">
      <c r="A32" s="108" t="s">
        <v>1260</v>
      </c>
      <c r="B32" s="242"/>
      <c r="C32" s="245"/>
      <c r="D32" s="248"/>
      <c r="E32" s="109">
        <v>0</v>
      </c>
      <c r="F32" s="110">
        <v>0</v>
      </c>
      <c r="G32" s="111">
        <v>0</v>
      </c>
      <c r="H32" s="112">
        <v>40</v>
      </c>
      <c r="I32" s="110">
        <v>19</v>
      </c>
      <c r="J32" s="113">
        <v>4</v>
      </c>
      <c r="K32" s="114">
        <v>921</v>
      </c>
      <c r="L32" s="112">
        <v>627</v>
      </c>
      <c r="M32" s="113">
        <v>451</v>
      </c>
      <c r="N32" s="112">
        <f t="shared" si="0"/>
        <v>176</v>
      </c>
      <c r="O32" s="109">
        <v>4</v>
      </c>
      <c r="P32" s="110">
        <v>4</v>
      </c>
      <c r="Q32" s="111">
        <v>5</v>
      </c>
      <c r="R32" s="107">
        <v>-7.5114467702031602</v>
      </c>
      <c r="S32" s="186">
        <v>778.9</v>
      </c>
      <c r="T32" s="186">
        <v>4</v>
      </c>
      <c r="U32" s="206">
        <f t="shared" si="1"/>
        <v>8.869179600886918E-3</v>
      </c>
      <c r="V32" s="216">
        <f t="shared" si="2"/>
        <v>0.3902439024390244</v>
      </c>
    </row>
    <row r="33" spans="1:22" ht="15" thickBot="1" x14ac:dyDescent="0.35">
      <c r="A33" s="115" t="s">
        <v>393</v>
      </c>
      <c r="B33" s="243"/>
      <c r="C33" s="246"/>
      <c r="D33" s="249"/>
      <c r="E33" s="116">
        <v>0</v>
      </c>
      <c r="F33" s="117">
        <v>0</v>
      </c>
      <c r="G33" s="118">
        <v>0</v>
      </c>
      <c r="H33" s="119">
        <v>34</v>
      </c>
      <c r="I33" s="117">
        <v>19</v>
      </c>
      <c r="J33" s="120">
        <v>4</v>
      </c>
      <c r="K33" s="121">
        <v>745</v>
      </c>
      <c r="L33" s="119">
        <v>451</v>
      </c>
      <c r="M33" s="120">
        <v>451</v>
      </c>
      <c r="N33" s="119">
        <f t="shared" si="0"/>
        <v>0</v>
      </c>
      <c r="O33" s="116">
        <v>4</v>
      </c>
      <c r="P33" s="117">
        <v>0</v>
      </c>
      <c r="Q33" s="118">
        <v>0</v>
      </c>
      <c r="R33" s="122">
        <v>-9.9190617600577102</v>
      </c>
      <c r="S33" s="187">
        <v>778.9</v>
      </c>
      <c r="T33" s="187">
        <v>4</v>
      </c>
      <c r="U33" s="207">
        <f t="shared" si="1"/>
        <v>8.869179600886918E-3</v>
      </c>
      <c r="V33" s="217">
        <f t="shared" si="2"/>
        <v>0</v>
      </c>
    </row>
  </sheetData>
  <mergeCells count="24">
    <mergeCell ref="B28:B33"/>
    <mergeCell ref="C28:C33"/>
    <mergeCell ref="D28:D33"/>
    <mergeCell ref="R3:S3"/>
    <mergeCell ref="B22:B27"/>
    <mergeCell ref="C22:C27"/>
    <mergeCell ref="D22:D27"/>
    <mergeCell ref="B10:B15"/>
    <mergeCell ref="C10:C15"/>
    <mergeCell ref="D10:D15"/>
    <mergeCell ref="B16:B21"/>
    <mergeCell ref="C16:C21"/>
    <mergeCell ref="D16:D21"/>
    <mergeCell ref="R1:V1"/>
    <mergeCell ref="B4:B9"/>
    <mergeCell ref="C4:C9"/>
    <mergeCell ref="D4:D9"/>
    <mergeCell ref="N1:Q2"/>
    <mergeCell ref="L1:M2"/>
    <mergeCell ref="A1:A3"/>
    <mergeCell ref="B1:B3"/>
    <mergeCell ref="C1:C3"/>
    <mergeCell ref="D1:G2"/>
    <mergeCell ref="H1:K2"/>
  </mergeCells>
  <pageMargins left="0.51181102362204722" right="0.51181102362204722" top="0.74803149606299213" bottom="0.74803149606299213" header="0.31496062992125984" footer="0.31496062992125984"/>
  <pageSetup paperSize="9" scale="6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One row per snippet</vt:lpstr>
      <vt:lpstr>Snippet measures</vt:lpstr>
    </vt:vector>
  </TitlesOfParts>
  <LinksUpToDate>false</LinksUpToDate>
  <SharedDoc>false</SharedDoc>
  <HyperlinksChanged>false</HyperlinksChanged>
  <AppVersion>15.0300</AppVersion>
</Properties>
</file>