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is\Desktop\Intro to R\144l_students_2021\"/>
    </mc:Choice>
  </mc:AlternateContent>
  <bookViews>
    <workbookView xWindow="0" yWindow="0" windowWidth="19200" windowHeight="7050" activeTab="3"/>
  </bookViews>
  <sheets>
    <sheet name="Metadata" sheetId="1" r:id="rId1"/>
    <sheet name="FCM_Data" sheetId="2" r:id="rId2"/>
    <sheet name="DAPI_Data" sheetId="3" r:id="rId3"/>
    <sheet name="TOC_Data" sheetId="4" r:id="rId4"/>
  </sheets>
  <definedNames>
    <definedName name="_xlchart.v1.10" hidden="1">TOC_Data!$B$1</definedName>
    <definedName name="_xlchart.v1.11" hidden="1">TOC_Data!$B$1:$B$13</definedName>
    <definedName name="_xlchart.v1.12" hidden="1">TOC_Data!$C$1</definedName>
    <definedName name="_xlchart.v1.13" hidden="1">TOC_Data!$C$1:$C$13</definedName>
    <definedName name="_xlchart.v1.14" hidden="1">TOC_Data!$C$2:$C$13</definedName>
    <definedName name="_xlchart.v1.15" hidden="1">TOC_Data!$B$1</definedName>
    <definedName name="_xlchart.v1.16" hidden="1">TOC_Data!$B$1:$B$13</definedName>
    <definedName name="_xlchart.v1.17" hidden="1">TOC_Data!$C$1</definedName>
    <definedName name="_xlchart.v1.18" hidden="1">TOC_Data!$C$1:$C$13</definedName>
    <definedName name="_xlchart.v1.19" hidden="1">TOC_Data!$C$2:$C$13</definedName>
    <definedName name="_xlchart.v1.5" hidden="1">TOC_Data!$B$1</definedName>
    <definedName name="_xlchart.v1.6" hidden="1">TOC_Data!$B$1:$B$13</definedName>
    <definedName name="_xlchart.v1.7" hidden="1">TOC_Data!$C$1</definedName>
    <definedName name="_xlchart.v1.8" hidden="1">TOC_Data!$C$1:$C$13</definedName>
    <definedName name="_xlchart.v1.9" hidden="1">TOC_Data!$C$2:$C$13</definedName>
    <definedName name="_xlchart.v2.0" hidden="1">TOC_Data!$A$2:$A$13</definedName>
    <definedName name="_xlchart.v2.1" hidden="1">TOC_Data!$B$1</definedName>
    <definedName name="_xlchart.v2.2" hidden="1">TOC_Data!$B$2:$B$13</definedName>
    <definedName name="_xlchart.v2.3" hidden="1">TOC_Data!$C$1</definedName>
    <definedName name="_xlchart.v2.4" hidden="1">TOC_Data!$C$2:$C$13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H2" i="4"/>
  <c r="I2" i="4"/>
  <c r="J2" i="4" s="1"/>
  <c r="G3" i="4"/>
  <c r="G4" i="4"/>
  <c r="G5" i="4"/>
  <c r="H5" i="4" s="1"/>
  <c r="G6" i="4"/>
  <c r="G7" i="4"/>
  <c r="G8" i="4"/>
  <c r="H8" i="4"/>
  <c r="I8" i="4"/>
  <c r="J8" i="4" s="1"/>
  <c r="G9" i="4"/>
  <c r="G10" i="4"/>
  <c r="G11" i="4"/>
  <c r="H11" i="4" s="1"/>
  <c r="G12" i="4"/>
  <c r="G13" i="4"/>
  <c r="S12" i="3"/>
  <c r="S9" i="3"/>
  <c r="S6" i="3"/>
  <c r="S3" i="3"/>
  <c r="Q12" i="3"/>
  <c r="Q9" i="3"/>
  <c r="Q6" i="3"/>
  <c r="Q3" i="3"/>
  <c r="P3" i="3"/>
  <c r="P4" i="3"/>
  <c r="P5" i="3"/>
  <c r="P6" i="3"/>
  <c r="P7" i="3"/>
  <c r="P8" i="3"/>
  <c r="P9" i="3"/>
  <c r="P10" i="3"/>
  <c r="P11" i="3"/>
  <c r="P12" i="3"/>
  <c r="P13" i="3"/>
  <c r="P2" i="3"/>
  <c r="R2" i="3"/>
  <c r="R3" i="3"/>
  <c r="R4" i="3"/>
  <c r="R5" i="3"/>
  <c r="R6" i="3"/>
  <c r="R7" i="3"/>
  <c r="R8" i="3"/>
  <c r="R9" i="3"/>
  <c r="R10" i="3"/>
  <c r="R11" i="3"/>
  <c r="R12" i="3"/>
  <c r="R13" i="3"/>
  <c r="T3" i="3"/>
  <c r="T4" i="3"/>
  <c r="T5" i="3"/>
  <c r="T6" i="3"/>
  <c r="T7" i="3"/>
  <c r="T8" i="3"/>
  <c r="T9" i="3"/>
  <c r="T10" i="3"/>
  <c r="T11" i="3"/>
  <c r="T12" i="3"/>
  <c r="T13" i="3"/>
  <c r="T2" i="3"/>
  <c r="U13" i="3"/>
  <c r="U12" i="3"/>
  <c r="U11" i="3"/>
  <c r="U10" i="3"/>
  <c r="U9" i="3"/>
  <c r="U8" i="3"/>
  <c r="U7" i="3"/>
  <c r="U6" i="3"/>
  <c r="U5" i="3"/>
  <c r="U4" i="3"/>
  <c r="U3" i="3"/>
  <c r="U2" i="3"/>
  <c r="O12" i="3"/>
  <c r="O9" i="3"/>
  <c r="O6" i="3"/>
  <c r="O3" i="3"/>
  <c r="N12" i="3"/>
  <c r="N9" i="3"/>
  <c r="N6" i="3"/>
  <c r="N3" i="3"/>
  <c r="M12" i="3"/>
  <c r="M9" i="3"/>
  <c r="M6" i="3"/>
  <c r="M3" i="3"/>
  <c r="I5" i="4" l="1"/>
  <c r="J5" i="4" s="1"/>
  <c r="I11" i="4"/>
  <c r="J11" i="4" s="1"/>
</calcChain>
</file>

<file path=xl/sharedStrings.xml><?xml version="1.0" encoding="utf-8"?>
<sst xmlns="http://schemas.openxmlformats.org/spreadsheetml/2006/main" count="585" uniqueCount="70">
  <si>
    <t>A</t>
  </si>
  <si>
    <t>B</t>
  </si>
  <si>
    <t>C</t>
  </si>
  <si>
    <t>D</t>
  </si>
  <si>
    <t>E</t>
  </si>
  <si>
    <t>F</t>
  </si>
  <si>
    <t>G</t>
  </si>
  <si>
    <t>H</t>
  </si>
  <si>
    <t>Bottle</t>
  </si>
  <si>
    <t>Timepoint</t>
  </si>
  <si>
    <t>Treatment</t>
  </si>
  <si>
    <t>Control</t>
  </si>
  <si>
    <t>Glucose_Nitrate_Phosphate</t>
  </si>
  <si>
    <t>Experiment</t>
  </si>
  <si>
    <t>Datetime</t>
  </si>
  <si>
    <t>Location</t>
  </si>
  <si>
    <t>Depth</t>
  </si>
  <si>
    <t>Target_DOC_Amendment</t>
  </si>
  <si>
    <t>Inoculum_L</t>
  </si>
  <si>
    <t>Media_L</t>
  </si>
  <si>
    <t>TOC_Sample</t>
  </si>
  <si>
    <t>Cell_Sample</t>
  </si>
  <si>
    <t>DNA_Sample</t>
  </si>
  <si>
    <t>Temperature</t>
  </si>
  <si>
    <t>144L_2021</t>
  </si>
  <si>
    <t>Goleta Pier</t>
  </si>
  <si>
    <t>Kelp Exudate</t>
  </si>
  <si>
    <t>2021-10-05T08:00</t>
  </si>
  <si>
    <t>2021-10-04T16:00</t>
  </si>
  <si>
    <t>2021-10-05T20:00</t>
  </si>
  <si>
    <t>2021-10-06T08:00</t>
  </si>
  <si>
    <t>2021-10-06T20:00</t>
  </si>
  <si>
    <t>2021-10-07T08:00</t>
  </si>
  <si>
    <t>2021-10-07T20:00</t>
  </si>
  <si>
    <t>2021-10-08T08:00</t>
  </si>
  <si>
    <t>2021-10-08T20:00</t>
  </si>
  <si>
    <t>2021-10-13T16:30</t>
  </si>
  <si>
    <t>DAPI_Sample</t>
  </si>
  <si>
    <t>Nutrient_Sample</t>
  </si>
  <si>
    <t>LNA_cells_uL</t>
  </si>
  <si>
    <t>HNA_cells_uL</t>
  </si>
  <si>
    <t>NA</t>
  </si>
  <si>
    <t>all_cells_uL</t>
  </si>
  <si>
    <t>Kelp Exudate_Nitrate_Phosphate</t>
  </si>
  <si>
    <t>Cells_mL</t>
  </si>
  <si>
    <t>Cells_mL_Stdev</t>
  </si>
  <si>
    <t>Mean_Biovolume_um3_cell</t>
  </si>
  <si>
    <t>Biovolume_Stdev_um3_cell</t>
  </si>
  <si>
    <t>Stdev_uMC</t>
  </si>
  <si>
    <t>ln_cells_exp_start</t>
  </si>
  <si>
    <t>ln_cells_exp_end</t>
  </si>
  <si>
    <t>doubling</t>
  </si>
  <si>
    <t>delta_cells_exp</t>
  </si>
  <si>
    <t>days_exp_phase_start</t>
  </si>
  <si>
    <t>days_exp_phase_end</t>
  </si>
  <si>
    <t>cells_exp_phase_end</t>
  </si>
  <si>
    <t>cells_exp_phase_start</t>
  </si>
  <si>
    <t>bac_carbon_uM</t>
  </si>
  <si>
    <t>delta_bac_carbon_uM</t>
  </si>
  <si>
    <t>DOC_uMC</t>
  </si>
  <si>
    <t>BGE</t>
  </si>
  <si>
    <t>Bioav_DOC_%</t>
  </si>
  <si>
    <t>Delta_DOC_uMC</t>
  </si>
  <si>
    <t>mu</t>
  </si>
  <si>
    <t>bac_carbon_uM_biovol</t>
  </si>
  <si>
    <t>delta_bac_carbon_uM_biovol</t>
  </si>
  <si>
    <t>Biovolume_CCF</t>
  </si>
  <si>
    <t>Cells/L</t>
  </si>
  <si>
    <t>Mean_uMC (TOC value)</t>
  </si>
  <si>
    <t>CCF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</si>
</sst>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D1" workbookViewId="0">
      <selection activeCell="G62" sqref="G62"/>
    </sheetView>
  </sheetViews>
  <sheetFormatPr defaultColWidth="10.6640625" defaultRowHeight="15.5" x14ac:dyDescent="0.35"/>
  <cols>
    <col min="7" max="7" width="42.33203125" customWidth="1"/>
    <col min="8" max="8" width="25" customWidth="1"/>
    <col min="11" max="11" width="45" customWidth="1"/>
  </cols>
  <sheetData>
    <row r="1" spans="1:16" x14ac:dyDescent="0.35">
      <c r="A1" t="s">
        <v>13</v>
      </c>
      <c r="B1" t="s">
        <v>15</v>
      </c>
      <c r="C1" t="s">
        <v>23</v>
      </c>
      <c r="D1" t="s">
        <v>16</v>
      </c>
      <c r="E1" t="s">
        <v>8</v>
      </c>
      <c r="F1" t="s">
        <v>9</v>
      </c>
      <c r="G1" t="s">
        <v>10</v>
      </c>
      <c r="H1" t="s">
        <v>17</v>
      </c>
      <c r="I1" t="s">
        <v>18</v>
      </c>
      <c r="J1" t="s">
        <v>19</v>
      </c>
      <c r="K1" t="s">
        <v>14</v>
      </c>
      <c r="L1" t="s">
        <v>20</v>
      </c>
      <c r="M1" t="s">
        <v>21</v>
      </c>
      <c r="N1" t="s">
        <v>37</v>
      </c>
      <c r="O1" t="s">
        <v>22</v>
      </c>
      <c r="P1" t="s">
        <v>38</v>
      </c>
    </row>
    <row r="2" spans="1:16" x14ac:dyDescent="0.35">
      <c r="A2" t="s">
        <v>24</v>
      </c>
      <c r="B2" t="s">
        <v>25</v>
      </c>
      <c r="C2">
        <v>19</v>
      </c>
      <c r="D2">
        <v>1</v>
      </c>
      <c r="E2" t="s">
        <v>0</v>
      </c>
      <c r="F2">
        <v>0</v>
      </c>
      <c r="G2" t="s">
        <v>11</v>
      </c>
      <c r="H2">
        <v>0</v>
      </c>
      <c r="I2">
        <v>2</v>
      </c>
      <c r="J2">
        <v>5</v>
      </c>
      <c r="K2" t="s">
        <v>28</v>
      </c>
      <c r="L2" t="b">
        <v>1</v>
      </c>
      <c r="M2" t="b">
        <v>1</v>
      </c>
      <c r="N2" t="b">
        <v>1</v>
      </c>
      <c r="O2" t="b">
        <v>1</v>
      </c>
      <c r="P2" t="b">
        <v>1</v>
      </c>
    </row>
    <row r="3" spans="1:16" x14ac:dyDescent="0.35">
      <c r="A3" t="s">
        <v>24</v>
      </c>
      <c r="B3" t="s">
        <v>25</v>
      </c>
      <c r="C3">
        <v>19</v>
      </c>
      <c r="D3">
        <v>1</v>
      </c>
      <c r="E3" t="s">
        <v>0</v>
      </c>
      <c r="F3">
        <v>1</v>
      </c>
      <c r="G3" t="s">
        <v>11</v>
      </c>
      <c r="H3">
        <v>0</v>
      </c>
      <c r="I3">
        <v>2</v>
      </c>
      <c r="J3">
        <v>5</v>
      </c>
      <c r="K3" t="s">
        <v>27</v>
      </c>
      <c r="L3" t="b">
        <v>0</v>
      </c>
      <c r="M3" t="b">
        <v>1</v>
      </c>
      <c r="N3" t="b">
        <v>0</v>
      </c>
      <c r="O3" t="b">
        <v>0</v>
      </c>
      <c r="P3" t="b">
        <v>0</v>
      </c>
    </row>
    <row r="4" spans="1:16" x14ac:dyDescent="0.35">
      <c r="A4" t="s">
        <v>24</v>
      </c>
      <c r="B4" t="s">
        <v>25</v>
      </c>
      <c r="C4">
        <v>19</v>
      </c>
      <c r="D4">
        <v>1</v>
      </c>
      <c r="E4" t="s">
        <v>0</v>
      </c>
      <c r="F4">
        <v>2</v>
      </c>
      <c r="G4" t="s">
        <v>11</v>
      </c>
      <c r="H4">
        <v>0</v>
      </c>
      <c r="I4">
        <v>2</v>
      </c>
      <c r="J4">
        <v>5</v>
      </c>
      <c r="K4" t="s">
        <v>29</v>
      </c>
      <c r="L4" t="b">
        <v>0</v>
      </c>
      <c r="M4" t="b">
        <v>1</v>
      </c>
      <c r="N4" t="b">
        <v>0</v>
      </c>
      <c r="O4" t="b">
        <v>0</v>
      </c>
      <c r="P4" t="b">
        <v>0</v>
      </c>
    </row>
    <row r="5" spans="1:16" x14ac:dyDescent="0.35">
      <c r="A5" t="s">
        <v>24</v>
      </c>
      <c r="B5" t="s">
        <v>25</v>
      </c>
      <c r="C5">
        <v>19</v>
      </c>
      <c r="D5">
        <v>1</v>
      </c>
      <c r="E5" t="s">
        <v>0</v>
      </c>
      <c r="F5">
        <v>3</v>
      </c>
      <c r="G5" t="s">
        <v>11</v>
      </c>
      <c r="H5">
        <v>0</v>
      </c>
      <c r="I5">
        <v>2</v>
      </c>
      <c r="J5">
        <v>5</v>
      </c>
      <c r="K5" t="s">
        <v>30</v>
      </c>
      <c r="L5" t="b">
        <v>0</v>
      </c>
      <c r="M5" t="b">
        <v>1</v>
      </c>
      <c r="N5" t="b">
        <v>0</v>
      </c>
      <c r="O5" t="b">
        <v>0</v>
      </c>
      <c r="P5" t="b">
        <v>0</v>
      </c>
    </row>
    <row r="6" spans="1:16" x14ac:dyDescent="0.35">
      <c r="A6" t="s">
        <v>24</v>
      </c>
      <c r="B6" t="s">
        <v>25</v>
      </c>
      <c r="C6">
        <v>19</v>
      </c>
      <c r="D6">
        <v>1</v>
      </c>
      <c r="E6" t="s">
        <v>0</v>
      </c>
      <c r="F6">
        <v>4</v>
      </c>
      <c r="G6" t="s">
        <v>11</v>
      </c>
      <c r="H6">
        <v>0</v>
      </c>
      <c r="I6">
        <v>2</v>
      </c>
      <c r="J6">
        <v>5</v>
      </c>
      <c r="K6" t="s">
        <v>31</v>
      </c>
      <c r="L6" t="b">
        <v>1</v>
      </c>
      <c r="M6" t="b">
        <v>1</v>
      </c>
      <c r="N6" t="b">
        <v>1</v>
      </c>
      <c r="O6" t="b">
        <v>1</v>
      </c>
      <c r="P6" t="b">
        <v>0</v>
      </c>
    </row>
    <row r="7" spans="1:16" x14ac:dyDescent="0.35">
      <c r="A7" t="s">
        <v>24</v>
      </c>
      <c r="B7" t="s">
        <v>25</v>
      </c>
      <c r="C7">
        <v>19</v>
      </c>
      <c r="D7">
        <v>1</v>
      </c>
      <c r="E7" t="s">
        <v>0</v>
      </c>
      <c r="F7">
        <v>5</v>
      </c>
      <c r="G7" t="s">
        <v>11</v>
      </c>
      <c r="H7">
        <v>0</v>
      </c>
      <c r="I7">
        <v>2</v>
      </c>
      <c r="J7">
        <v>5</v>
      </c>
      <c r="K7" t="s">
        <v>32</v>
      </c>
      <c r="L7" t="b">
        <v>0</v>
      </c>
      <c r="M7" t="b">
        <v>1</v>
      </c>
      <c r="N7" t="b">
        <v>0</v>
      </c>
      <c r="O7" t="b">
        <v>0</v>
      </c>
      <c r="P7" t="b">
        <v>0</v>
      </c>
    </row>
    <row r="8" spans="1:16" x14ac:dyDescent="0.35">
      <c r="A8" t="s">
        <v>24</v>
      </c>
      <c r="B8" t="s">
        <v>25</v>
      </c>
      <c r="C8">
        <v>19</v>
      </c>
      <c r="D8">
        <v>1</v>
      </c>
      <c r="E8" t="s">
        <v>0</v>
      </c>
      <c r="F8">
        <v>6</v>
      </c>
      <c r="G8" t="s">
        <v>11</v>
      </c>
      <c r="H8">
        <v>0</v>
      </c>
      <c r="I8">
        <v>2</v>
      </c>
      <c r="J8">
        <v>5</v>
      </c>
      <c r="K8" t="s">
        <v>33</v>
      </c>
      <c r="L8" t="b">
        <v>0</v>
      </c>
      <c r="M8" t="b">
        <v>1</v>
      </c>
      <c r="N8" t="b">
        <v>0</v>
      </c>
      <c r="O8" t="b">
        <v>0</v>
      </c>
      <c r="P8" t="b">
        <v>0</v>
      </c>
    </row>
    <row r="9" spans="1:16" x14ac:dyDescent="0.35">
      <c r="A9" t="s">
        <v>24</v>
      </c>
      <c r="B9" t="s">
        <v>25</v>
      </c>
      <c r="C9">
        <v>19</v>
      </c>
      <c r="D9">
        <v>1</v>
      </c>
      <c r="E9" t="s">
        <v>0</v>
      </c>
      <c r="F9">
        <v>7</v>
      </c>
      <c r="G9" t="s">
        <v>11</v>
      </c>
      <c r="H9">
        <v>0</v>
      </c>
      <c r="I9">
        <v>2</v>
      </c>
      <c r="J9">
        <v>5</v>
      </c>
      <c r="K9" t="s">
        <v>34</v>
      </c>
      <c r="L9" t="b">
        <v>0</v>
      </c>
      <c r="M9" t="b">
        <v>1</v>
      </c>
      <c r="N9" t="b">
        <v>0</v>
      </c>
      <c r="O9" t="b">
        <v>0</v>
      </c>
      <c r="P9" t="b">
        <v>0</v>
      </c>
    </row>
    <row r="10" spans="1:16" x14ac:dyDescent="0.35">
      <c r="A10" t="s">
        <v>24</v>
      </c>
      <c r="B10" t="s">
        <v>25</v>
      </c>
      <c r="C10">
        <v>19</v>
      </c>
      <c r="D10">
        <v>1</v>
      </c>
      <c r="E10" t="s">
        <v>0</v>
      </c>
      <c r="F10">
        <v>8</v>
      </c>
      <c r="G10" t="s">
        <v>11</v>
      </c>
      <c r="H10">
        <v>0</v>
      </c>
      <c r="I10">
        <v>2</v>
      </c>
      <c r="J10">
        <v>5</v>
      </c>
      <c r="K10" t="s">
        <v>35</v>
      </c>
      <c r="L10" t="b">
        <v>1</v>
      </c>
      <c r="M10" t="b">
        <v>1</v>
      </c>
      <c r="N10" t="b">
        <v>1</v>
      </c>
      <c r="O10" t="b">
        <v>1</v>
      </c>
      <c r="P10" t="b">
        <v>0</v>
      </c>
    </row>
    <row r="11" spans="1:16" x14ac:dyDescent="0.35">
      <c r="A11" t="s">
        <v>24</v>
      </c>
      <c r="B11" t="s">
        <v>25</v>
      </c>
      <c r="C11">
        <v>19</v>
      </c>
      <c r="D11">
        <v>1</v>
      </c>
      <c r="E11" t="s">
        <v>0</v>
      </c>
      <c r="F11">
        <v>9</v>
      </c>
      <c r="G11" t="s">
        <v>11</v>
      </c>
      <c r="H11">
        <v>0</v>
      </c>
      <c r="I11">
        <v>2</v>
      </c>
      <c r="J11">
        <v>5</v>
      </c>
      <c r="K11" s="1" t="s">
        <v>36</v>
      </c>
      <c r="L11" t="b">
        <v>1</v>
      </c>
      <c r="M11" t="b">
        <v>0</v>
      </c>
      <c r="N11" t="b">
        <v>0</v>
      </c>
      <c r="O11" t="b">
        <v>0</v>
      </c>
      <c r="P11" t="b">
        <v>1</v>
      </c>
    </row>
    <row r="12" spans="1:16" x14ac:dyDescent="0.35">
      <c r="A12" t="s">
        <v>24</v>
      </c>
      <c r="B12" t="s">
        <v>25</v>
      </c>
      <c r="C12">
        <v>19</v>
      </c>
      <c r="D12">
        <v>1</v>
      </c>
      <c r="E12" t="s">
        <v>1</v>
      </c>
      <c r="F12">
        <v>0</v>
      </c>
      <c r="G12" t="s">
        <v>11</v>
      </c>
      <c r="H12">
        <v>0</v>
      </c>
      <c r="I12">
        <v>2</v>
      </c>
      <c r="J12">
        <v>5</v>
      </c>
      <c r="K12" t="s">
        <v>28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</row>
    <row r="13" spans="1:16" x14ac:dyDescent="0.35">
      <c r="A13" t="s">
        <v>24</v>
      </c>
      <c r="B13" t="s">
        <v>25</v>
      </c>
      <c r="C13">
        <v>19</v>
      </c>
      <c r="D13">
        <v>1</v>
      </c>
      <c r="E13" t="s">
        <v>1</v>
      </c>
      <c r="F13">
        <v>1</v>
      </c>
      <c r="G13" t="s">
        <v>11</v>
      </c>
      <c r="H13">
        <v>0</v>
      </c>
      <c r="I13">
        <v>2</v>
      </c>
      <c r="J13">
        <v>5</v>
      </c>
      <c r="K13" t="s">
        <v>27</v>
      </c>
      <c r="L13" t="b">
        <v>0</v>
      </c>
      <c r="M13" t="b">
        <v>1</v>
      </c>
      <c r="N13" t="b">
        <v>0</v>
      </c>
      <c r="O13" t="b">
        <v>0</v>
      </c>
      <c r="P13" t="b">
        <v>0</v>
      </c>
    </row>
    <row r="14" spans="1:16" x14ac:dyDescent="0.35">
      <c r="A14" t="s">
        <v>24</v>
      </c>
      <c r="B14" t="s">
        <v>25</v>
      </c>
      <c r="C14">
        <v>19</v>
      </c>
      <c r="D14">
        <v>1</v>
      </c>
      <c r="E14" t="s">
        <v>1</v>
      </c>
      <c r="F14">
        <v>2</v>
      </c>
      <c r="G14" t="s">
        <v>11</v>
      </c>
      <c r="H14">
        <v>0</v>
      </c>
      <c r="I14">
        <v>2</v>
      </c>
      <c r="J14">
        <v>5</v>
      </c>
      <c r="K14" t="s">
        <v>29</v>
      </c>
      <c r="L14" t="b">
        <v>0</v>
      </c>
      <c r="M14" t="b">
        <v>1</v>
      </c>
      <c r="N14" t="b">
        <v>0</v>
      </c>
      <c r="O14" t="b">
        <v>0</v>
      </c>
      <c r="P14" t="b">
        <v>0</v>
      </c>
    </row>
    <row r="15" spans="1:16" x14ac:dyDescent="0.35">
      <c r="A15" t="s">
        <v>24</v>
      </c>
      <c r="B15" t="s">
        <v>25</v>
      </c>
      <c r="C15">
        <v>19</v>
      </c>
      <c r="D15">
        <v>1</v>
      </c>
      <c r="E15" t="s">
        <v>1</v>
      </c>
      <c r="F15">
        <v>3</v>
      </c>
      <c r="G15" t="s">
        <v>11</v>
      </c>
      <c r="H15">
        <v>0</v>
      </c>
      <c r="I15">
        <v>2</v>
      </c>
      <c r="J15">
        <v>5</v>
      </c>
      <c r="K15" t="s">
        <v>30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</row>
    <row r="16" spans="1:16" x14ac:dyDescent="0.35">
      <c r="A16" t="s">
        <v>24</v>
      </c>
      <c r="B16" t="s">
        <v>25</v>
      </c>
      <c r="C16">
        <v>19</v>
      </c>
      <c r="D16">
        <v>1</v>
      </c>
      <c r="E16" t="s">
        <v>1</v>
      </c>
      <c r="F16">
        <v>4</v>
      </c>
      <c r="G16" t="s">
        <v>11</v>
      </c>
      <c r="H16">
        <v>0</v>
      </c>
      <c r="I16">
        <v>2</v>
      </c>
      <c r="J16">
        <v>5</v>
      </c>
      <c r="K16" t="s">
        <v>31</v>
      </c>
      <c r="L16" t="b">
        <v>1</v>
      </c>
      <c r="M16" t="b">
        <v>1</v>
      </c>
      <c r="N16" t="b">
        <v>1</v>
      </c>
      <c r="O16" t="b">
        <v>1</v>
      </c>
      <c r="P16" t="b">
        <v>0</v>
      </c>
    </row>
    <row r="17" spans="1:16" x14ac:dyDescent="0.35">
      <c r="A17" t="s">
        <v>24</v>
      </c>
      <c r="B17" t="s">
        <v>25</v>
      </c>
      <c r="C17">
        <v>19</v>
      </c>
      <c r="D17">
        <v>1</v>
      </c>
      <c r="E17" t="s">
        <v>1</v>
      </c>
      <c r="F17">
        <v>5</v>
      </c>
      <c r="G17" t="s">
        <v>11</v>
      </c>
      <c r="H17">
        <v>0</v>
      </c>
      <c r="I17">
        <v>2</v>
      </c>
      <c r="J17">
        <v>5</v>
      </c>
      <c r="K17" t="s">
        <v>32</v>
      </c>
      <c r="L17" t="b">
        <v>0</v>
      </c>
      <c r="M17" t="b">
        <v>1</v>
      </c>
      <c r="N17" t="b">
        <v>0</v>
      </c>
      <c r="O17" t="b">
        <v>0</v>
      </c>
      <c r="P17" t="b">
        <v>0</v>
      </c>
    </row>
    <row r="18" spans="1:16" x14ac:dyDescent="0.35">
      <c r="A18" t="s">
        <v>24</v>
      </c>
      <c r="B18" t="s">
        <v>25</v>
      </c>
      <c r="C18">
        <v>19</v>
      </c>
      <c r="D18">
        <v>1</v>
      </c>
      <c r="E18" t="s">
        <v>1</v>
      </c>
      <c r="F18">
        <v>6</v>
      </c>
      <c r="G18" t="s">
        <v>11</v>
      </c>
      <c r="H18">
        <v>0</v>
      </c>
      <c r="I18">
        <v>2</v>
      </c>
      <c r="J18">
        <v>5</v>
      </c>
      <c r="K18" t="s">
        <v>33</v>
      </c>
      <c r="L18" t="b">
        <v>0</v>
      </c>
      <c r="M18" t="b">
        <v>1</v>
      </c>
      <c r="N18" t="b">
        <v>0</v>
      </c>
      <c r="O18" t="b">
        <v>0</v>
      </c>
      <c r="P18" t="b">
        <v>0</v>
      </c>
    </row>
    <row r="19" spans="1:16" x14ac:dyDescent="0.35">
      <c r="A19" t="s">
        <v>24</v>
      </c>
      <c r="B19" t="s">
        <v>25</v>
      </c>
      <c r="C19">
        <v>19</v>
      </c>
      <c r="D19">
        <v>1</v>
      </c>
      <c r="E19" t="s">
        <v>1</v>
      </c>
      <c r="F19">
        <v>7</v>
      </c>
      <c r="G19" t="s">
        <v>11</v>
      </c>
      <c r="H19">
        <v>0</v>
      </c>
      <c r="I19">
        <v>2</v>
      </c>
      <c r="J19">
        <v>5</v>
      </c>
      <c r="K19" t="s">
        <v>34</v>
      </c>
      <c r="L19" t="b">
        <v>0</v>
      </c>
      <c r="M19" t="b">
        <v>1</v>
      </c>
      <c r="N19" t="b">
        <v>0</v>
      </c>
      <c r="O19" t="b">
        <v>0</v>
      </c>
      <c r="P19" t="b">
        <v>0</v>
      </c>
    </row>
    <row r="20" spans="1:16" x14ac:dyDescent="0.35">
      <c r="A20" t="s">
        <v>24</v>
      </c>
      <c r="B20" t="s">
        <v>25</v>
      </c>
      <c r="C20">
        <v>19</v>
      </c>
      <c r="D20">
        <v>1</v>
      </c>
      <c r="E20" t="s">
        <v>1</v>
      </c>
      <c r="F20">
        <v>8</v>
      </c>
      <c r="G20" t="s">
        <v>11</v>
      </c>
      <c r="H20">
        <v>0</v>
      </c>
      <c r="I20">
        <v>2</v>
      </c>
      <c r="J20">
        <v>5</v>
      </c>
      <c r="K20" t="s">
        <v>35</v>
      </c>
      <c r="L20" t="b">
        <v>1</v>
      </c>
      <c r="M20" t="b">
        <v>1</v>
      </c>
      <c r="N20" t="b">
        <v>1</v>
      </c>
      <c r="O20" t="b">
        <v>1</v>
      </c>
      <c r="P20" t="b">
        <v>0</v>
      </c>
    </row>
    <row r="21" spans="1:16" x14ac:dyDescent="0.35">
      <c r="A21" t="s">
        <v>24</v>
      </c>
      <c r="B21" t="s">
        <v>25</v>
      </c>
      <c r="C21">
        <v>19</v>
      </c>
      <c r="D21">
        <v>1</v>
      </c>
      <c r="E21" t="s">
        <v>1</v>
      </c>
      <c r="F21">
        <v>9</v>
      </c>
      <c r="G21" t="s">
        <v>11</v>
      </c>
      <c r="H21">
        <v>0</v>
      </c>
      <c r="I21">
        <v>2</v>
      </c>
      <c r="J21">
        <v>5</v>
      </c>
      <c r="K21" s="1" t="s">
        <v>36</v>
      </c>
      <c r="L21" t="b">
        <v>1</v>
      </c>
      <c r="M21" t="b">
        <v>0</v>
      </c>
      <c r="N21" t="b">
        <v>0</v>
      </c>
      <c r="O21" t="b">
        <v>0</v>
      </c>
      <c r="P21" t="b">
        <v>1</v>
      </c>
    </row>
    <row r="22" spans="1:16" x14ac:dyDescent="0.35">
      <c r="A22" t="s">
        <v>24</v>
      </c>
      <c r="B22" t="s">
        <v>25</v>
      </c>
      <c r="C22">
        <v>19</v>
      </c>
      <c r="D22">
        <v>1</v>
      </c>
      <c r="E22" t="s">
        <v>2</v>
      </c>
      <c r="F22">
        <v>0</v>
      </c>
      <c r="G22" t="s">
        <v>26</v>
      </c>
      <c r="H22">
        <v>10</v>
      </c>
      <c r="I22">
        <v>2</v>
      </c>
      <c r="J22">
        <v>5</v>
      </c>
      <c r="K22" t="s">
        <v>28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</row>
    <row r="23" spans="1:16" x14ac:dyDescent="0.35">
      <c r="A23" t="s">
        <v>24</v>
      </c>
      <c r="B23" t="s">
        <v>25</v>
      </c>
      <c r="C23">
        <v>19</v>
      </c>
      <c r="D23">
        <v>1</v>
      </c>
      <c r="E23" t="s">
        <v>2</v>
      </c>
      <c r="F23">
        <v>1</v>
      </c>
      <c r="G23" t="s">
        <v>26</v>
      </c>
      <c r="H23">
        <v>10</v>
      </c>
      <c r="I23">
        <v>2</v>
      </c>
      <c r="J23">
        <v>5</v>
      </c>
      <c r="K23" t="s">
        <v>27</v>
      </c>
      <c r="L23" t="b">
        <v>0</v>
      </c>
      <c r="M23" t="b">
        <v>1</v>
      </c>
      <c r="N23" t="b">
        <v>0</v>
      </c>
      <c r="O23" t="b">
        <v>0</v>
      </c>
      <c r="P23" t="b">
        <v>0</v>
      </c>
    </row>
    <row r="24" spans="1:16" x14ac:dyDescent="0.35">
      <c r="A24" t="s">
        <v>24</v>
      </c>
      <c r="B24" t="s">
        <v>25</v>
      </c>
      <c r="C24">
        <v>19</v>
      </c>
      <c r="D24">
        <v>1</v>
      </c>
      <c r="E24" t="s">
        <v>2</v>
      </c>
      <c r="F24">
        <v>2</v>
      </c>
      <c r="G24" t="s">
        <v>26</v>
      </c>
      <c r="H24">
        <v>10</v>
      </c>
      <c r="I24">
        <v>2</v>
      </c>
      <c r="J24">
        <v>5</v>
      </c>
      <c r="K24" t="s">
        <v>29</v>
      </c>
      <c r="L24" t="b">
        <v>0</v>
      </c>
      <c r="M24" t="b">
        <v>1</v>
      </c>
      <c r="N24" t="b">
        <v>0</v>
      </c>
      <c r="O24" t="b">
        <v>0</v>
      </c>
      <c r="P24" t="b">
        <v>0</v>
      </c>
    </row>
    <row r="25" spans="1:16" x14ac:dyDescent="0.35">
      <c r="A25" t="s">
        <v>24</v>
      </c>
      <c r="B25" t="s">
        <v>25</v>
      </c>
      <c r="C25">
        <v>19</v>
      </c>
      <c r="D25">
        <v>1</v>
      </c>
      <c r="E25" t="s">
        <v>2</v>
      </c>
      <c r="F25">
        <v>3</v>
      </c>
      <c r="G25" t="s">
        <v>26</v>
      </c>
      <c r="H25">
        <v>10</v>
      </c>
      <c r="I25">
        <v>2</v>
      </c>
      <c r="J25">
        <v>5</v>
      </c>
      <c r="K25" t="s">
        <v>30</v>
      </c>
      <c r="L25" t="b">
        <v>0</v>
      </c>
      <c r="M25" t="b">
        <v>1</v>
      </c>
      <c r="N25" t="b">
        <v>0</v>
      </c>
      <c r="O25" t="b">
        <v>0</v>
      </c>
      <c r="P25" t="b">
        <v>0</v>
      </c>
    </row>
    <row r="26" spans="1:16" x14ac:dyDescent="0.35">
      <c r="A26" t="s">
        <v>24</v>
      </c>
      <c r="B26" t="s">
        <v>25</v>
      </c>
      <c r="C26">
        <v>19</v>
      </c>
      <c r="D26">
        <v>1</v>
      </c>
      <c r="E26" t="s">
        <v>2</v>
      </c>
      <c r="F26">
        <v>4</v>
      </c>
      <c r="G26" t="s">
        <v>26</v>
      </c>
      <c r="H26">
        <v>10</v>
      </c>
      <c r="I26">
        <v>2</v>
      </c>
      <c r="J26">
        <v>5</v>
      </c>
      <c r="K26" t="s">
        <v>31</v>
      </c>
      <c r="L26" t="b">
        <v>1</v>
      </c>
      <c r="M26" t="b">
        <v>1</v>
      </c>
      <c r="N26" t="b">
        <v>1</v>
      </c>
      <c r="O26" t="b">
        <v>1</v>
      </c>
      <c r="P26" t="b">
        <v>0</v>
      </c>
    </row>
    <row r="27" spans="1:16" x14ac:dyDescent="0.35">
      <c r="A27" t="s">
        <v>24</v>
      </c>
      <c r="B27" t="s">
        <v>25</v>
      </c>
      <c r="C27">
        <v>19</v>
      </c>
      <c r="D27">
        <v>1</v>
      </c>
      <c r="E27" t="s">
        <v>2</v>
      </c>
      <c r="F27">
        <v>5</v>
      </c>
      <c r="G27" t="s">
        <v>26</v>
      </c>
      <c r="H27">
        <v>10</v>
      </c>
      <c r="I27">
        <v>2</v>
      </c>
      <c r="J27">
        <v>5</v>
      </c>
      <c r="K27" t="s">
        <v>32</v>
      </c>
      <c r="L27" t="b">
        <v>0</v>
      </c>
      <c r="M27" t="b">
        <v>1</v>
      </c>
      <c r="N27" t="b">
        <v>0</v>
      </c>
      <c r="O27" t="b">
        <v>0</v>
      </c>
      <c r="P27" t="b">
        <v>0</v>
      </c>
    </row>
    <row r="28" spans="1:16" x14ac:dyDescent="0.35">
      <c r="A28" t="s">
        <v>24</v>
      </c>
      <c r="B28" t="s">
        <v>25</v>
      </c>
      <c r="C28">
        <v>19</v>
      </c>
      <c r="D28">
        <v>1</v>
      </c>
      <c r="E28" t="s">
        <v>2</v>
      </c>
      <c r="F28">
        <v>6</v>
      </c>
      <c r="G28" t="s">
        <v>26</v>
      </c>
      <c r="H28">
        <v>10</v>
      </c>
      <c r="I28">
        <v>2</v>
      </c>
      <c r="J28">
        <v>5</v>
      </c>
      <c r="K28" t="s">
        <v>33</v>
      </c>
      <c r="L28" t="b">
        <v>0</v>
      </c>
      <c r="M28" t="b">
        <v>1</v>
      </c>
      <c r="N28" t="b">
        <v>0</v>
      </c>
      <c r="O28" t="b">
        <v>0</v>
      </c>
      <c r="P28" t="b">
        <v>0</v>
      </c>
    </row>
    <row r="29" spans="1:16" x14ac:dyDescent="0.35">
      <c r="A29" t="s">
        <v>24</v>
      </c>
      <c r="B29" t="s">
        <v>25</v>
      </c>
      <c r="C29">
        <v>19</v>
      </c>
      <c r="D29">
        <v>1</v>
      </c>
      <c r="E29" t="s">
        <v>2</v>
      </c>
      <c r="F29">
        <v>7</v>
      </c>
      <c r="G29" t="s">
        <v>26</v>
      </c>
      <c r="H29">
        <v>10</v>
      </c>
      <c r="I29">
        <v>2</v>
      </c>
      <c r="J29">
        <v>5</v>
      </c>
      <c r="K29" t="s">
        <v>34</v>
      </c>
      <c r="L29" t="b">
        <v>0</v>
      </c>
      <c r="M29" t="b">
        <v>1</v>
      </c>
      <c r="N29" t="b">
        <v>0</v>
      </c>
      <c r="O29" t="b">
        <v>0</v>
      </c>
      <c r="P29" t="b">
        <v>0</v>
      </c>
    </row>
    <row r="30" spans="1:16" x14ac:dyDescent="0.35">
      <c r="A30" t="s">
        <v>24</v>
      </c>
      <c r="B30" t="s">
        <v>25</v>
      </c>
      <c r="C30">
        <v>19</v>
      </c>
      <c r="D30">
        <v>1</v>
      </c>
      <c r="E30" t="s">
        <v>2</v>
      </c>
      <c r="F30">
        <v>8</v>
      </c>
      <c r="G30" t="s">
        <v>26</v>
      </c>
      <c r="H30">
        <v>10</v>
      </c>
      <c r="I30">
        <v>2</v>
      </c>
      <c r="J30">
        <v>5</v>
      </c>
      <c r="K30" t="s">
        <v>35</v>
      </c>
      <c r="L30" t="b">
        <v>1</v>
      </c>
      <c r="M30" t="b">
        <v>1</v>
      </c>
      <c r="N30" t="b">
        <v>1</v>
      </c>
      <c r="O30" t="b">
        <v>1</v>
      </c>
      <c r="P30" t="b">
        <v>0</v>
      </c>
    </row>
    <row r="31" spans="1:16" x14ac:dyDescent="0.35">
      <c r="A31" t="s">
        <v>24</v>
      </c>
      <c r="B31" t="s">
        <v>25</v>
      </c>
      <c r="C31">
        <v>19</v>
      </c>
      <c r="D31">
        <v>1</v>
      </c>
      <c r="E31" t="s">
        <v>2</v>
      </c>
      <c r="F31">
        <v>9</v>
      </c>
      <c r="G31" t="s">
        <v>26</v>
      </c>
      <c r="H31">
        <v>10</v>
      </c>
      <c r="I31">
        <v>2</v>
      </c>
      <c r="J31">
        <v>5</v>
      </c>
      <c r="K31" s="1" t="s">
        <v>36</v>
      </c>
      <c r="L31" t="b">
        <v>1</v>
      </c>
      <c r="M31" t="b">
        <v>0</v>
      </c>
      <c r="N31" t="b">
        <v>0</v>
      </c>
      <c r="O31" t="b">
        <v>0</v>
      </c>
      <c r="P31" t="b">
        <v>1</v>
      </c>
    </row>
    <row r="32" spans="1:16" x14ac:dyDescent="0.35">
      <c r="A32" t="s">
        <v>24</v>
      </c>
      <c r="B32" t="s">
        <v>25</v>
      </c>
      <c r="C32">
        <v>19</v>
      </c>
      <c r="D32">
        <v>1</v>
      </c>
      <c r="E32" t="s">
        <v>3</v>
      </c>
      <c r="F32">
        <v>0</v>
      </c>
      <c r="G32" t="s">
        <v>26</v>
      </c>
      <c r="H32">
        <v>10</v>
      </c>
      <c r="I32">
        <v>2</v>
      </c>
      <c r="J32">
        <v>5</v>
      </c>
      <c r="K32" t="s">
        <v>28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</row>
    <row r="33" spans="1:16" x14ac:dyDescent="0.35">
      <c r="A33" t="s">
        <v>24</v>
      </c>
      <c r="B33" t="s">
        <v>25</v>
      </c>
      <c r="C33">
        <v>19</v>
      </c>
      <c r="D33">
        <v>1</v>
      </c>
      <c r="E33" t="s">
        <v>3</v>
      </c>
      <c r="F33">
        <v>1</v>
      </c>
      <c r="G33" t="s">
        <v>26</v>
      </c>
      <c r="H33">
        <v>10</v>
      </c>
      <c r="I33">
        <v>2</v>
      </c>
      <c r="J33">
        <v>5</v>
      </c>
      <c r="K33" t="s">
        <v>27</v>
      </c>
      <c r="L33" t="b">
        <v>0</v>
      </c>
      <c r="M33" t="b">
        <v>1</v>
      </c>
      <c r="N33" t="b">
        <v>0</v>
      </c>
      <c r="O33" t="b">
        <v>0</v>
      </c>
      <c r="P33" t="b">
        <v>0</v>
      </c>
    </row>
    <row r="34" spans="1:16" x14ac:dyDescent="0.35">
      <c r="A34" t="s">
        <v>24</v>
      </c>
      <c r="B34" t="s">
        <v>25</v>
      </c>
      <c r="C34">
        <v>19</v>
      </c>
      <c r="D34">
        <v>1</v>
      </c>
      <c r="E34" t="s">
        <v>3</v>
      </c>
      <c r="F34">
        <v>2</v>
      </c>
      <c r="G34" t="s">
        <v>26</v>
      </c>
      <c r="H34">
        <v>10</v>
      </c>
      <c r="I34">
        <v>2</v>
      </c>
      <c r="J34">
        <v>5</v>
      </c>
      <c r="K34" t="s">
        <v>29</v>
      </c>
      <c r="L34" t="b">
        <v>0</v>
      </c>
      <c r="M34" t="b">
        <v>1</v>
      </c>
      <c r="N34" t="b">
        <v>0</v>
      </c>
      <c r="O34" t="b">
        <v>0</v>
      </c>
      <c r="P34" t="b">
        <v>0</v>
      </c>
    </row>
    <row r="35" spans="1:16" x14ac:dyDescent="0.35">
      <c r="A35" t="s">
        <v>24</v>
      </c>
      <c r="B35" t="s">
        <v>25</v>
      </c>
      <c r="C35">
        <v>19</v>
      </c>
      <c r="D35">
        <v>1</v>
      </c>
      <c r="E35" t="s">
        <v>3</v>
      </c>
      <c r="F35">
        <v>3</v>
      </c>
      <c r="G35" t="s">
        <v>26</v>
      </c>
      <c r="H35">
        <v>10</v>
      </c>
      <c r="I35">
        <v>2</v>
      </c>
      <c r="J35">
        <v>5</v>
      </c>
      <c r="K35" t="s">
        <v>30</v>
      </c>
      <c r="L35" t="b">
        <v>0</v>
      </c>
      <c r="M35" t="b">
        <v>1</v>
      </c>
      <c r="N35" t="b">
        <v>0</v>
      </c>
      <c r="O35" t="b">
        <v>0</v>
      </c>
      <c r="P35" t="b">
        <v>0</v>
      </c>
    </row>
    <row r="36" spans="1:16" x14ac:dyDescent="0.35">
      <c r="A36" t="s">
        <v>24</v>
      </c>
      <c r="B36" t="s">
        <v>25</v>
      </c>
      <c r="C36">
        <v>19</v>
      </c>
      <c r="D36">
        <v>1</v>
      </c>
      <c r="E36" t="s">
        <v>3</v>
      </c>
      <c r="F36">
        <v>4</v>
      </c>
      <c r="G36" t="s">
        <v>26</v>
      </c>
      <c r="H36">
        <v>10</v>
      </c>
      <c r="I36">
        <v>2</v>
      </c>
      <c r="J36">
        <v>5</v>
      </c>
      <c r="K36" t="s">
        <v>31</v>
      </c>
      <c r="L36" t="b">
        <v>1</v>
      </c>
      <c r="M36" t="b">
        <v>1</v>
      </c>
      <c r="N36" t="b">
        <v>1</v>
      </c>
      <c r="O36" t="b">
        <v>1</v>
      </c>
      <c r="P36" t="b">
        <v>0</v>
      </c>
    </row>
    <row r="37" spans="1:16" x14ac:dyDescent="0.35">
      <c r="A37" t="s">
        <v>24</v>
      </c>
      <c r="B37" t="s">
        <v>25</v>
      </c>
      <c r="C37">
        <v>19</v>
      </c>
      <c r="D37">
        <v>1</v>
      </c>
      <c r="E37" t="s">
        <v>3</v>
      </c>
      <c r="F37">
        <v>5</v>
      </c>
      <c r="G37" t="s">
        <v>26</v>
      </c>
      <c r="H37">
        <v>10</v>
      </c>
      <c r="I37">
        <v>2</v>
      </c>
      <c r="J37">
        <v>5</v>
      </c>
      <c r="K37" t="s">
        <v>32</v>
      </c>
      <c r="L37" t="b">
        <v>0</v>
      </c>
      <c r="M37" t="b">
        <v>1</v>
      </c>
      <c r="N37" t="b">
        <v>0</v>
      </c>
      <c r="O37" t="b">
        <v>0</v>
      </c>
      <c r="P37" t="b">
        <v>0</v>
      </c>
    </row>
    <row r="38" spans="1:16" x14ac:dyDescent="0.35">
      <c r="A38" t="s">
        <v>24</v>
      </c>
      <c r="B38" t="s">
        <v>25</v>
      </c>
      <c r="C38">
        <v>19</v>
      </c>
      <c r="D38">
        <v>1</v>
      </c>
      <c r="E38" t="s">
        <v>3</v>
      </c>
      <c r="F38">
        <v>6</v>
      </c>
      <c r="G38" t="s">
        <v>26</v>
      </c>
      <c r="H38">
        <v>10</v>
      </c>
      <c r="I38">
        <v>2</v>
      </c>
      <c r="J38">
        <v>5</v>
      </c>
      <c r="K38" t="s">
        <v>33</v>
      </c>
      <c r="L38" t="b">
        <v>0</v>
      </c>
      <c r="M38" t="b">
        <v>1</v>
      </c>
      <c r="N38" t="b">
        <v>0</v>
      </c>
      <c r="O38" t="b">
        <v>0</v>
      </c>
      <c r="P38" t="b">
        <v>0</v>
      </c>
    </row>
    <row r="39" spans="1:16" x14ac:dyDescent="0.35">
      <c r="A39" t="s">
        <v>24</v>
      </c>
      <c r="B39" t="s">
        <v>25</v>
      </c>
      <c r="C39">
        <v>19</v>
      </c>
      <c r="D39">
        <v>1</v>
      </c>
      <c r="E39" t="s">
        <v>3</v>
      </c>
      <c r="F39">
        <v>7</v>
      </c>
      <c r="G39" t="s">
        <v>26</v>
      </c>
      <c r="H39">
        <v>10</v>
      </c>
      <c r="I39">
        <v>2</v>
      </c>
      <c r="J39">
        <v>5</v>
      </c>
      <c r="K39" t="s">
        <v>34</v>
      </c>
      <c r="L39" t="b">
        <v>0</v>
      </c>
      <c r="M39" t="b">
        <v>1</v>
      </c>
      <c r="N39" t="b">
        <v>0</v>
      </c>
      <c r="O39" t="b">
        <v>0</v>
      </c>
      <c r="P39" t="b">
        <v>0</v>
      </c>
    </row>
    <row r="40" spans="1:16" x14ac:dyDescent="0.35">
      <c r="A40" t="s">
        <v>24</v>
      </c>
      <c r="B40" t="s">
        <v>25</v>
      </c>
      <c r="C40">
        <v>19</v>
      </c>
      <c r="D40">
        <v>1</v>
      </c>
      <c r="E40" t="s">
        <v>3</v>
      </c>
      <c r="F40">
        <v>8</v>
      </c>
      <c r="G40" t="s">
        <v>26</v>
      </c>
      <c r="H40">
        <v>10</v>
      </c>
      <c r="I40">
        <v>2</v>
      </c>
      <c r="J40">
        <v>5</v>
      </c>
      <c r="K40" t="s">
        <v>35</v>
      </c>
      <c r="L40" t="b">
        <v>1</v>
      </c>
      <c r="M40" t="b">
        <v>1</v>
      </c>
      <c r="N40" t="b">
        <v>1</v>
      </c>
      <c r="O40" t="b">
        <v>1</v>
      </c>
      <c r="P40" t="b">
        <v>0</v>
      </c>
    </row>
    <row r="41" spans="1:16" x14ac:dyDescent="0.35">
      <c r="A41" t="s">
        <v>24</v>
      </c>
      <c r="B41" t="s">
        <v>25</v>
      </c>
      <c r="C41">
        <v>19</v>
      </c>
      <c r="D41">
        <v>1</v>
      </c>
      <c r="E41" t="s">
        <v>3</v>
      </c>
      <c r="F41">
        <v>9</v>
      </c>
      <c r="G41" t="s">
        <v>26</v>
      </c>
      <c r="H41">
        <v>10</v>
      </c>
      <c r="I41">
        <v>2</v>
      </c>
      <c r="J41">
        <v>5</v>
      </c>
      <c r="K41" s="1" t="s">
        <v>36</v>
      </c>
      <c r="L41" t="b">
        <v>1</v>
      </c>
      <c r="M41" t="b">
        <v>0</v>
      </c>
      <c r="N41" t="b">
        <v>0</v>
      </c>
      <c r="O41" t="b">
        <v>0</v>
      </c>
      <c r="P41" t="b">
        <v>1</v>
      </c>
    </row>
    <row r="42" spans="1:16" x14ac:dyDescent="0.35">
      <c r="A42" t="s">
        <v>24</v>
      </c>
      <c r="B42" t="s">
        <v>25</v>
      </c>
      <c r="C42">
        <v>19</v>
      </c>
      <c r="D42">
        <v>1</v>
      </c>
      <c r="E42" t="s">
        <v>4</v>
      </c>
      <c r="F42">
        <v>0</v>
      </c>
      <c r="G42" t="s">
        <v>43</v>
      </c>
      <c r="H42">
        <v>10</v>
      </c>
      <c r="I42">
        <v>2</v>
      </c>
      <c r="J42">
        <v>5</v>
      </c>
      <c r="K42" t="s">
        <v>28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</row>
    <row r="43" spans="1:16" x14ac:dyDescent="0.35">
      <c r="A43" t="s">
        <v>24</v>
      </c>
      <c r="B43" t="s">
        <v>25</v>
      </c>
      <c r="C43">
        <v>19</v>
      </c>
      <c r="D43">
        <v>1</v>
      </c>
      <c r="E43" t="s">
        <v>4</v>
      </c>
      <c r="F43">
        <v>1</v>
      </c>
      <c r="G43" t="s">
        <v>43</v>
      </c>
      <c r="H43">
        <v>10</v>
      </c>
      <c r="I43">
        <v>2</v>
      </c>
      <c r="J43">
        <v>5</v>
      </c>
      <c r="K43" t="s">
        <v>27</v>
      </c>
      <c r="L43" t="b">
        <v>0</v>
      </c>
      <c r="M43" t="b">
        <v>1</v>
      </c>
      <c r="N43" t="b">
        <v>0</v>
      </c>
      <c r="O43" t="b">
        <v>0</v>
      </c>
      <c r="P43" t="b">
        <v>0</v>
      </c>
    </row>
    <row r="44" spans="1:16" x14ac:dyDescent="0.35">
      <c r="A44" t="s">
        <v>24</v>
      </c>
      <c r="B44" t="s">
        <v>25</v>
      </c>
      <c r="C44">
        <v>19</v>
      </c>
      <c r="D44">
        <v>1</v>
      </c>
      <c r="E44" t="s">
        <v>4</v>
      </c>
      <c r="F44">
        <v>2</v>
      </c>
      <c r="G44" t="s">
        <v>43</v>
      </c>
      <c r="H44">
        <v>10</v>
      </c>
      <c r="I44">
        <v>2</v>
      </c>
      <c r="J44">
        <v>5</v>
      </c>
      <c r="K44" t="s">
        <v>29</v>
      </c>
      <c r="L44" t="b">
        <v>0</v>
      </c>
      <c r="M44" t="b">
        <v>1</v>
      </c>
      <c r="N44" t="b">
        <v>0</v>
      </c>
      <c r="O44" t="b">
        <v>0</v>
      </c>
      <c r="P44" t="b">
        <v>0</v>
      </c>
    </row>
    <row r="45" spans="1:16" x14ac:dyDescent="0.35">
      <c r="A45" t="s">
        <v>24</v>
      </c>
      <c r="B45" t="s">
        <v>25</v>
      </c>
      <c r="C45">
        <v>19</v>
      </c>
      <c r="D45">
        <v>1</v>
      </c>
      <c r="E45" t="s">
        <v>4</v>
      </c>
      <c r="F45">
        <v>3</v>
      </c>
      <c r="G45" t="s">
        <v>43</v>
      </c>
      <c r="H45">
        <v>10</v>
      </c>
      <c r="I45">
        <v>2</v>
      </c>
      <c r="J45">
        <v>5</v>
      </c>
      <c r="K45" t="s">
        <v>30</v>
      </c>
      <c r="L45" t="b">
        <v>0</v>
      </c>
      <c r="M45" t="b">
        <v>1</v>
      </c>
      <c r="N45" t="b">
        <v>0</v>
      </c>
      <c r="O45" t="b">
        <v>0</v>
      </c>
      <c r="P45" t="b">
        <v>0</v>
      </c>
    </row>
    <row r="46" spans="1:16" x14ac:dyDescent="0.35">
      <c r="A46" t="s">
        <v>24</v>
      </c>
      <c r="B46" t="s">
        <v>25</v>
      </c>
      <c r="C46">
        <v>19</v>
      </c>
      <c r="D46">
        <v>1</v>
      </c>
      <c r="E46" t="s">
        <v>4</v>
      </c>
      <c r="F46">
        <v>4</v>
      </c>
      <c r="G46" t="s">
        <v>43</v>
      </c>
      <c r="H46">
        <v>10</v>
      </c>
      <c r="I46">
        <v>2</v>
      </c>
      <c r="J46">
        <v>5</v>
      </c>
      <c r="K46" t="s">
        <v>31</v>
      </c>
      <c r="L46" t="b">
        <v>1</v>
      </c>
      <c r="M46" t="b">
        <v>1</v>
      </c>
      <c r="N46" t="b">
        <v>1</v>
      </c>
      <c r="O46" t="b">
        <v>1</v>
      </c>
      <c r="P46" t="b">
        <v>0</v>
      </c>
    </row>
    <row r="47" spans="1:16" x14ac:dyDescent="0.35">
      <c r="A47" t="s">
        <v>24</v>
      </c>
      <c r="B47" t="s">
        <v>25</v>
      </c>
      <c r="C47">
        <v>19</v>
      </c>
      <c r="D47">
        <v>1</v>
      </c>
      <c r="E47" t="s">
        <v>4</v>
      </c>
      <c r="F47">
        <v>5</v>
      </c>
      <c r="G47" t="s">
        <v>43</v>
      </c>
      <c r="H47">
        <v>10</v>
      </c>
      <c r="I47">
        <v>2</v>
      </c>
      <c r="J47">
        <v>5</v>
      </c>
      <c r="K47" t="s">
        <v>32</v>
      </c>
      <c r="L47" t="b">
        <v>0</v>
      </c>
      <c r="M47" t="b">
        <v>1</v>
      </c>
      <c r="N47" t="b">
        <v>0</v>
      </c>
      <c r="O47" t="b">
        <v>0</v>
      </c>
      <c r="P47" t="b">
        <v>0</v>
      </c>
    </row>
    <row r="48" spans="1:16" x14ac:dyDescent="0.35">
      <c r="A48" t="s">
        <v>24</v>
      </c>
      <c r="B48" t="s">
        <v>25</v>
      </c>
      <c r="C48">
        <v>19</v>
      </c>
      <c r="D48">
        <v>1</v>
      </c>
      <c r="E48" t="s">
        <v>4</v>
      </c>
      <c r="F48">
        <v>6</v>
      </c>
      <c r="G48" t="s">
        <v>43</v>
      </c>
      <c r="H48">
        <v>10</v>
      </c>
      <c r="I48">
        <v>2</v>
      </c>
      <c r="J48">
        <v>5</v>
      </c>
      <c r="K48" t="s">
        <v>33</v>
      </c>
      <c r="L48" t="b">
        <v>0</v>
      </c>
      <c r="M48" t="b">
        <v>1</v>
      </c>
      <c r="N48" t="b">
        <v>0</v>
      </c>
      <c r="O48" t="b">
        <v>0</v>
      </c>
      <c r="P48" t="b">
        <v>0</v>
      </c>
    </row>
    <row r="49" spans="1:16" x14ac:dyDescent="0.35">
      <c r="A49" t="s">
        <v>24</v>
      </c>
      <c r="B49" t="s">
        <v>25</v>
      </c>
      <c r="C49">
        <v>19</v>
      </c>
      <c r="D49">
        <v>1</v>
      </c>
      <c r="E49" t="s">
        <v>4</v>
      </c>
      <c r="F49">
        <v>7</v>
      </c>
      <c r="G49" t="s">
        <v>43</v>
      </c>
      <c r="H49">
        <v>10</v>
      </c>
      <c r="I49">
        <v>2</v>
      </c>
      <c r="J49">
        <v>5</v>
      </c>
      <c r="K49" t="s">
        <v>34</v>
      </c>
      <c r="L49" t="b">
        <v>0</v>
      </c>
      <c r="M49" t="b">
        <v>1</v>
      </c>
      <c r="N49" t="b">
        <v>0</v>
      </c>
      <c r="O49" t="b">
        <v>0</v>
      </c>
      <c r="P49" t="b">
        <v>0</v>
      </c>
    </row>
    <row r="50" spans="1:16" x14ac:dyDescent="0.35">
      <c r="A50" t="s">
        <v>24</v>
      </c>
      <c r="B50" t="s">
        <v>25</v>
      </c>
      <c r="C50">
        <v>19</v>
      </c>
      <c r="D50">
        <v>1</v>
      </c>
      <c r="E50" t="s">
        <v>4</v>
      </c>
      <c r="F50">
        <v>8</v>
      </c>
      <c r="G50" t="s">
        <v>43</v>
      </c>
      <c r="H50">
        <v>10</v>
      </c>
      <c r="I50">
        <v>2</v>
      </c>
      <c r="J50">
        <v>5</v>
      </c>
      <c r="K50" t="s">
        <v>35</v>
      </c>
      <c r="L50" t="b">
        <v>1</v>
      </c>
      <c r="M50" t="b">
        <v>1</v>
      </c>
      <c r="N50" t="b">
        <v>1</v>
      </c>
      <c r="O50" t="b">
        <v>1</v>
      </c>
      <c r="P50" t="b">
        <v>0</v>
      </c>
    </row>
    <row r="51" spans="1:16" x14ac:dyDescent="0.35">
      <c r="A51" t="s">
        <v>24</v>
      </c>
      <c r="B51" t="s">
        <v>25</v>
      </c>
      <c r="C51">
        <v>19</v>
      </c>
      <c r="D51">
        <v>1</v>
      </c>
      <c r="E51" t="s">
        <v>4</v>
      </c>
      <c r="F51">
        <v>9</v>
      </c>
      <c r="G51" t="s">
        <v>43</v>
      </c>
      <c r="H51">
        <v>10</v>
      </c>
      <c r="I51">
        <v>2</v>
      </c>
      <c r="J51">
        <v>5</v>
      </c>
      <c r="K51" s="1" t="s">
        <v>36</v>
      </c>
      <c r="L51" t="b">
        <v>1</v>
      </c>
      <c r="M51" t="b">
        <v>0</v>
      </c>
      <c r="N51" t="b">
        <v>0</v>
      </c>
      <c r="O51" t="b">
        <v>0</v>
      </c>
      <c r="P51" t="b">
        <v>1</v>
      </c>
    </row>
    <row r="52" spans="1:16" x14ac:dyDescent="0.35">
      <c r="A52" t="s">
        <v>24</v>
      </c>
      <c r="B52" t="s">
        <v>25</v>
      </c>
      <c r="C52">
        <v>19</v>
      </c>
      <c r="D52">
        <v>1</v>
      </c>
      <c r="E52" t="s">
        <v>5</v>
      </c>
      <c r="F52">
        <v>0</v>
      </c>
      <c r="G52" t="s">
        <v>43</v>
      </c>
      <c r="H52">
        <v>10</v>
      </c>
      <c r="I52">
        <v>2</v>
      </c>
      <c r="J52">
        <v>5</v>
      </c>
      <c r="K52" t="s">
        <v>28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</row>
    <row r="53" spans="1:16" x14ac:dyDescent="0.35">
      <c r="A53" t="s">
        <v>24</v>
      </c>
      <c r="B53" t="s">
        <v>25</v>
      </c>
      <c r="C53">
        <v>19</v>
      </c>
      <c r="D53">
        <v>1</v>
      </c>
      <c r="E53" t="s">
        <v>5</v>
      </c>
      <c r="F53">
        <v>1</v>
      </c>
      <c r="G53" t="s">
        <v>43</v>
      </c>
      <c r="H53">
        <v>10</v>
      </c>
      <c r="I53">
        <v>2</v>
      </c>
      <c r="J53">
        <v>5</v>
      </c>
      <c r="K53" t="s">
        <v>27</v>
      </c>
      <c r="L53" t="b">
        <v>0</v>
      </c>
      <c r="M53" t="b">
        <v>1</v>
      </c>
      <c r="N53" t="b">
        <v>0</v>
      </c>
      <c r="O53" t="b">
        <v>0</v>
      </c>
      <c r="P53" t="b">
        <v>0</v>
      </c>
    </row>
    <row r="54" spans="1:16" x14ac:dyDescent="0.35">
      <c r="A54" t="s">
        <v>24</v>
      </c>
      <c r="B54" t="s">
        <v>25</v>
      </c>
      <c r="C54">
        <v>19</v>
      </c>
      <c r="D54">
        <v>1</v>
      </c>
      <c r="E54" t="s">
        <v>5</v>
      </c>
      <c r="F54">
        <v>2</v>
      </c>
      <c r="G54" t="s">
        <v>43</v>
      </c>
      <c r="H54">
        <v>10</v>
      </c>
      <c r="I54">
        <v>2</v>
      </c>
      <c r="J54">
        <v>5</v>
      </c>
      <c r="K54" t="s">
        <v>29</v>
      </c>
      <c r="L54" t="b">
        <v>0</v>
      </c>
      <c r="M54" t="b">
        <v>1</v>
      </c>
      <c r="N54" t="b">
        <v>0</v>
      </c>
      <c r="O54" t="b">
        <v>0</v>
      </c>
      <c r="P54" t="b">
        <v>0</v>
      </c>
    </row>
    <row r="55" spans="1:16" x14ac:dyDescent="0.35">
      <c r="A55" t="s">
        <v>24</v>
      </c>
      <c r="B55" t="s">
        <v>25</v>
      </c>
      <c r="C55">
        <v>19</v>
      </c>
      <c r="D55">
        <v>1</v>
      </c>
      <c r="E55" t="s">
        <v>5</v>
      </c>
      <c r="F55">
        <v>3</v>
      </c>
      <c r="G55" t="s">
        <v>43</v>
      </c>
      <c r="H55">
        <v>10</v>
      </c>
      <c r="I55">
        <v>2</v>
      </c>
      <c r="J55">
        <v>5</v>
      </c>
      <c r="K55" t="s">
        <v>30</v>
      </c>
      <c r="L55" t="b">
        <v>0</v>
      </c>
      <c r="M55" t="b">
        <v>1</v>
      </c>
      <c r="N55" t="b">
        <v>0</v>
      </c>
      <c r="O55" t="b">
        <v>0</v>
      </c>
      <c r="P55" t="b">
        <v>0</v>
      </c>
    </row>
    <row r="56" spans="1:16" x14ac:dyDescent="0.35">
      <c r="A56" t="s">
        <v>24</v>
      </c>
      <c r="B56" t="s">
        <v>25</v>
      </c>
      <c r="C56">
        <v>19</v>
      </c>
      <c r="D56">
        <v>1</v>
      </c>
      <c r="E56" t="s">
        <v>5</v>
      </c>
      <c r="F56">
        <v>4</v>
      </c>
      <c r="G56" t="s">
        <v>43</v>
      </c>
      <c r="H56">
        <v>10</v>
      </c>
      <c r="I56">
        <v>2</v>
      </c>
      <c r="J56">
        <v>5</v>
      </c>
      <c r="K56" t="s">
        <v>31</v>
      </c>
      <c r="L56" t="b">
        <v>1</v>
      </c>
      <c r="M56" t="b">
        <v>1</v>
      </c>
      <c r="N56" t="b">
        <v>1</v>
      </c>
      <c r="O56" t="b">
        <v>1</v>
      </c>
      <c r="P56" t="b">
        <v>0</v>
      </c>
    </row>
    <row r="57" spans="1:16" x14ac:dyDescent="0.35">
      <c r="A57" t="s">
        <v>24</v>
      </c>
      <c r="B57" t="s">
        <v>25</v>
      </c>
      <c r="C57">
        <v>19</v>
      </c>
      <c r="D57">
        <v>1</v>
      </c>
      <c r="E57" t="s">
        <v>5</v>
      </c>
      <c r="F57">
        <v>5</v>
      </c>
      <c r="G57" t="s">
        <v>43</v>
      </c>
      <c r="H57">
        <v>10</v>
      </c>
      <c r="I57">
        <v>2</v>
      </c>
      <c r="J57">
        <v>5</v>
      </c>
      <c r="K57" t="s">
        <v>32</v>
      </c>
      <c r="L57" t="b">
        <v>0</v>
      </c>
      <c r="M57" t="b">
        <v>1</v>
      </c>
      <c r="N57" t="b">
        <v>0</v>
      </c>
      <c r="O57" t="b">
        <v>0</v>
      </c>
      <c r="P57" t="b">
        <v>0</v>
      </c>
    </row>
    <row r="58" spans="1:16" x14ac:dyDescent="0.35">
      <c r="A58" t="s">
        <v>24</v>
      </c>
      <c r="B58" t="s">
        <v>25</v>
      </c>
      <c r="C58">
        <v>19</v>
      </c>
      <c r="D58">
        <v>1</v>
      </c>
      <c r="E58" t="s">
        <v>5</v>
      </c>
      <c r="F58">
        <v>6</v>
      </c>
      <c r="G58" t="s">
        <v>43</v>
      </c>
      <c r="H58">
        <v>10</v>
      </c>
      <c r="I58">
        <v>2</v>
      </c>
      <c r="J58">
        <v>5</v>
      </c>
      <c r="K58" t="s">
        <v>33</v>
      </c>
      <c r="L58" t="b">
        <v>0</v>
      </c>
      <c r="M58" t="b">
        <v>1</v>
      </c>
      <c r="N58" t="b">
        <v>0</v>
      </c>
      <c r="O58" t="b">
        <v>0</v>
      </c>
      <c r="P58" t="b">
        <v>0</v>
      </c>
    </row>
    <row r="59" spans="1:16" x14ac:dyDescent="0.35">
      <c r="A59" t="s">
        <v>24</v>
      </c>
      <c r="B59" t="s">
        <v>25</v>
      </c>
      <c r="C59">
        <v>19</v>
      </c>
      <c r="D59">
        <v>1</v>
      </c>
      <c r="E59" t="s">
        <v>5</v>
      </c>
      <c r="F59">
        <v>7</v>
      </c>
      <c r="G59" t="s">
        <v>43</v>
      </c>
      <c r="H59">
        <v>10</v>
      </c>
      <c r="I59">
        <v>2</v>
      </c>
      <c r="J59">
        <v>5</v>
      </c>
      <c r="K59" t="s">
        <v>34</v>
      </c>
      <c r="L59" t="b">
        <v>0</v>
      </c>
      <c r="M59" t="b">
        <v>1</v>
      </c>
      <c r="N59" t="b">
        <v>0</v>
      </c>
      <c r="O59" t="b">
        <v>0</v>
      </c>
      <c r="P59" t="b">
        <v>0</v>
      </c>
    </row>
    <row r="60" spans="1:16" x14ac:dyDescent="0.35">
      <c r="A60" t="s">
        <v>24</v>
      </c>
      <c r="B60" t="s">
        <v>25</v>
      </c>
      <c r="C60">
        <v>19</v>
      </c>
      <c r="D60">
        <v>1</v>
      </c>
      <c r="E60" t="s">
        <v>5</v>
      </c>
      <c r="F60">
        <v>8</v>
      </c>
      <c r="G60" t="s">
        <v>43</v>
      </c>
      <c r="H60">
        <v>10</v>
      </c>
      <c r="I60">
        <v>2</v>
      </c>
      <c r="J60">
        <v>5</v>
      </c>
      <c r="K60" t="s">
        <v>35</v>
      </c>
      <c r="L60" t="b">
        <v>1</v>
      </c>
      <c r="M60" t="b">
        <v>1</v>
      </c>
      <c r="N60" t="b">
        <v>1</v>
      </c>
      <c r="O60" t="b">
        <v>1</v>
      </c>
      <c r="P60" t="b">
        <v>0</v>
      </c>
    </row>
    <row r="61" spans="1:16" x14ac:dyDescent="0.35">
      <c r="A61" t="s">
        <v>24</v>
      </c>
      <c r="B61" t="s">
        <v>25</v>
      </c>
      <c r="C61">
        <v>19</v>
      </c>
      <c r="D61">
        <v>1</v>
      </c>
      <c r="E61" t="s">
        <v>5</v>
      </c>
      <c r="F61">
        <v>9</v>
      </c>
      <c r="G61" t="s">
        <v>43</v>
      </c>
      <c r="H61">
        <v>10</v>
      </c>
      <c r="I61">
        <v>2</v>
      </c>
      <c r="J61">
        <v>5</v>
      </c>
      <c r="K61" s="1" t="s">
        <v>36</v>
      </c>
      <c r="L61" t="b">
        <v>1</v>
      </c>
      <c r="M61" t="b">
        <v>0</v>
      </c>
      <c r="N61" t="b">
        <v>0</v>
      </c>
      <c r="O61" t="b">
        <v>0</v>
      </c>
      <c r="P61" t="b">
        <v>1</v>
      </c>
    </row>
    <row r="62" spans="1:16" x14ac:dyDescent="0.35">
      <c r="A62" t="s">
        <v>24</v>
      </c>
      <c r="B62" t="s">
        <v>25</v>
      </c>
      <c r="C62">
        <v>19</v>
      </c>
      <c r="D62">
        <v>1</v>
      </c>
      <c r="E62" t="s">
        <v>6</v>
      </c>
      <c r="F62">
        <v>0</v>
      </c>
      <c r="G62" t="s">
        <v>12</v>
      </c>
      <c r="H62">
        <v>10</v>
      </c>
      <c r="I62">
        <v>2</v>
      </c>
      <c r="J62">
        <v>5</v>
      </c>
      <c r="K62" t="s">
        <v>28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</row>
    <row r="63" spans="1:16" x14ac:dyDescent="0.35">
      <c r="A63" t="s">
        <v>24</v>
      </c>
      <c r="B63" t="s">
        <v>25</v>
      </c>
      <c r="C63">
        <v>19</v>
      </c>
      <c r="D63">
        <v>1</v>
      </c>
      <c r="E63" t="s">
        <v>6</v>
      </c>
      <c r="F63">
        <v>1</v>
      </c>
      <c r="G63" t="s">
        <v>12</v>
      </c>
      <c r="H63">
        <v>10</v>
      </c>
      <c r="I63">
        <v>2</v>
      </c>
      <c r="J63">
        <v>5</v>
      </c>
      <c r="K63" t="s">
        <v>27</v>
      </c>
      <c r="L63" t="b">
        <v>0</v>
      </c>
      <c r="M63" t="b">
        <v>1</v>
      </c>
      <c r="N63" t="b">
        <v>0</v>
      </c>
      <c r="O63" t="b">
        <v>0</v>
      </c>
      <c r="P63" t="b">
        <v>0</v>
      </c>
    </row>
    <row r="64" spans="1:16" x14ac:dyDescent="0.35">
      <c r="A64" t="s">
        <v>24</v>
      </c>
      <c r="B64" t="s">
        <v>25</v>
      </c>
      <c r="C64">
        <v>19</v>
      </c>
      <c r="D64">
        <v>1</v>
      </c>
      <c r="E64" t="s">
        <v>6</v>
      </c>
      <c r="F64">
        <v>2</v>
      </c>
      <c r="G64" t="s">
        <v>12</v>
      </c>
      <c r="H64">
        <v>10</v>
      </c>
      <c r="I64">
        <v>2</v>
      </c>
      <c r="J64">
        <v>5</v>
      </c>
      <c r="K64" t="s">
        <v>29</v>
      </c>
      <c r="L64" t="b">
        <v>0</v>
      </c>
      <c r="M64" t="b">
        <v>1</v>
      </c>
      <c r="N64" t="b">
        <v>0</v>
      </c>
      <c r="O64" t="b">
        <v>0</v>
      </c>
      <c r="P64" t="b">
        <v>0</v>
      </c>
    </row>
    <row r="65" spans="1:16" x14ac:dyDescent="0.35">
      <c r="A65" t="s">
        <v>24</v>
      </c>
      <c r="B65" t="s">
        <v>25</v>
      </c>
      <c r="C65">
        <v>19</v>
      </c>
      <c r="D65">
        <v>1</v>
      </c>
      <c r="E65" t="s">
        <v>6</v>
      </c>
      <c r="F65">
        <v>3</v>
      </c>
      <c r="G65" t="s">
        <v>12</v>
      </c>
      <c r="H65">
        <v>10</v>
      </c>
      <c r="I65">
        <v>2</v>
      </c>
      <c r="J65">
        <v>5</v>
      </c>
      <c r="K65" t="s">
        <v>30</v>
      </c>
      <c r="L65" t="b">
        <v>0</v>
      </c>
      <c r="M65" t="b">
        <v>1</v>
      </c>
      <c r="N65" t="b">
        <v>0</v>
      </c>
      <c r="O65" t="b">
        <v>0</v>
      </c>
      <c r="P65" t="b">
        <v>0</v>
      </c>
    </row>
    <row r="66" spans="1:16" x14ac:dyDescent="0.35">
      <c r="A66" t="s">
        <v>24</v>
      </c>
      <c r="B66" t="s">
        <v>25</v>
      </c>
      <c r="C66">
        <v>19</v>
      </c>
      <c r="D66">
        <v>1</v>
      </c>
      <c r="E66" t="s">
        <v>6</v>
      </c>
      <c r="F66">
        <v>4</v>
      </c>
      <c r="G66" t="s">
        <v>12</v>
      </c>
      <c r="H66">
        <v>10</v>
      </c>
      <c r="I66">
        <v>2</v>
      </c>
      <c r="J66">
        <v>5</v>
      </c>
      <c r="K66" t="s">
        <v>31</v>
      </c>
      <c r="L66" t="b">
        <v>1</v>
      </c>
      <c r="M66" t="b">
        <v>1</v>
      </c>
      <c r="N66" t="b">
        <v>1</v>
      </c>
      <c r="O66" t="b">
        <v>1</v>
      </c>
      <c r="P66" t="b">
        <v>0</v>
      </c>
    </row>
    <row r="67" spans="1:16" x14ac:dyDescent="0.35">
      <c r="A67" t="s">
        <v>24</v>
      </c>
      <c r="B67" t="s">
        <v>25</v>
      </c>
      <c r="C67">
        <v>19</v>
      </c>
      <c r="D67">
        <v>1</v>
      </c>
      <c r="E67" t="s">
        <v>6</v>
      </c>
      <c r="F67">
        <v>5</v>
      </c>
      <c r="G67" t="s">
        <v>12</v>
      </c>
      <c r="H67">
        <v>10</v>
      </c>
      <c r="I67">
        <v>2</v>
      </c>
      <c r="J67">
        <v>5</v>
      </c>
      <c r="K67" t="s">
        <v>32</v>
      </c>
      <c r="L67" t="b">
        <v>0</v>
      </c>
      <c r="M67" t="b">
        <v>1</v>
      </c>
      <c r="N67" t="b">
        <v>0</v>
      </c>
      <c r="O67" t="b">
        <v>0</v>
      </c>
      <c r="P67" t="b">
        <v>0</v>
      </c>
    </row>
    <row r="68" spans="1:16" x14ac:dyDescent="0.35">
      <c r="A68" t="s">
        <v>24</v>
      </c>
      <c r="B68" t="s">
        <v>25</v>
      </c>
      <c r="C68">
        <v>19</v>
      </c>
      <c r="D68">
        <v>1</v>
      </c>
      <c r="E68" t="s">
        <v>6</v>
      </c>
      <c r="F68">
        <v>6</v>
      </c>
      <c r="G68" t="s">
        <v>12</v>
      </c>
      <c r="H68">
        <v>10</v>
      </c>
      <c r="I68">
        <v>2</v>
      </c>
      <c r="J68">
        <v>5</v>
      </c>
      <c r="K68" t="s">
        <v>33</v>
      </c>
      <c r="L68" t="b">
        <v>0</v>
      </c>
      <c r="M68" t="b">
        <v>1</v>
      </c>
      <c r="N68" t="b">
        <v>0</v>
      </c>
      <c r="O68" t="b">
        <v>0</v>
      </c>
      <c r="P68" t="b">
        <v>0</v>
      </c>
    </row>
    <row r="69" spans="1:16" x14ac:dyDescent="0.35">
      <c r="A69" t="s">
        <v>24</v>
      </c>
      <c r="B69" t="s">
        <v>25</v>
      </c>
      <c r="C69">
        <v>19</v>
      </c>
      <c r="D69">
        <v>1</v>
      </c>
      <c r="E69" t="s">
        <v>6</v>
      </c>
      <c r="F69">
        <v>7</v>
      </c>
      <c r="G69" t="s">
        <v>12</v>
      </c>
      <c r="H69">
        <v>10</v>
      </c>
      <c r="I69">
        <v>2</v>
      </c>
      <c r="J69">
        <v>5</v>
      </c>
      <c r="K69" t="s">
        <v>34</v>
      </c>
      <c r="L69" t="b">
        <v>0</v>
      </c>
      <c r="M69" t="b">
        <v>1</v>
      </c>
      <c r="N69" t="b">
        <v>0</v>
      </c>
      <c r="O69" t="b">
        <v>0</v>
      </c>
      <c r="P69" t="b">
        <v>0</v>
      </c>
    </row>
    <row r="70" spans="1:16" x14ac:dyDescent="0.35">
      <c r="A70" t="s">
        <v>24</v>
      </c>
      <c r="B70" t="s">
        <v>25</v>
      </c>
      <c r="C70">
        <v>19</v>
      </c>
      <c r="D70">
        <v>1</v>
      </c>
      <c r="E70" t="s">
        <v>6</v>
      </c>
      <c r="F70">
        <v>8</v>
      </c>
      <c r="G70" t="s">
        <v>12</v>
      </c>
      <c r="H70">
        <v>10</v>
      </c>
      <c r="I70">
        <v>2</v>
      </c>
      <c r="J70">
        <v>5</v>
      </c>
      <c r="K70" t="s">
        <v>35</v>
      </c>
      <c r="L70" t="b">
        <v>1</v>
      </c>
      <c r="M70" t="b">
        <v>1</v>
      </c>
      <c r="N70" t="b">
        <v>1</v>
      </c>
      <c r="O70" t="b">
        <v>1</v>
      </c>
      <c r="P70" t="b">
        <v>0</v>
      </c>
    </row>
    <row r="71" spans="1:16" x14ac:dyDescent="0.35">
      <c r="A71" t="s">
        <v>24</v>
      </c>
      <c r="B71" t="s">
        <v>25</v>
      </c>
      <c r="C71">
        <v>19</v>
      </c>
      <c r="D71">
        <v>1</v>
      </c>
      <c r="E71" t="s">
        <v>6</v>
      </c>
      <c r="F71">
        <v>9</v>
      </c>
      <c r="G71" t="s">
        <v>12</v>
      </c>
      <c r="H71">
        <v>10</v>
      </c>
      <c r="I71">
        <v>2</v>
      </c>
      <c r="J71">
        <v>5</v>
      </c>
      <c r="K71" s="1" t="s">
        <v>36</v>
      </c>
      <c r="L71" t="b">
        <v>1</v>
      </c>
      <c r="M71" t="b">
        <v>0</v>
      </c>
      <c r="N71" t="b">
        <v>0</v>
      </c>
      <c r="O71" t="b">
        <v>0</v>
      </c>
      <c r="P71" t="b">
        <v>1</v>
      </c>
    </row>
    <row r="72" spans="1:16" x14ac:dyDescent="0.35">
      <c r="A72" t="s">
        <v>24</v>
      </c>
      <c r="B72" t="s">
        <v>25</v>
      </c>
      <c r="C72">
        <v>19</v>
      </c>
      <c r="D72">
        <v>1</v>
      </c>
      <c r="E72" t="s">
        <v>7</v>
      </c>
      <c r="F72">
        <v>0</v>
      </c>
      <c r="G72" t="s">
        <v>12</v>
      </c>
      <c r="H72">
        <v>10</v>
      </c>
      <c r="I72">
        <v>2</v>
      </c>
      <c r="J72">
        <v>5</v>
      </c>
      <c r="K72" t="s">
        <v>28</v>
      </c>
      <c r="L72" t="b">
        <v>1</v>
      </c>
      <c r="M72" t="b">
        <v>1</v>
      </c>
      <c r="N72" t="b">
        <v>1</v>
      </c>
      <c r="O72" t="b">
        <v>1</v>
      </c>
      <c r="P72" t="b">
        <v>1</v>
      </c>
    </row>
    <row r="73" spans="1:16" x14ac:dyDescent="0.35">
      <c r="A73" t="s">
        <v>24</v>
      </c>
      <c r="B73" t="s">
        <v>25</v>
      </c>
      <c r="C73">
        <v>19</v>
      </c>
      <c r="D73">
        <v>1</v>
      </c>
      <c r="E73" t="s">
        <v>7</v>
      </c>
      <c r="F73">
        <v>1</v>
      </c>
      <c r="G73" t="s">
        <v>12</v>
      </c>
      <c r="H73">
        <v>10</v>
      </c>
      <c r="I73">
        <v>2</v>
      </c>
      <c r="J73">
        <v>5</v>
      </c>
      <c r="K73" t="s">
        <v>27</v>
      </c>
      <c r="L73" t="b">
        <v>0</v>
      </c>
      <c r="M73" t="b">
        <v>1</v>
      </c>
      <c r="N73" t="b">
        <v>0</v>
      </c>
      <c r="O73" t="b">
        <v>0</v>
      </c>
      <c r="P73" t="b">
        <v>0</v>
      </c>
    </row>
    <row r="74" spans="1:16" x14ac:dyDescent="0.35">
      <c r="A74" t="s">
        <v>24</v>
      </c>
      <c r="B74" t="s">
        <v>25</v>
      </c>
      <c r="C74">
        <v>19</v>
      </c>
      <c r="D74">
        <v>1</v>
      </c>
      <c r="E74" t="s">
        <v>7</v>
      </c>
      <c r="F74">
        <v>2</v>
      </c>
      <c r="G74" t="s">
        <v>12</v>
      </c>
      <c r="H74">
        <v>10</v>
      </c>
      <c r="I74">
        <v>2</v>
      </c>
      <c r="J74">
        <v>5</v>
      </c>
      <c r="K74" t="s">
        <v>29</v>
      </c>
      <c r="L74" t="b">
        <v>0</v>
      </c>
      <c r="M74" t="b">
        <v>1</v>
      </c>
      <c r="N74" t="b">
        <v>0</v>
      </c>
      <c r="O74" t="b">
        <v>0</v>
      </c>
      <c r="P74" t="b">
        <v>0</v>
      </c>
    </row>
    <row r="75" spans="1:16" x14ac:dyDescent="0.35">
      <c r="A75" t="s">
        <v>24</v>
      </c>
      <c r="B75" t="s">
        <v>25</v>
      </c>
      <c r="C75">
        <v>19</v>
      </c>
      <c r="D75">
        <v>1</v>
      </c>
      <c r="E75" t="s">
        <v>7</v>
      </c>
      <c r="F75">
        <v>3</v>
      </c>
      <c r="G75" t="s">
        <v>12</v>
      </c>
      <c r="H75">
        <v>10</v>
      </c>
      <c r="I75">
        <v>2</v>
      </c>
      <c r="J75">
        <v>5</v>
      </c>
      <c r="K75" t="s">
        <v>30</v>
      </c>
      <c r="L75" t="b">
        <v>0</v>
      </c>
      <c r="M75" t="b">
        <v>1</v>
      </c>
      <c r="N75" t="b">
        <v>0</v>
      </c>
      <c r="O75" t="b">
        <v>0</v>
      </c>
      <c r="P75" t="b">
        <v>0</v>
      </c>
    </row>
    <row r="76" spans="1:16" x14ac:dyDescent="0.35">
      <c r="A76" t="s">
        <v>24</v>
      </c>
      <c r="B76" t="s">
        <v>25</v>
      </c>
      <c r="C76">
        <v>19</v>
      </c>
      <c r="D76">
        <v>1</v>
      </c>
      <c r="E76" t="s">
        <v>7</v>
      </c>
      <c r="F76">
        <v>4</v>
      </c>
      <c r="G76" t="s">
        <v>12</v>
      </c>
      <c r="H76">
        <v>10</v>
      </c>
      <c r="I76">
        <v>2</v>
      </c>
      <c r="J76">
        <v>5</v>
      </c>
      <c r="K76" t="s">
        <v>31</v>
      </c>
      <c r="L76" t="b">
        <v>1</v>
      </c>
      <c r="M76" t="b">
        <v>1</v>
      </c>
      <c r="N76" t="b">
        <v>1</v>
      </c>
      <c r="O76" t="b">
        <v>1</v>
      </c>
      <c r="P76" t="b">
        <v>0</v>
      </c>
    </row>
    <row r="77" spans="1:16" x14ac:dyDescent="0.35">
      <c r="A77" t="s">
        <v>24</v>
      </c>
      <c r="B77" t="s">
        <v>25</v>
      </c>
      <c r="C77">
        <v>19</v>
      </c>
      <c r="D77">
        <v>1</v>
      </c>
      <c r="E77" t="s">
        <v>7</v>
      </c>
      <c r="F77">
        <v>5</v>
      </c>
      <c r="G77" t="s">
        <v>12</v>
      </c>
      <c r="H77">
        <v>10</v>
      </c>
      <c r="I77">
        <v>2</v>
      </c>
      <c r="J77">
        <v>5</v>
      </c>
      <c r="K77" t="s">
        <v>32</v>
      </c>
      <c r="L77" t="b">
        <v>0</v>
      </c>
      <c r="M77" t="b">
        <v>1</v>
      </c>
      <c r="N77" t="b">
        <v>0</v>
      </c>
      <c r="O77" t="b">
        <v>0</v>
      </c>
      <c r="P77" t="b">
        <v>0</v>
      </c>
    </row>
    <row r="78" spans="1:16" x14ac:dyDescent="0.35">
      <c r="A78" t="s">
        <v>24</v>
      </c>
      <c r="B78" t="s">
        <v>25</v>
      </c>
      <c r="C78">
        <v>19</v>
      </c>
      <c r="D78">
        <v>1</v>
      </c>
      <c r="E78" t="s">
        <v>7</v>
      </c>
      <c r="F78">
        <v>6</v>
      </c>
      <c r="G78" t="s">
        <v>12</v>
      </c>
      <c r="H78">
        <v>10</v>
      </c>
      <c r="I78">
        <v>2</v>
      </c>
      <c r="J78">
        <v>5</v>
      </c>
      <c r="K78" t="s">
        <v>33</v>
      </c>
      <c r="L78" t="b">
        <v>0</v>
      </c>
      <c r="M78" t="b">
        <v>1</v>
      </c>
      <c r="N78" t="b">
        <v>0</v>
      </c>
      <c r="O78" t="b">
        <v>0</v>
      </c>
      <c r="P78" t="b">
        <v>0</v>
      </c>
    </row>
    <row r="79" spans="1:16" x14ac:dyDescent="0.35">
      <c r="A79" t="s">
        <v>24</v>
      </c>
      <c r="B79" t="s">
        <v>25</v>
      </c>
      <c r="C79">
        <v>19</v>
      </c>
      <c r="D79">
        <v>1</v>
      </c>
      <c r="E79" t="s">
        <v>7</v>
      </c>
      <c r="F79">
        <v>7</v>
      </c>
      <c r="G79" t="s">
        <v>12</v>
      </c>
      <c r="H79">
        <v>10</v>
      </c>
      <c r="I79">
        <v>2</v>
      </c>
      <c r="J79">
        <v>5</v>
      </c>
      <c r="K79" t="s">
        <v>34</v>
      </c>
      <c r="L79" t="b">
        <v>0</v>
      </c>
      <c r="M79" t="b">
        <v>1</v>
      </c>
      <c r="N79" t="b">
        <v>0</v>
      </c>
      <c r="O79" t="b">
        <v>0</v>
      </c>
      <c r="P79" t="b">
        <v>0</v>
      </c>
    </row>
    <row r="80" spans="1:16" x14ac:dyDescent="0.35">
      <c r="A80" t="s">
        <v>24</v>
      </c>
      <c r="B80" t="s">
        <v>25</v>
      </c>
      <c r="C80">
        <v>19</v>
      </c>
      <c r="D80">
        <v>1</v>
      </c>
      <c r="E80" t="s">
        <v>7</v>
      </c>
      <c r="F80">
        <v>8</v>
      </c>
      <c r="G80" t="s">
        <v>12</v>
      </c>
      <c r="H80">
        <v>10</v>
      </c>
      <c r="I80">
        <v>2</v>
      </c>
      <c r="J80">
        <v>5</v>
      </c>
      <c r="K80" t="s">
        <v>35</v>
      </c>
      <c r="L80" t="b">
        <v>1</v>
      </c>
      <c r="M80" t="b">
        <v>1</v>
      </c>
      <c r="N80" t="b">
        <v>1</v>
      </c>
      <c r="O80" t="b">
        <v>1</v>
      </c>
      <c r="P80" t="b">
        <v>0</v>
      </c>
    </row>
    <row r="81" spans="1:16" x14ac:dyDescent="0.35">
      <c r="A81" t="s">
        <v>24</v>
      </c>
      <c r="B81" t="s">
        <v>25</v>
      </c>
      <c r="C81">
        <v>19</v>
      </c>
      <c r="D81">
        <v>1</v>
      </c>
      <c r="E81" t="s">
        <v>7</v>
      </c>
      <c r="F81">
        <v>9</v>
      </c>
      <c r="G81" t="s">
        <v>12</v>
      </c>
      <c r="H81">
        <v>10</v>
      </c>
      <c r="I81">
        <v>2</v>
      </c>
      <c r="J81">
        <v>5</v>
      </c>
      <c r="K81" s="1" t="s">
        <v>36</v>
      </c>
      <c r="L81" t="b">
        <v>1</v>
      </c>
      <c r="M81" t="b">
        <v>0</v>
      </c>
      <c r="N81" t="b">
        <v>0</v>
      </c>
      <c r="O81" t="b">
        <v>0</v>
      </c>
      <c r="P81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J8" sqref="J8"/>
    </sheetView>
  </sheetViews>
  <sheetFormatPr defaultColWidth="10.6640625" defaultRowHeight="15.5" x14ac:dyDescent="0.35"/>
  <sheetData>
    <row r="1" spans="1:5" x14ac:dyDescent="0.35">
      <c r="A1" t="s">
        <v>8</v>
      </c>
      <c r="B1" t="s">
        <v>9</v>
      </c>
      <c r="C1" t="s">
        <v>42</v>
      </c>
      <c r="D1" t="s">
        <v>39</v>
      </c>
      <c r="E1" t="s">
        <v>40</v>
      </c>
    </row>
    <row r="2" spans="1:5" x14ac:dyDescent="0.35">
      <c r="A2" t="s">
        <v>0</v>
      </c>
      <c r="B2">
        <v>0</v>
      </c>
      <c r="C2">
        <v>901.48904752420799</v>
      </c>
      <c r="D2">
        <v>653.047184033284</v>
      </c>
      <c r="E2">
        <v>248.441863490923</v>
      </c>
    </row>
    <row r="3" spans="1:5" x14ac:dyDescent="0.35">
      <c r="A3" t="s">
        <v>0</v>
      </c>
      <c r="B3">
        <v>1</v>
      </c>
      <c r="C3">
        <v>4302.9300548457404</v>
      </c>
      <c r="D3">
        <v>768.27893058466896</v>
      </c>
      <c r="E3">
        <v>3534.65112426107</v>
      </c>
    </row>
    <row r="4" spans="1:5" x14ac:dyDescent="0.35">
      <c r="A4" t="s">
        <v>0</v>
      </c>
      <c r="B4">
        <v>2</v>
      </c>
      <c r="C4">
        <v>3944.94570047048</v>
      </c>
      <c r="D4">
        <v>937.24411890227498</v>
      </c>
      <c r="E4">
        <v>3007.7015815682098</v>
      </c>
    </row>
    <row r="5" spans="1:5" x14ac:dyDescent="0.35">
      <c r="A5" t="s">
        <v>0</v>
      </c>
      <c r="B5">
        <v>3</v>
      </c>
      <c r="C5">
        <v>3467.54684420072</v>
      </c>
      <c r="D5">
        <v>819.317988986003</v>
      </c>
      <c r="E5">
        <v>2648.2288552147202</v>
      </c>
    </row>
    <row r="6" spans="1:5" x14ac:dyDescent="0.35">
      <c r="A6" t="s">
        <v>0</v>
      </c>
      <c r="B6">
        <v>4</v>
      </c>
      <c r="C6">
        <v>2325.4860463998598</v>
      </c>
      <c r="D6">
        <v>657.32603143048698</v>
      </c>
      <c r="E6">
        <v>1668.16001496938</v>
      </c>
    </row>
    <row r="7" spans="1:5" x14ac:dyDescent="0.35">
      <c r="A7" t="s">
        <v>0</v>
      </c>
      <c r="B7">
        <v>5</v>
      </c>
      <c r="C7">
        <v>1202.4979749793599</v>
      </c>
      <c r="D7">
        <v>488.38170412384898</v>
      </c>
      <c r="E7">
        <v>714.11627085551197</v>
      </c>
    </row>
    <row r="8" spans="1:5" x14ac:dyDescent="0.35">
      <c r="A8" t="s">
        <v>0</v>
      </c>
      <c r="B8">
        <v>6</v>
      </c>
      <c r="C8">
        <v>657.29264964930496</v>
      </c>
      <c r="D8">
        <v>407.43626446944</v>
      </c>
      <c r="E8">
        <v>249.85638517986499</v>
      </c>
    </row>
    <row r="9" spans="1:5" x14ac:dyDescent="0.35">
      <c r="A9" t="s">
        <v>0</v>
      </c>
      <c r="B9">
        <v>7</v>
      </c>
      <c r="C9">
        <v>1032.0038541229501</v>
      </c>
      <c r="D9">
        <v>408.82683629629997</v>
      </c>
      <c r="E9">
        <v>623.17701782665199</v>
      </c>
    </row>
    <row r="10" spans="1:5" x14ac:dyDescent="0.35">
      <c r="A10" t="s">
        <v>0</v>
      </c>
      <c r="B10">
        <v>8</v>
      </c>
      <c r="C10">
        <v>1325.9760770375999</v>
      </c>
      <c r="D10">
        <v>468.49261822527598</v>
      </c>
      <c r="E10">
        <v>857.48345881232399</v>
      </c>
    </row>
    <row r="11" spans="1:5" x14ac:dyDescent="0.35">
      <c r="A11" t="s">
        <v>1</v>
      </c>
      <c r="B11">
        <v>0</v>
      </c>
      <c r="C11">
        <v>1073.23039448537</v>
      </c>
      <c r="D11">
        <v>528.09749569915198</v>
      </c>
      <c r="E11">
        <v>557.90945110152404</v>
      </c>
    </row>
    <row r="12" spans="1:5" x14ac:dyDescent="0.35">
      <c r="A12" t="s">
        <v>1</v>
      </c>
      <c r="B12">
        <v>1</v>
      </c>
      <c r="C12">
        <v>3406.0915111193499</v>
      </c>
      <c r="D12">
        <v>442.976469974672</v>
      </c>
      <c r="E12">
        <v>2973.0536157915499</v>
      </c>
    </row>
    <row r="13" spans="1:5" x14ac:dyDescent="0.35">
      <c r="A13" t="s">
        <v>1</v>
      </c>
      <c r="B13">
        <v>2</v>
      </c>
      <c r="C13">
        <v>4031.5470224947799</v>
      </c>
      <c r="D13">
        <v>511.221179323044</v>
      </c>
      <c r="E13">
        <v>3526.0060784975499</v>
      </c>
    </row>
    <row r="14" spans="1:5" x14ac:dyDescent="0.35">
      <c r="A14" t="s">
        <v>1</v>
      </c>
      <c r="B14">
        <v>3</v>
      </c>
      <c r="C14">
        <v>2981.7288836836001</v>
      </c>
      <c r="D14">
        <v>606.28487301566702</v>
      </c>
      <c r="E14">
        <v>2382.5433651529002</v>
      </c>
    </row>
    <row r="15" spans="1:5" x14ac:dyDescent="0.35">
      <c r="A15" t="s">
        <v>1</v>
      </c>
      <c r="B15">
        <v>4</v>
      </c>
      <c r="C15">
        <v>2251.7157299727601</v>
      </c>
      <c r="D15">
        <v>427.34327536053098</v>
      </c>
      <c r="E15">
        <v>1831.4711801165599</v>
      </c>
    </row>
    <row r="16" spans="1:5" x14ac:dyDescent="0.35">
      <c r="A16" t="s">
        <v>1</v>
      </c>
      <c r="B16">
        <v>5</v>
      </c>
      <c r="C16">
        <v>1990.5910311222599</v>
      </c>
      <c r="D16">
        <v>364.894361625123</v>
      </c>
      <c r="E16">
        <v>1639.8948936848899</v>
      </c>
    </row>
    <row r="17" spans="1:5" x14ac:dyDescent="0.35">
      <c r="A17" t="s">
        <v>1</v>
      </c>
      <c r="B17">
        <v>6</v>
      </c>
      <c r="C17">
        <v>907.11576410637099</v>
      </c>
      <c r="D17">
        <v>275.39977814809998</v>
      </c>
      <c r="E17">
        <v>637.39433189946806</v>
      </c>
    </row>
    <row r="18" spans="1:5" x14ac:dyDescent="0.35">
      <c r="A18" t="s">
        <v>1</v>
      </c>
      <c r="B18">
        <v>7</v>
      </c>
      <c r="C18">
        <v>1831.4148550136499</v>
      </c>
      <c r="D18">
        <v>411.71341701857398</v>
      </c>
      <c r="E18">
        <v>1432.4787509370301</v>
      </c>
    </row>
    <row r="19" spans="1:5" x14ac:dyDescent="0.35">
      <c r="A19" t="s">
        <v>1</v>
      </c>
      <c r="B19">
        <v>8</v>
      </c>
      <c r="C19">
        <v>965.29021517859803</v>
      </c>
      <c r="D19">
        <v>303.78250889444098</v>
      </c>
      <c r="E19">
        <v>670.02497288867403</v>
      </c>
    </row>
    <row r="20" spans="1:5" x14ac:dyDescent="0.35">
      <c r="A20" t="s">
        <v>2</v>
      </c>
      <c r="B20">
        <v>0</v>
      </c>
      <c r="C20" t="s">
        <v>41</v>
      </c>
      <c r="D20" t="s">
        <v>41</v>
      </c>
      <c r="E20" t="s">
        <v>41</v>
      </c>
    </row>
    <row r="21" spans="1:5" x14ac:dyDescent="0.35">
      <c r="A21" t="s">
        <v>2</v>
      </c>
      <c r="B21">
        <v>1</v>
      </c>
      <c r="C21">
        <v>4692.6044581240203</v>
      </c>
      <c r="D21">
        <v>742.58158293460303</v>
      </c>
      <c r="E21">
        <v>3950.0228751894101</v>
      </c>
    </row>
    <row r="22" spans="1:5" x14ac:dyDescent="0.35">
      <c r="A22" t="s">
        <v>2</v>
      </c>
      <c r="B22">
        <v>2</v>
      </c>
      <c r="C22">
        <v>4439.2596009142999</v>
      </c>
      <c r="D22">
        <v>832.00500864375795</v>
      </c>
      <c r="E22">
        <v>3607.2545922705399</v>
      </c>
    </row>
    <row r="23" spans="1:5" x14ac:dyDescent="0.35">
      <c r="A23" t="s">
        <v>2</v>
      </c>
      <c r="B23">
        <v>3</v>
      </c>
      <c r="C23">
        <v>3308.35800393408</v>
      </c>
      <c r="D23">
        <v>751.12505754555002</v>
      </c>
      <c r="E23">
        <v>2557.2329463885299</v>
      </c>
    </row>
    <row r="24" spans="1:5" x14ac:dyDescent="0.35">
      <c r="A24" t="s">
        <v>2</v>
      </c>
      <c r="B24">
        <v>4</v>
      </c>
      <c r="C24">
        <v>2108.2685322546999</v>
      </c>
      <c r="D24">
        <v>603.37651596515195</v>
      </c>
      <c r="E24">
        <v>1504.8920162895499</v>
      </c>
    </row>
    <row r="25" spans="1:5" x14ac:dyDescent="0.35">
      <c r="A25" t="s">
        <v>2</v>
      </c>
      <c r="B25">
        <v>5</v>
      </c>
      <c r="C25">
        <v>1164.04416929289</v>
      </c>
      <c r="D25">
        <v>434.38721439466502</v>
      </c>
      <c r="E25">
        <v>729.65695489822804</v>
      </c>
    </row>
    <row r="26" spans="1:5" x14ac:dyDescent="0.35">
      <c r="A26" t="s">
        <v>2</v>
      </c>
      <c r="B26">
        <v>6</v>
      </c>
      <c r="C26">
        <v>976.66144935793898</v>
      </c>
      <c r="D26">
        <v>543.693801023388</v>
      </c>
      <c r="E26">
        <v>432.96764833455097</v>
      </c>
    </row>
    <row r="27" spans="1:5" x14ac:dyDescent="0.35">
      <c r="A27" t="s">
        <v>2</v>
      </c>
      <c r="B27">
        <v>7</v>
      </c>
      <c r="C27">
        <v>1592.7643532171101</v>
      </c>
      <c r="D27">
        <v>559.31297252009097</v>
      </c>
      <c r="E27">
        <v>1033.4513806970201</v>
      </c>
    </row>
    <row r="28" spans="1:5" x14ac:dyDescent="0.35">
      <c r="A28" t="s">
        <v>2</v>
      </c>
      <c r="B28">
        <v>8</v>
      </c>
      <c r="C28">
        <v>1002.23993437657</v>
      </c>
      <c r="D28">
        <v>506.79838041421698</v>
      </c>
      <c r="E28">
        <v>495.44155396235698</v>
      </c>
    </row>
    <row r="29" spans="1:5" x14ac:dyDescent="0.35">
      <c r="A29" t="s">
        <v>3</v>
      </c>
      <c r="B29">
        <v>0</v>
      </c>
      <c r="C29">
        <v>979.66198874993302</v>
      </c>
      <c r="D29">
        <v>681.50399217386598</v>
      </c>
      <c r="E29">
        <v>298.15799657606601</v>
      </c>
    </row>
    <row r="30" spans="1:5" x14ac:dyDescent="0.35">
      <c r="A30" t="s">
        <v>3</v>
      </c>
      <c r="B30">
        <v>1</v>
      </c>
      <c r="C30">
        <v>2926.42493582517</v>
      </c>
      <c r="D30">
        <v>863.30245559519994</v>
      </c>
      <c r="E30">
        <v>2063.1224802299698</v>
      </c>
    </row>
    <row r="31" spans="1:5" x14ac:dyDescent="0.35">
      <c r="A31" t="s">
        <v>3</v>
      </c>
      <c r="B31">
        <v>2</v>
      </c>
      <c r="C31" t="s">
        <v>41</v>
      </c>
      <c r="D31" t="s">
        <v>41</v>
      </c>
      <c r="E31" t="s">
        <v>41</v>
      </c>
    </row>
    <row r="32" spans="1:5" x14ac:dyDescent="0.35">
      <c r="A32" t="s">
        <v>3</v>
      </c>
      <c r="B32">
        <v>3</v>
      </c>
      <c r="C32">
        <v>2633.6412809445801</v>
      </c>
      <c r="D32">
        <v>628.95045146007999</v>
      </c>
      <c r="E32">
        <v>2004.6908294845</v>
      </c>
    </row>
    <row r="33" spans="1:5" x14ac:dyDescent="0.35">
      <c r="A33" t="s">
        <v>3</v>
      </c>
      <c r="B33">
        <v>4</v>
      </c>
      <c r="C33">
        <v>863.09226861837499</v>
      </c>
      <c r="D33">
        <v>265.45765498624303</v>
      </c>
      <c r="E33">
        <v>597.63461363213196</v>
      </c>
    </row>
    <row r="34" spans="1:5" x14ac:dyDescent="0.35">
      <c r="A34" t="s">
        <v>3</v>
      </c>
      <c r="B34">
        <v>5</v>
      </c>
      <c r="C34">
        <v>909.95339675807804</v>
      </c>
      <c r="D34">
        <v>302.371409531155</v>
      </c>
      <c r="E34">
        <v>607.58198722692305</v>
      </c>
    </row>
    <row r="35" spans="1:5" x14ac:dyDescent="0.35">
      <c r="A35" t="s">
        <v>3</v>
      </c>
      <c r="B35">
        <v>6</v>
      </c>
      <c r="C35">
        <v>897.12019278055004</v>
      </c>
      <c r="D35">
        <v>418.75072289598398</v>
      </c>
      <c r="E35">
        <v>478.36946988456498</v>
      </c>
    </row>
    <row r="36" spans="1:5" x14ac:dyDescent="0.35">
      <c r="A36" t="s">
        <v>3</v>
      </c>
      <c r="B36">
        <v>7</v>
      </c>
      <c r="C36">
        <v>1625.5631916295699</v>
      </c>
      <c r="D36">
        <v>415.97381235586499</v>
      </c>
      <c r="E36">
        <v>1209.5893792737099</v>
      </c>
    </row>
    <row r="37" spans="1:5" x14ac:dyDescent="0.35">
      <c r="A37" t="s">
        <v>3</v>
      </c>
      <c r="B37">
        <v>8</v>
      </c>
      <c r="C37">
        <v>821.98162143957404</v>
      </c>
      <c r="D37">
        <v>354.91434431760501</v>
      </c>
      <c r="E37">
        <v>467.067277121968</v>
      </c>
    </row>
    <row r="38" spans="1:5" x14ac:dyDescent="0.35">
      <c r="A38" t="s">
        <v>4</v>
      </c>
      <c r="B38">
        <v>0</v>
      </c>
      <c r="C38" t="s">
        <v>41</v>
      </c>
      <c r="D38" t="s">
        <v>41</v>
      </c>
      <c r="E38" t="s">
        <v>41</v>
      </c>
    </row>
    <row r="39" spans="1:5" x14ac:dyDescent="0.35">
      <c r="A39" t="s">
        <v>4</v>
      </c>
      <c r="B39">
        <v>1</v>
      </c>
      <c r="C39" t="s">
        <v>41</v>
      </c>
      <c r="D39" t="s">
        <v>41</v>
      </c>
      <c r="E39" t="s">
        <v>41</v>
      </c>
    </row>
    <row r="40" spans="1:5" x14ac:dyDescent="0.35">
      <c r="A40" t="s">
        <v>4</v>
      </c>
      <c r="B40">
        <v>2</v>
      </c>
      <c r="C40" t="s">
        <v>41</v>
      </c>
      <c r="D40" t="s">
        <v>41</v>
      </c>
      <c r="E40" t="s">
        <v>41</v>
      </c>
    </row>
    <row r="41" spans="1:5" x14ac:dyDescent="0.35">
      <c r="A41" t="s">
        <v>4</v>
      </c>
      <c r="B41">
        <v>3</v>
      </c>
      <c r="C41">
        <v>2812.9237912316298</v>
      </c>
      <c r="D41">
        <v>536.74164214313896</v>
      </c>
      <c r="E41">
        <v>2276.18214908849</v>
      </c>
    </row>
    <row r="42" spans="1:5" x14ac:dyDescent="0.35">
      <c r="A42" t="s">
        <v>4</v>
      </c>
      <c r="B42">
        <v>4</v>
      </c>
      <c r="C42">
        <v>1584.3984276665501</v>
      </c>
      <c r="D42">
        <v>184.562540857215</v>
      </c>
      <c r="E42">
        <v>1399.8358868093301</v>
      </c>
    </row>
    <row r="43" spans="1:5" x14ac:dyDescent="0.35">
      <c r="A43" t="s">
        <v>4</v>
      </c>
      <c r="B43">
        <v>5</v>
      </c>
      <c r="C43">
        <v>918.68308550790402</v>
      </c>
      <c r="D43">
        <v>189.43387654659099</v>
      </c>
      <c r="E43">
        <v>729.249208961313</v>
      </c>
    </row>
    <row r="44" spans="1:5" x14ac:dyDescent="0.35">
      <c r="A44" t="s">
        <v>4</v>
      </c>
      <c r="B44">
        <v>6</v>
      </c>
      <c r="C44">
        <v>944.27451184613301</v>
      </c>
      <c r="D44">
        <v>253.51563063139</v>
      </c>
      <c r="E44">
        <v>690.75888121474304</v>
      </c>
    </row>
    <row r="45" spans="1:5" x14ac:dyDescent="0.35">
      <c r="A45" t="s">
        <v>4</v>
      </c>
      <c r="B45">
        <v>7</v>
      </c>
      <c r="C45">
        <v>1774.63681166221</v>
      </c>
      <c r="D45">
        <v>247.02944418338001</v>
      </c>
      <c r="E45">
        <v>1527.6073674788299</v>
      </c>
    </row>
    <row r="46" spans="1:5" x14ac:dyDescent="0.35">
      <c r="A46" t="s">
        <v>4</v>
      </c>
      <c r="B46">
        <v>8</v>
      </c>
      <c r="C46">
        <v>689.90462858829301</v>
      </c>
      <c r="D46">
        <v>195.89884515470001</v>
      </c>
      <c r="E46">
        <v>494.00578343359302</v>
      </c>
    </row>
    <row r="47" spans="1:5" x14ac:dyDescent="0.35">
      <c r="A47" t="s">
        <v>5</v>
      </c>
      <c r="B47">
        <v>0</v>
      </c>
      <c r="C47">
        <v>851.82783267592595</v>
      </c>
      <c r="D47">
        <v>580.66263927408897</v>
      </c>
      <c r="E47">
        <v>271.16519340183601</v>
      </c>
    </row>
    <row r="48" spans="1:5" x14ac:dyDescent="0.35">
      <c r="A48" t="s">
        <v>5</v>
      </c>
      <c r="B48">
        <v>1</v>
      </c>
      <c r="C48">
        <v>2285.7160906326098</v>
      </c>
      <c r="D48">
        <v>800.71048143900305</v>
      </c>
      <c r="E48">
        <v>1485.0056091936101</v>
      </c>
    </row>
    <row r="49" spans="1:5" x14ac:dyDescent="0.35">
      <c r="A49" t="s">
        <v>5</v>
      </c>
      <c r="B49">
        <v>2</v>
      </c>
      <c r="C49" t="s">
        <v>41</v>
      </c>
      <c r="D49" t="s">
        <v>41</v>
      </c>
      <c r="E49" t="s">
        <v>41</v>
      </c>
    </row>
    <row r="50" spans="1:5" x14ac:dyDescent="0.35">
      <c r="A50" t="s">
        <v>5</v>
      </c>
      <c r="B50">
        <v>3</v>
      </c>
      <c r="C50" t="s">
        <v>41</v>
      </c>
      <c r="D50" t="s">
        <v>41</v>
      </c>
      <c r="E50" t="s">
        <v>41</v>
      </c>
    </row>
    <row r="51" spans="1:5" x14ac:dyDescent="0.35">
      <c r="A51" t="s">
        <v>5</v>
      </c>
      <c r="B51">
        <v>4</v>
      </c>
      <c r="C51">
        <v>1386.89960729733</v>
      </c>
      <c r="D51">
        <v>465.61215065867401</v>
      </c>
      <c r="E51">
        <v>921.287456638658</v>
      </c>
    </row>
    <row r="52" spans="1:5" x14ac:dyDescent="0.35">
      <c r="A52" t="s">
        <v>5</v>
      </c>
      <c r="B52">
        <v>5</v>
      </c>
      <c r="C52">
        <v>1053.25026798966</v>
      </c>
      <c r="D52">
        <v>319.38181980818501</v>
      </c>
      <c r="E52">
        <v>733.86844818147495</v>
      </c>
    </row>
    <row r="53" spans="1:5" x14ac:dyDescent="0.35">
      <c r="A53" t="s">
        <v>5</v>
      </c>
      <c r="B53">
        <v>6</v>
      </c>
      <c r="C53">
        <v>1174.9895825536</v>
      </c>
      <c r="D53">
        <v>331.84554270907802</v>
      </c>
      <c r="E53">
        <v>843.14403984452599</v>
      </c>
    </row>
    <row r="54" spans="1:5" x14ac:dyDescent="0.35">
      <c r="A54" t="s">
        <v>5</v>
      </c>
      <c r="B54">
        <v>7</v>
      </c>
      <c r="C54">
        <v>1213.74541765042</v>
      </c>
      <c r="D54">
        <v>418.77765872149303</v>
      </c>
      <c r="E54">
        <v>794.96775892893595</v>
      </c>
    </row>
    <row r="55" spans="1:5" x14ac:dyDescent="0.35">
      <c r="A55" t="s">
        <v>5</v>
      </c>
      <c r="B55">
        <v>8</v>
      </c>
      <c r="C55" t="s">
        <v>41</v>
      </c>
      <c r="D55" t="s">
        <v>41</v>
      </c>
      <c r="E55" t="s">
        <v>41</v>
      </c>
    </row>
    <row r="56" spans="1:5" x14ac:dyDescent="0.35">
      <c r="A56" t="s">
        <v>6</v>
      </c>
      <c r="B56">
        <v>0</v>
      </c>
      <c r="C56" t="s">
        <v>41</v>
      </c>
      <c r="D56" t="s">
        <v>41</v>
      </c>
      <c r="E56" t="s">
        <v>41</v>
      </c>
    </row>
    <row r="57" spans="1:5" x14ac:dyDescent="0.35">
      <c r="A57" t="s">
        <v>6</v>
      </c>
      <c r="B57">
        <v>1</v>
      </c>
      <c r="C57">
        <v>2697.7075073505898</v>
      </c>
      <c r="D57">
        <v>518.24381062261398</v>
      </c>
      <c r="E57">
        <v>2179.4636967279798</v>
      </c>
    </row>
    <row r="58" spans="1:5" x14ac:dyDescent="0.35">
      <c r="A58" t="s">
        <v>6</v>
      </c>
      <c r="B58">
        <v>2</v>
      </c>
      <c r="C58">
        <v>3874.3567640892002</v>
      </c>
      <c r="D58">
        <v>813.78534670935198</v>
      </c>
      <c r="E58">
        <v>3060.5714173798401</v>
      </c>
    </row>
    <row r="59" spans="1:5" x14ac:dyDescent="0.35">
      <c r="A59" t="s">
        <v>6</v>
      </c>
      <c r="B59">
        <v>3</v>
      </c>
      <c r="C59" t="s">
        <v>41</v>
      </c>
      <c r="D59" t="s">
        <v>41</v>
      </c>
      <c r="E59" t="s">
        <v>41</v>
      </c>
    </row>
    <row r="60" spans="1:5" x14ac:dyDescent="0.35">
      <c r="A60" t="s">
        <v>6</v>
      </c>
      <c r="B60">
        <v>4</v>
      </c>
      <c r="C60">
        <v>1260.55545746852</v>
      </c>
      <c r="D60">
        <v>306.62159776261302</v>
      </c>
      <c r="E60">
        <v>953.93385970590805</v>
      </c>
    </row>
    <row r="61" spans="1:5" x14ac:dyDescent="0.35">
      <c r="A61" t="s">
        <v>6</v>
      </c>
      <c r="B61">
        <v>5</v>
      </c>
      <c r="C61">
        <v>830.42880839902296</v>
      </c>
      <c r="D61">
        <v>224.286755088967</v>
      </c>
      <c r="E61">
        <v>606.14205331005599</v>
      </c>
    </row>
    <row r="62" spans="1:5" x14ac:dyDescent="0.35">
      <c r="A62" t="s">
        <v>6</v>
      </c>
      <c r="B62">
        <v>6</v>
      </c>
      <c r="C62">
        <v>743.82932223983903</v>
      </c>
      <c r="D62">
        <v>210.089197884534</v>
      </c>
      <c r="E62">
        <v>533.74012435530506</v>
      </c>
    </row>
    <row r="63" spans="1:5" x14ac:dyDescent="0.35">
      <c r="A63" t="s">
        <v>6</v>
      </c>
      <c r="B63">
        <v>7</v>
      </c>
      <c r="C63">
        <v>584.83811752629504</v>
      </c>
      <c r="D63">
        <v>215.76551908737099</v>
      </c>
      <c r="E63">
        <v>369.07259843892399</v>
      </c>
    </row>
    <row r="64" spans="1:5" x14ac:dyDescent="0.35">
      <c r="A64" t="s">
        <v>6</v>
      </c>
      <c r="B64">
        <v>8</v>
      </c>
      <c r="C64">
        <v>566.37298352510595</v>
      </c>
      <c r="D64">
        <v>235.63387284503099</v>
      </c>
      <c r="E64">
        <v>330.73911068007402</v>
      </c>
    </row>
    <row r="65" spans="1:5" x14ac:dyDescent="0.35">
      <c r="A65" t="s">
        <v>7</v>
      </c>
      <c r="B65">
        <v>0</v>
      </c>
      <c r="C65">
        <v>1104.57103830244</v>
      </c>
      <c r="D65">
        <v>424.507378473561</v>
      </c>
      <c r="E65">
        <v>680.06365982888201</v>
      </c>
    </row>
    <row r="66" spans="1:5" x14ac:dyDescent="0.35">
      <c r="A66" t="s">
        <v>7</v>
      </c>
      <c r="B66">
        <v>1</v>
      </c>
      <c r="C66">
        <v>2564.1558764779402</v>
      </c>
      <c r="D66">
        <v>538.10358648125202</v>
      </c>
      <c r="E66">
        <v>2026.05228999669</v>
      </c>
    </row>
    <row r="67" spans="1:5" x14ac:dyDescent="0.35">
      <c r="A67" t="s">
        <v>7</v>
      </c>
      <c r="B67">
        <v>2</v>
      </c>
      <c r="C67" t="s">
        <v>41</v>
      </c>
      <c r="D67" t="s">
        <v>41</v>
      </c>
      <c r="E67" t="s">
        <v>41</v>
      </c>
    </row>
    <row r="68" spans="1:5" x14ac:dyDescent="0.35">
      <c r="A68" t="s">
        <v>7</v>
      </c>
      <c r="B68">
        <v>3</v>
      </c>
      <c r="C68" t="s">
        <v>41</v>
      </c>
      <c r="D68" t="s">
        <v>41</v>
      </c>
      <c r="E68" t="s">
        <v>41</v>
      </c>
    </row>
    <row r="69" spans="1:5" x14ac:dyDescent="0.35">
      <c r="A69" t="s">
        <v>7</v>
      </c>
      <c r="B69">
        <v>4</v>
      </c>
      <c r="C69">
        <v>1007.89901139407</v>
      </c>
      <c r="D69">
        <v>283.91521447720299</v>
      </c>
      <c r="E69">
        <v>723.98379691686898</v>
      </c>
    </row>
    <row r="70" spans="1:5" x14ac:dyDescent="0.35">
      <c r="A70" t="s">
        <v>7</v>
      </c>
      <c r="B70">
        <v>5</v>
      </c>
      <c r="C70">
        <v>694.12628807964097</v>
      </c>
      <c r="D70">
        <v>204.40528728725599</v>
      </c>
      <c r="E70">
        <v>489.72100079238402</v>
      </c>
    </row>
    <row r="71" spans="1:5" x14ac:dyDescent="0.35">
      <c r="A71" t="s">
        <v>7</v>
      </c>
      <c r="B71">
        <v>6</v>
      </c>
      <c r="C71">
        <v>660.06320914113098</v>
      </c>
      <c r="D71">
        <v>220.02106971371001</v>
      </c>
      <c r="E71">
        <v>440.04213942742098</v>
      </c>
    </row>
    <row r="72" spans="1:5" x14ac:dyDescent="0.35">
      <c r="A72" t="s">
        <v>7</v>
      </c>
      <c r="B72">
        <v>7</v>
      </c>
      <c r="C72">
        <v>654.38579986848595</v>
      </c>
      <c r="D72">
        <v>176.01700473685901</v>
      </c>
      <c r="E72">
        <v>478.36879513162597</v>
      </c>
    </row>
    <row r="73" spans="1:5" x14ac:dyDescent="0.35">
      <c r="A73" t="s">
        <v>7</v>
      </c>
      <c r="B73">
        <v>8</v>
      </c>
      <c r="C73">
        <v>442.89686384933901</v>
      </c>
      <c r="D73">
        <v>157.56907656178399</v>
      </c>
      <c r="E73">
        <v>285.327787287555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K1" zoomScale="58" workbookViewId="0">
      <selection activeCell="P2" sqref="P2:P13"/>
    </sheetView>
  </sheetViews>
  <sheetFormatPr defaultColWidth="10.6640625" defaultRowHeight="15.5" x14ac:dyDescent="0.35"/>
  <cols>
    <col min="1" max="1" width="32.33203125" customWidth="1"/>
    <col min="4" max="4" width="20.1640625" customWidth="1"/>
    <col min="5" max="5" width="30.33203125" customWidth="1"/>
    <col min="6" max="6" width="26.6640625" customWidth="1"/>
    <col min="7" max="7" width="23" customWidth="1"/>
    <col min="8" max="9" width="20.5" customWidth="1"/>
    <col min="10" max="10" width="20.6640625" customWidth="1"/>
    <col min="11" max="11" width="20.33203125" customWidth="1"/>
    <col min="12" max="12" width="24.33203125" customWidth="1"/>
    <col min="13" max="13" width="21.25" customWidth="1"/>
    <col min="14" max="14" width="25.33203125" customWidth="1"/>
    <col min="15" max="15" width="22.75" customWidth="1"/>
    <col min="16" max="16" width="20.83203125" customWidth="1"/>
    <col min="17" max="17" width="21.83203125" customWidth="1"/>
    <col min="18" max="18" width="27.6640625" customWidth="1"/>
    <col min="19" max="19" width="29.75" customWidth="1"/>
    <col min="20" max="20" width="21.75" customWidth="1"/>
  </cols>
  <sheetData>
    <row r="1" spans="1:21" x14ac:dyDescent="0.35">
      <c r="A1" t="s">
        <v>10</v>
      </c>
      <c r="B1" t="s">
        <v>9</v>
      </c>
      <c r="C1" t="s">
        <v>44</v>
      </c>
      <c r="D1" t="s">
        <v>45</v>
      </c>
      <c r="E1" t="s">
        <v>46</v>
      </c>
      <c r="F1" t="s">
        <v>47</v>
      </c>
      <c r="G1" t="s">
        <v>49</v>
      </c>
      <c r="H1" t="s">
        <v>50</v>
      </c>
      <c r="I1" t="s">
        <v>56</v>
      </c>
      <c r="J1" t="s">
        <v>55</v>
      </c>
      <c r="K1" t="s">
        <v>53</v>
      </c>
      <c r="L1" t="s">
        <v>54</v>
      </c>
      <c r="M1" t="s">
        <v>63</v>
      </c>
      <c r="N1" t="s">
        <v>51</v>
      </c>
      <c r="O1" t="s">
        <v>52</v>
      </c>
      <c r="P1" t="s">
        <v>57</v>
      </c>
      <c r="Q1" t="s">
        <v>58</v>
      </c>
      <c r="R1" t="s">
        <v>64</v>
      </c>
      <c r="S1" t="s">
        <v>65</v>
      </c>
      <c r="T1" t="s">
        <v>66</v>
      </c>
      <c r="U1" t="s">
        <v>67</v>
      </c>
    </row>
    <row r="2" spans="1:21" x14ac:dyDescent="0.35">
      <c r="A2" t="s">
        <v>11</v>
      </c>
      <c r="B2">
        <v>0</v>
      </c>
      <c r="C2">
        <v>660667</v>
      </c>
      <c r="D2">
        <v>73217.755744736962</v>
      </c>
      <c r="E2">
        <v>4.556209250166493E-2</v>
      </c>
      <c r="F2">
        <v>6.0548048518688944E-3</v>
      </c>
      <c r="G2">
        <v>20.308760488726801</v>
      </c>
      <c r="H2">
        <v>20.639237913974</v>
      </c>
      <c r="I2">
        <v>660667000</v>
      </c>
      <c r="J2">
        <v>919405583.20000005</v>
      </c>
      <c r="K2">
        <v>0</v>
      </c>
      <c r="L2">
        <v>2.1666666666666701</v>
      </c>
      <c r="P2">
        <f>(U2)*(30)*(10^-15)/(12)*(10^6)</f>
        <v>1.6516675000000001</v>
      </c>
      <c r="R2">
        <f>(U2)*(T2)*(10^-15)/(12)*(10^6)</f>
        <v>1.6502195199576413</v>
      </c>
      <c r="T2">
        <f>(91.7*(E2)^0.686)*2.72</f>
        <v>29.973699669412422</v>
      </c>
      <c r="U2">
        <f>C2*1000</f>
        <v>660667000</v>
      </c>
    </row>
    <row r="3" spans="1:21" x14ac:dyDescent="0.35">
      <c r="A3" t="s">
        <v>11</v>
      </c>
      <c r="B3">
        <v>4</v>
      </c>
      <c r="C3">
        <v>919405.58319999999</v>
      </c>
      <c r="D3">
        <v>363326.27392113575</v>
      </c>
      <c r="E3">
        <v>5.0803531793108703E-2</v>
      </c>
      <c r="F3">
        <v>1.1000369174713136E-2</v>
      </c>
      <c r="G3">
        <v>20.308760488726801</v>
      </c>
      <c r="H3">
        <v>20.639237913974</v>
      </c>
      <c r="I3">
        <v>660667000</v>
      </c>
      <c r="J3">
        <v>919405583.20000005</v>
      </c>
      <c r="K3">
        <v>0</v>
      </c>
      <c r="L3">
        <v>2.1666666666666701</v>
      </c>
      <c r="M3" s="2">
        <f>(LN(C3) - LN(C2))/L2</f>
        <v>0.15252804242178655</v>
      </c>
      <c r="N3" s="2">
        <f>LN(2)/M3</f>
        <v>4.5443917692405833</v>
      </c>
      <c r="O3" s="2">
        <f>(C3*1000)-(C2*1000)</f>
        <v>258738583.20000005</v>
      </c>
      <c r="P3">
        <f t="shared" ref="P3:P13" si="0">(U3)*(30)*(10^-15)/(12)*(10^6)</f>
        <v>2.298513958</v>
      </c>
      <c r="Q3">
        <f>(O3)*(30)*(10^-15)/(12)*(10^6)</f>
        <v>0.64684645800000018</v>
      </c>
      <c r="R3">
        <f t="shared" ref="R3:S13" si="1">(U3)*(T3)*(10^-15)/(12)*(10^6)</f>
        <v>2.4746133364700782</v>
      </c>
      <c r="S3">
        <f>(R3-R2)</f>
        <v>0.82439381651243693</v>
      </c>
      <c r="T3">
        <f t="shared" ref="T3:T13" si="2">(91.7*(E3)^0.686)*2.72</f>
        <v>32.298433444667531</v>
      </c>
      <c r="U3">
        <f t="shared" ref="U3:U13" si="3">C3*1000</f>
        <v>919405583.20000005</v>
      </c>
    </row>
    <row r="4" spans="1:21" x14ac:dyDescent="0.35">
      <c r="A4" t="s">
        <v>11</v>
      </c>
      <c r="B4">
        <v>8</v>
      </c>
      <c r="C4">
        <v>1133869.7239999999</v>
      </c>
      <c r="D4">
        <v>99930.050143482484</v>
      </c>
      <c r="E4">
        <v>4.0932122992205985E-2</v>
      </c>
      <c r="F4">
        <v>4.684495054588826E-3</v>
      </c>
      <c r="G4">
        <v>20.308760488726801</v>
      </c>
      <c r="H4">
        <v>20.639237913974</v>
      </c>
      <c r="I4">
        <v>660667000</v>
      </c>
      <c r="J4">
        <v>919405583.20000005</v>
      </c>
      <c r="K4">
        <v>0</v>
      </c>
      <c r="L4">
        <v>2.1666666666666701</v>
      </c>
      <c r="P4">
        <f t="shared" si="0"/>
        <v>2.8346743100000005</v>
      </c>
      <c r="Q4" s="4"/>
      <c r="R4">
        <f t="shared" si="1"/>
        <v>2.6314567854882585</v>
      </c>
      <c r="T4">
        <f t="shared" si="2"/>
        <v>27.849302929142414</v>
      </c>
      <c r="U4">
        <f t="shared" si="3"/>
        <v>1133869724</v>
      </c>
    </row>
    <row r="5" spans="1:21" x14ac:dyDescent="0.35">
      <c r="A5" t="s">
        <v>26</v>
      </c>
      <c r="B5">
        <v>0</v>
      </c>
      <c r="C5">
        <v>663088.10880000005</v>
      </c>
      <c r="D5">
        <v>113546.26705004732</v>
      </c>
      <c r="E5">
        <v>3.8714986197324441E-2</v>
      </c>
      <c r="F5">
        <v>5.4464852650337146E-3</v>
      </c>
      <c r="G5">
        <v>20.312418433438101</v>
      </c>
      <c r="H5">
        <v>20.765940029967499</v>
      </c>
      <c r="I5">
        <v>663088108.79999995</v>
      </c>
      <c r="J5">
        <v>1043597828</v>
      </c>
      <c r="K5">
        <v>0</v>
      </c>
      <c r="L5">
        <v>2.1666666666666701</v>
      </c>
      <c r="P5">
        <f t="shared" si="0"/>
        <v>1.6577202720000004</v>
      </c>
      <c r="Q5" s="4"/>
      <c r="R5">
        <f t="shared" si="1"/>
        <v>1.4811986311400231</v>
      </c>
      <c r="T5">
        <f t="shared" si="2"/>
        <v>26.805462709694535</v>
      </c>
      <c r="U5">
        <f t="shared" si="3"/>
        <v>663088108.80000007</v>
      </c>
    </row>
    <row r="6" spans="1:21" x14ac:dyDescent="0.35">
      <c r="A6" t="s">
        <v>26</v>
      </c>
      <c r="B6">
        <v>4</v>
      </c>
      <c r="C6">
        <v>1043597.8280000003</v>
      </c>
      <c r="D6">
        <v>181810.6237172893</v>
      </c>
      <c r="E6">
        <v>6.8116291585186811E-2</v>
      </c>
      <c r="F6">
        <v>1.3492316711132726E-2</v>
      </c>
      <c r="G6">
        <v>20.312418433438101</v>
      </c>
      <c r="H6">
        <v>20.765940029967499</v>
      </c>
      <c r="I6">
        <v>663088108.79999995</v>
      </c>
      <c r="J6">
        <v>1043597828</v>
      </c>
      <c r="K6">
        <v>0</v>
      </c>
      <c r="L6">
        <v>2.1666666666666701</v>
      </c>
      <c r="M6" s="2">
        <f>(LN(C6) -LN(C5))/L2</f>
        <v>0.20931765993662388</v>
      </c>
      <c r="N6" s="2">
        <f>LN(2)/M6</f>
        <v>3.3114605846912908</v>
      </c>
      <c r="O6" s="2">
        <f>(C6*1000)-(C5*1000)</f>
        <v>380509719.20000029</v>
      </c>
      <c r="P6">
        <f t="shared" si="0"/>
        <v>2.6089945700000006</v>
      </c>
      <c r="Q6">
        <f>(O6)*(30)*(10^-15)/(12)*(10^6)</f>
        <v>0.95127429800000063</v>
      </c>
      <c r="R6">
        <f t="shared" si="1"/>
        <v>3.4347912145019972</v>
      </c>
      <c r="S6">
        <f>(R6-R5)</f>
        <v>1.9535925833619741</v>
      </c>
      <c r="T6">
        <f t="shared" si="2"/>
        <v>39.495573359916911</v>
      </c>
      <c r="U6">
        <f t="shared" si="3"/>
        <v>1043597828.0000004</v>
      </c>
    </row>
    <row r="7" spans="1:21" x14ac:dyDescent="0.35">
      <c r="A7" t="s">
        <v>26</v>
      </c>
      <c r="B7">
        <v>8</v>
      </c>
      <c r="C7">
        <v>1115268.2424000003</v>
      </c>
      <c r="D7">
        <v>149497.94850320072</v>
      </c>
      <c r="E7">
        <v>3.2720249084495917E-2</v>
      </c>
      <c r="F7">
        <v>9.6971343755849169E-3</v>
      </c>
      <c r="G7">
        <v>20.312418433438101</v>
      </c>
      <c r="H7">
        <v>20.765940029967499</v>
      </c>
      <c r="I7">
        <v>663088108.79999995</v>
      </c>
      <c r="J7">
        <v>1043597828</v>
      </c>
      <c r="K7">
        <v>0</v>
      </c>
      <c r="L7">
        <v>2.1666666666666701</v>
      </c>
      <c r="P7">
        <f t="shared" si="0"/>
        <v>2.7881706060000009</v>
      </c>
      <c r="Q7" s="4"/>
      <c r="R7">
        <f t="shared" si="1"/>
        <v>2.2197318710880474</v>
      </c>
      <c r="T7">
        <f t="shared" si="2"/>
        <v>23.883745129992739</v>
      </c>
      <c r="U7">
        <f t="shared" si="3"/>
        <v>1115268242.4000003</v>
      </c>
    </row>
    <row r="8" spans="1:21" x14ac:dyDescent="0.35">
      <c r="A8" t="s">
        <v>43</v>
      </c>
      <c r="B8">
        <v>0</v>
      </c>
      <c r="C8">
        <v>672115.29839999997</v>
      </c>
      <c r="D8">
        <v>71870.484141861118</v>
      </c>
      <c r="E8">
        <v>3.6309706278979906E-2</v>
      </c>
      <c r="F8">
        <v>5.0124924763695301E-3</v>
      </c>
      <c r="G8">
        <v>20.325940458770098</v>
      </c>
      <c r="H8">
        <v>20.927514870441001</v>
      </c>
      <c r="I8">
        <v>672115298.39999998</v>
      </c>
      <c r="J8">
        <v>1226603580.8</v>
      </c>
      <c r="K8">
        <v>0</v>
      </c>
      <c r="L8">
        <v>2.1666666666666701</v>
      </c>
      <c r="P8">
        <f t="shared" si="0"/>
        <v>1.6802882459999999</v>
      </c>
      <c r="Q8" s="4"/>
      <c r="R8">
        <f t="shared" si="1"/>
        <v>1.4367340058523546</v>
      </c>
      <c r="T8">
        <f t="shared" si="2"/>
        <v>25.651563223260585</v>
      </c>
      <c r="U8">
        <f t="shared" si="3"/>
        <v>672115298.39999998</v>
      </c>
    </row>
    <row r="9" spans="1:21" x14ac:dyDescent="0.35">
      <c r="A9" t="s">
        <v>43</v>
      </c>
      <c r="B9">
        <v>4</v>
      </c>
      <c r="C9">
        <v>1226603.5808000001</v>
      </c>
      <c r="D9">
        <v>153931.80801620887</v>
      </c>
      <c r="E9">
        <v>0.10237022179025781</v>
      </c>
      <c r="F9">
        <v>1.4780122705744487E-2</v>
      </c>
      <c r="G9">
        <v>20.325940458770098</v>
      </c>
      <c r="H9">
        <v>20.927514870441001</v>
      </c>
      <c r="I9">
        <v>672115298.39999998</v>
      </c>
      <c r="J9">
        <v>1226603580.8</v>
      </c>
      <c r="K9">
        <v>0</v>
      </c>
      <c r="L9">
        <v>2.1666666666666701</v>
      </c>
      <c r="M9" s="2">
        <f>(LN(C9)-LN(C8))/L2</f>
        <v>0.27764972846347846</v>
      </c>
      <c r="N9" s="2">
        <f>LN(2)/M9</f>
        <v>2.4964806715131385</v>
      </c>
      <c r="O9" s="2">
        <f>(C9*1000)-(C8*1000)</f>
        <v>554488282.40000021</v>
      </c>
      <c r="P9">
        <f t="shared" si="0"/>
        <v>3.0665089520000008</v>
      </c>
      <c r="Q9">
        <f>(O9)*(30)*(10^-15)/(12)*(10^6)</f>
        <v>1.3862207060000005</v>
      </c>
      <c r="R9">
        <f t="shared" si="1"/>
        <v>5.3387593098058908</v>
      </c>
      <c r="S9">
        <f>(R9-R8)</f>
        <v>3.9020253039535362</v>
      </c>
      <c r="T9">
        <f t="shared" si="2"/>
        <v>52.229679352384515</v>
      </c>
      <c r="U9">
        <f t="shared" si="3"/>
        <v>1226603580.8000002</v>
      </c>
    </row>
    <row r="10" spans="1:21" x14ac:dyDescent="0.35">
      <c r="A10" t="s">
        <v>43</v>
      </c>
      <c r="B10">
        <v>8</v>
      </c>
      <c r="C10">
        <v>1391554.9543999997</v>
      </c>
      <c r="D10">
        <v>81241.073296844464</v>
      </c>
      <c r="E10">
        <v>6.1333789954676352E-2</v>
      </c>
      <c r="F10">
        <v>9.9273320800025051E-3</v>
      </c>
      <c r="G10">
        <v>20.325940458770098</v>
      </c>
      <c r="H10">
        <v>20.927514870441001</v>
      </c>
      <c r="I10">
        <v>672115298.39999998</v>
      </c>
      <c r="J10">
        <v>1226603580.8</v>
      </c>
      <c r="K10">
        <v>0</v>
      </c>
      <c r="L10">
        <v>2.1666666666666701</v>
      </c>
      <c r="P10">
        <f t="shared" si="0"/>
        <v>3.4788873859999994</v>
      </c>
      <c r="Q10" s="4"/>
      <c r="R10">
        <f t="shared" si="1"/>
        <v>4.262058627342947</v>
      </c>
      <c r="T10">
        <f t="shared" si="2"/>
        <v>36.753635468293488</v>
      </c>
      <c r="U10">
        <f t="shared" si="3"/>
        <v>1391554954.3999996</v>
      </c>
    </row>
    <row r="11" spans="1:21" x14ac:dyDescent="0.35">
      <c r="A11" t="s">
        <v>12</v>
      </c>
      <c r="B11">
        <v>0</v>
      </c>
      <c r="C11">
        <v>646948.58800000011</v>
      </c>
      <c r="D11">
        <v>126328.47284772345</v>
      </c>
      <c r="E11">
        <v>5.1854197463218711E-2</v>
      </c>
      <c r="F11">
        <v>9.9434248994746868E-3</v>
      </c>
      <c r="G11">
        <v>20.287777387175002</v>
      </c>
      <c r="H11">
        <v>21.233647446952901</v>
      </c>
      <c r="I11">
        <v>646948588</v>
      </c>
      <c r="J11">
        <v>1665926808</v>
      </c>
      <c r="K11">
        <v>0</v>
      </c>
      <c r="L11">
        <v>2.1666666666666701</v>
      </c>
      <c r="P11">
        <f t="shared" si="0"/>
        <v>1.6173714700000001</v>
      </c>
      <c r="Q11" s="4"/>
      <c r="R11">
        <f t="shared" si="1"/>
        <v>1.7659098547271466</v>
      </c>
      <c r="T11">
        <f t="shared" si="2"/>
        <v>32.755181245910308</v>
      </c>
      <c r="U11">
        <f t="shared" si="3"/>
        <v>646948588.00000012</v>
      </c>
    </row>
    <row r="12" spans="1:21" x14ac:dyDescent="0.35">
      <c r="A12" t="s">
        <v>12</v>
      </c>
      <c r="B12">
        <v>4</v>
      </c>
      <c r="C12">
        <v>1665926.8079999995</v>
      </c>
      <c r="D12">
        <v>184066.73734873536</v>
      </c>
      <c r="E12">
        <v>9.5323738342314598E-2</v>
      </c>
      <c r="F12">
        <v>1.3237367101276281E-2</v>
      </c>
      <c r="G12">
        <v>20.287777387175002</v>
      </c>
      <c r="H12">
        <v>21.233647446952901</v>
      </c>
      <c r="I12">
        <v>646948588</v>
      </c>
      <c r="J12">
        <v>1665926808</v>
      </c>
      <c r="K12">
        <v>0</v>
      </c>
      <c r="L12">
        <v>2.1666666666666701</v>
      </c>
      <c r="M12" s="2">
        <f>(LN(C12)-LN(C11))/L2</f>
        <v>0.43655541220518768</v>
      </c>
      <c r="N12" s="2">
        <f>LN(2)/M12</f>
        <v>1.5877644880374444</v>
      </c>
      <c r="O12" s="2">
        <f>(C12*1000)-(C11*1000)</f>
        <v>1018978219.9999994</v>
      </c>
      <c r="P12">
        <f t="shared" si="0"/>
        <v>4.1648170199999992</v>
      </c>
      <c r="Q12">
        <f>(O12)*(30)*(10^-15)/(12)*(10^6)</f>
        <v>2.5474455499999986</v>
      </c>
      <c r="R12">
        <f t="shared" si="1"/>
        <v>6.9047004440554138</v>
      </c>
      <c r="S12">
        <f>(R12-R11)</f>
        <v>5.1387905893282673</v>
      </c>
      <c r="T12">
        <f t="shared" si="2"/>
        <v>49.735921728840431</v>
      </c>
      <c r="U12">
        <f t="shared" si="3"/>
        <v>1665926807.9999995</v>
      </c>
    </row>
    <row r="13" spans="1:21" x14ac:dyDescent="0.35">
      <c r="A13" t="s">
        <v>12</v>
      </c>
      <c r="B13">
        <v>8</v>
      </c>
      <c r="C13">
        <v>1544196.5239999997</v>
      </c>
      <c r="D13">
        <v>116715.17866666666</v>
      </c>
      <c r="E13">
        <v>4.51093985918566E-2</v>
      </c>
      <c r="F13">
        <v>9.7532258357421117E-3</v>
      </c>
      <c r="G13">
        <v>20.287777387175002</v>
      </c>
      <c r="H13">
        <v>21.233647446952901</v>
      </c>
      <c r="I13">
        <v>646948588</v>
      </c>
      <c r="J13">
        <v>1665926808</v>
      </c>
      <c r="K13">
        <v>0</v>
      </c>
      <c r="L13">
        <v>2.1666666666666701</v>
      </c>
      <c r="P13">
        <f t="shared" si="0"/>
        <v>3.8604913099999996</v>
      </c>
      <c r="Q13" s="4"/>
      <c r="R13">
        <f t="shared" si="1"/>
        <v>3.8307759444068603</v>
      </c>
      <c r="T13">
        <f t="shared" si="2"/>
        <v>29.769080954674088</v>
      </c>
      <c r="U13">
        <f t="shared" si="3"/>
        <v>1544196523.9999998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87" workbookViewId="0">
      <selection activeCell="J2" sqref="J2"/>
    </sheetView>
  </sheetViews>
  <sheetFormatPr defaultColWidth="10.6640625" defaultRowHeight="15.5" x14ac:dyDescent="0.35"/>
  <cols>
    <col min="1" max="1" width="32.33203125" customWidth="1"/>
    <col min="3" max="3" width="20.83203125" customWidth="1"/>
    <col min="5" max="5" width="16.33203125" customWidth="1"/>
    <col min="6" max="6" width="22.9140625" customWidth="1"/>
    <col min="8" max="8" width="15.9140625" customWidth="1"/>
    <col min="9" max="9" width="16.4140625" customWidth="1"/>
  </cols>
  <sheetData>
    <row r="1" spans="1:10" x14ac:dyDescent="0.35">
      <c r="A1" t="s">
        <v>10</v>
      </c>
      <c r="B1" t="s">
        <v>9</v>
      </c>
      <c r="C1" t="s">
        <v>68</v>
      </c>
      <c r="D1" t="s">
        <v>48</v>
      </c>
      <c r="E1" t="s">
        <v>57</v>
      </c>
      <c r="F1" t="s">
        <v>58</v>
      </c>
      <c r="G1" t="s">
        <v>59</v>
      </c>
      <c r="H1" t="s">
        <v>61</v>
      </c>
      <c r="I1" t="s">
        <v>62</v>
      </c>
      <c r="J1" t="s">
        <v>60</v>
      </c>
    </row>
    <row r="2" spans="1:10" x14ac:dyDescent="0.35">
      <c r="A2" t="s">
        <v>11</v>
      </c>
      <c r="B2">
        <v>0</v>
      </c>
      <c r="C2">
        <v>91.706464681991335</v>
      </c>
      <c r="D2">
        <v>0.28298816164686502</v>
      </c>
      <c r="E2">
        <v>1.6516675000000001</v>
      </c>
      <c r="G2" s="3">
        <f>(C2)-(E2)</f>
        <v>90.054797181991333</v>
      </c>
      <c r="H2" s="5">
        <f>((G2-G3)/G2)</f>
        <v>3.5736567177463804E-2</v>
      </c>
      <c r="I2" s="5">
        <f>(G2)-(G3)</f>
        <v>3.2182493091471116</v>
      </c>
      <c r="J2" s="5">
        <f>(F3)/(I2)</f>
        <v>0.20099327176471141</v>
      </c>
    </row>
    <row r="3" spans="1:10" x14ac:dyDescent="0.35">
      <c r="A3" t="s">
        <v>11</v>
      </c>
      <c r="B3">
        <v>4</v>
      </c>
      <c r="C3">
        <v>89.135061830844222</v>
      </c>
      <c r="D3">
        <v>0.19207804205708032</v>
      </c>
      <c r="E3">
        <v>2.298513958</v>
      </c>
      <c r="F3">
        <v>0.64684645800000018</v>
      </c>
      <c r="G3" s="3">
        <f t="shared" ref="G3:G13" si="0">(C3)-(E3)</f>
        <v>86.836547872844221</v>
      </c>
    </row>
    <row r="4" spans="1:10" x14ac:dyDescent="0.35">
      <c r="A4" t="s">
        <v>11</v>
      </c>
      <c r="B4">
        <v>8</v>
      </c>
      <c r="C4">
        <v>87.798895764124168</v>
      </c>
      <c r="D4">
        <v>0.29282962421735398</v>
      </c>
      <c r="E4">
        <v>2.8346743100000005</v>
      </c>
      <c r="G4" s="3">
        <f t="shared" si="0"/>
        <v>84.964221454124171</v>
      </c>
    </row>
    <row r="5" spans="1:10" x14ac:dyDescent="0.35">
      <c r="A5" t="s">
        <v>26</v>
      </c>
      <c r="B5">
        <v>0</v>
      </c>
      <c r="C5">
        <v>94.828390891100369</v>
      </c>
      <c r="D5">
        <v>0.30888466340770077</v>
      </c>
      <c r="E5">
        <v>1.6577202720000004</v>
      </c>
      <c r="G5" s="3">
        <f t="shared" si="0"/>
        <v>93.170670619100363</v>
      </c>
      <c r="H5" s="5">
        <f>((G5-G6)/G5)</f>
        <v>7.0934862664455367E-2</v>
      </c>
      <c r="I5" s="5">
        <f>(G5)-(G6)</f>
        <v>6.6090487247210916</v>
      </c>
      <c r="J5" s="5">
        <f>(F6)/(I5)</f>
        <v>0.14393513160854254</v>
      </c>
    </row>
    <row r="6" spans="1:10" x14ac:dyDescent="0.35">
      <c r="A6" t="s">
        <v>26</v>
      </c>
      <c r="B6">
        <v>4</v>
      </c>
      <c r="C6">
        <v>89.170616464379279</v>
      </c>
      <c r="D6">
        <v>0.33748216586142676</v>
      </c>
      <c r="E6">
        <v>2.6089945700000006</v>
      </c>
      <c r="F6">
        <v>0.95127429800000063</v>
      </c>
      <c r="G6" s="3">
        <f t="shared" si="0"/>
        <v>86.561621894379272</v>
      </c>
    </row>
    <row r="7" spans="1:10" x14ac:dyDescent="0.35">
      <c r="A7" t="s">
        <v>26</v>
      </c>
      <c r="B7">
        <v>8</v>
      </c>
      <c r="C7">
        <v>87.436467886799235</v>
      </c>
      <c r="D7">
        <v>0.50428526194780987</v>
      </c>
      <c r="E7">
        <v>2.7881706060000009</v>
      </c>
      <c r="G7" s="3">
        <f t="shared" si="0"/>
        <v>84.648297280799241</v>
      </c>
    </row>
    <row r="8" spans="1:10" x14ac:dyDescent="0.35">
      <c r="A8" t="s">
        <v>43</v>
      </c>
      <c r="B8">
        <v>0</v>
      </c>
      <c r="C8">
        <v>93.586272564698788</v>
      </c>
      <c r="D8">
        <v>0.45215710789145624</v>
      </c>
      <c r="E8">
        <v>1.6802882459999999</v>
      </c>
      <c r="G8" s="3">
        <f t="shared" si="0"/>
        <v>91.905984318698785</v>
      </c>
      <c r="H8" s="5">
        <f>((G8-G9)/G8)</f>
        <v>6.5025245606249144E-2</v>
      </c>
      <c r="I8" s="5">
        <f>(G8)-(G9)</f>
        <v>5.9762092030074712</v>
      </c>
      <c r="J8" s="5">
        <f>(F9)/(I8)</f>
        <v>0.23195652275733553</v>
      </c>
    </row>
    <row r="9" spans="1:10" x14ac:dyDescent="0.35">
      <c r="A9" t="s">
        <v>43</v>
      </c>
      <c r="B9">
        <v>4</v>
      </c>
      <c r="C9">
        <v>88.99628406769132</v>
      </c>
      <c r="D9">
        <v>0.58435394799197804</v>
      </c>
      <c r="E9">
        <v>3.0665089520000008</v>
      </c>
      <c r="F9">
        <v>1.3862207060000005</v>
      </c>
      <c r="G9" s="3">
        <f t="shared" si="0"/>
        <v>85.929775115691314</v>
      </c>
    </row>
    <row r="10" spans="1:10" x14ac:dyDescent="0.35">
      <c r="A10" t="s">
        <v>43</v>
      </c>
      <c r="B10">
        <v>8</v>
      </c>
      <c r="C10">
        <v>87.077480780461556</v>
      </c>
      <c r="D10">
        <v>0.69980860953902935</v>
      </c>
      <c r="E10">
        <v>3.4788873859999994</v>
      </c>
      <c r="G10" s="3">
        <f t="shared" si="0"/>
        <v>83.59859339446156</v>
      </c>
    </row>
    <row r="11" spans="1:10" x14ac:dyDescent="0.35">
      <c r="A11" t="s">
        <v>12</v>
      </c>
      <c r="B11">
        <v>0</v>
      </c>
      <c r="C11">
        <v>101.69272901068801</v>
      </c>
      <c r="D11">
        <v>0.97238769252775803</v>
      </c>
      <c r="E11">
        <v>1.6173714700000001</v>
      </c>
      <c r="G11" s="3">
        <f t="shared" si="0"/>
        <v>100.07535754068802</v>
      </c>
      <c r="H11" s="5">
        <f>((G11-G12)/G11)</f>
        <v>0.15724071470618861</v>
      </c>
      <c r="I11" s="5">
        <f>(G11)-(G12)</f>
        <v>15.735920744175147</v>
      </c>
      <c r="J11" s="5">
        <f>(F12)/(I11)</f>
        <v>0.1618872890512599</v>
      </c>
    </row>
    <row r="12" spans="1:10" x14ac:dyDescent="0.35">
      <c r="A12" t="s">
        <v>12</v>
      </c>
      <c r="B12">
        <v>4</v>
      </c>
      <c r="C12">
        <v>88.504253816512872</v>
      </c>
      <c r="D12">
        <v>1.1179276211029188</v>
      </c>
      <c r="E12">
        <v>4.1648170199999992</v>
      </c>
      <c r="F12">
        <v>2.5474455499999986</v>
      </c>
      <c r="G12" s="3">
        <f t="shared" si="0"/>
        <v>84.339436796512871</v>
      </c>
    </row>
    <row r="13" spans="1:10" x14ac:dyDescent="0.35">
      <c r="A13" t="s">
        <v>12</v>
      </c>
      <c r="B13">
        <v>8</v>
      </c>
      <c r="C13">
        <v>87.056836154538004</v>
      </c>
      <c r="D13">
        <v>0.39809487368559232</v>
      </c>
      <c r="E13">
        <v>3.8604913099999996</v>
      </c>
      <c r="G13" s="3">
        <f t="shared" si="0"/>
        <v>83.196344844538004</v>
      </c>
    </row>
    <row r="15" spans="1:10" x14ac:dyDescent="0.35">
      <c r="A1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FCM_Data</vt:lpstr>
      <vt:lpstr>DAPI_Data</vt:lpstr>
      <vt:lpstr>TOC_Data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allis</cp:lastModifiedBy>
  <dcterms:created xsi:type="dcterms:W3CDTF">2020-08-26T19:57:23Z</dcterms:created>
  <dcterms:modified xsi:type="dcterms:W3CDTF">2021-11-01T23:22:27Z</dcterms:modified>
</cp:coreProperties>
</file>