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yGIT\AlmaMaterStudiorum\IntelligentSystems_ProjectWork\IS_AP\data\output\tpc\run20220901124749\"/>
    </mc:Choice>
  </mc:AlternateContent>
  <bookViews>
    <workbookView xWindow="0" yWindow="0" windowWidth="20490" windowHeight="7755" activeTab="1"/>
  </bookViews>
  <sheets>
    <sheet name="run.summary" sheetId="1" r:id="rId1"/>
    <sheet name="Foglio1" sheetId="2" r:id="rId2"/>
    <sheet name="Foglio2" sheetId="3" r:id="rId3"/>
  </sheets>
  <definedNames>
    <definedName name="run.summary" localSheetId="1">Foglio1!$A$1:$AL$11</definedName>
    <definedName name="run.summary" localSheetId="2">Foglio2!$A$1:$AL$11</definedName>
    <definedName name="run.summary" localSheetId="0">'run.summary'!$A$1:$H$11</definedName>
  </definedNames>
  <calcPr calcId="0"/>
</workbook>
</file>

<file path=xl/calcChain.xml><?xml version="1.0" encoding="utf-8"?>
<calcChain xmlns="http://schemas.openxmlformats.org/spreadsheetml/2006/main">
  <c r="C20" i="3" l="1"/>
  <c r="AL25" i="3"/>
  <c r="AK24" i="3"/>
  <c r="AJ23" i="3"/>
  <c r="AI22" i="3"/>
  <c r="AH21" i="3"/>
  <c r="AG20" i="3"/>
  <c r="AF25" i="3"/>
  <c r="AE24" i="3"/>
  <c r="AD23" i="3"/>
  <c r="AC22" i="3"/>
  <c r="AB21" i="3"/>
  <c r="AA20" i="3"/>
  <c r="Z25" i="3"/>
  <c r="Y24" i="3"/>
  <c r="X23" i="3"/>
  <c r="W22" i="3"/>
  <c r="V21" i="3"/>
  <c r="U20" i="3"/>
  <c r="T25" i="3"/>
  <c r="S24" i="3"/>
  <c r="R23" i="3"/>
  <c r="Q22" i="3"/>
  <c r="P21" i="3"/>
  <c r="O20" i="3"/>
  <c r="N25" i="3"/>
  <c r="M24" i="3"/>
  <c r="L23" i="3"/>
  <c r="K22" i="3"/>
  <c r="J21" i="3"/>
  <c r="I20" i="3"/>
  <c r="H25" i="3"/>
  <c r="G24" i="3"/>
  <c r="F23" i="3"/>
  <c r="E22" i="3"/>
  <c r="D21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L12" i="3"/>
  <c r="AL16" i="3" s="1"/>
  <c r="AK12" i="3"/>
  <c r="AK16" i="3" s="1"/>
  <c r="AJ12" i="3"/>
  <c r="AJ16" i="3" s="1"/>
  <c r="AI12" i="3"/>
  <c r="AI16" i="3" s="1"/>
  <c r="AH12" i="3"/>
  <c r="AH16" i="3" s="1"/>
  <c r="AG12" i="3"/>
  <c r="AG16" i="3" s="1"/>
  <c r="AF12" i="3"/>
  <c r="AF16" i="3" s="1"/>
  <c r="AE12" i="3"/>
  <c r="AE16" i="3" s="1"/>
  <c r="AD12" i="3"/>
  <c r="AD16" i="3" s="1"/>
  <c r="AC12" i="3"/>
  <c r="AC16" i="3" s="1"/>
  <c r="AB12" i="3"/>
  <c r="AB16" i="3" s="1"/>
  <c r="AA12" i="3"/>
  <c r="AA16" i="3" s="1"/>
  <c r="Z12" i="3"/>
  <c r="Z16" i="3" s="1"/>
  <c r="Y12" i="3"/>
  <c r="Y16" i="3" s="1"/>
  <c r="X12" i="3"/>
  <c r="X16" i="3" s="1"/>
  <c r="W12" i="3"/>
  <c r="W16" i="3" s="1"/>
  <c r="V12" i="3"/>
  <c r="V16" i="3" s="1"/>
  <c r="U12" i="3"/>
  <c r="U16" i="3" s="1"/>
  <c r="T12" i="3"/>
  <c r="T16" i="3" s="1"/>
  <c r="S12" i="3"/>
  <c r="S16" i="3" s="1"/>
  <c r="R12" i="3"/>
  <c r="R16" i="3" s="1"/>
  <c r="Q12" i="3"/>
  <c r="Q16" i="3" s="1"/>
  <c r="P12" i="3"/>
  <c r="P16" i="3" s="1"/>
  <c r="O12" i="3"/>
  <c r="O16" i="3" s="1"/>
  <c r="N12" i="3"/>
  <c r="N16" i="3" s="1"/>
  <c r="M12" i="3"/>
  <c r="M16" i="3" s="1"/>
  <c r="L12" i="3"/>
  <c r="L16" i="3" s="1"/>
  <c r="K12" i="3"/>
  <c r="K16" i="3" s="1"/>
  <c r="J12" i="3"/>
  <c r="J16" i="3" s="1"/>
  <c r="I12" i="3"/>
  <c r="I16" i="3" s="1"/>
  <c r="H12" i="3"/>
  <c r="H16" i="3" s="1"/>
  <c r="G12" i="3"/>
  <c r="G16" i="3" s="1"/>
  <c r="F12" i="3"/>
  <c r="F16" i="3" s="1"/>
  <c r="E12" i="3"/>
  <c r="E16" i="3" s="1"/>
  <c r="D12" i="3"/>
  <c r="D16" i="3" s="1"/>
  <c r="C12" i="3"/>
  <c r="C16" i="3" s="1"/>
  <c r="Z31" i="2"/>
  <c r="F28" i="2"/>
  <c r="AL32" i="2"/>
  <c r="AJ28" i="2"/>
  <c r="AH24" i="2"/>
  <c r="AF32" i="2"/>
  <c r="AD28" i="2"/>
  <c r="AB24" i="2"/>
  <c r="Z32" i="2"/>
  <c r="X28" i="2"/>
  <c r="V24" i="2"/>
  <c r="T32" i="2"/>
  <c r="R28" i="2"/>
  <c r="P24" i="2"/>
  <c r="N32" i="2"/>
  <c r="L28" i="2"/>
  <c r="J24" i="2"/>
  <c r="H32" i="2"/>
  <c r="D24" i="2"/>
  <c r="AL31" i="2"/>
  <c r="AK30" i="2"/>
  <c r="AK29" i="2"/>
  <c r="AJ27" i="2"/>
  <c r="AI26" i="2"/>
  <c r="AI25" i="2"/>
  <c r="AH23" i="2"/>
  <c r="AG22" i="2"/>
  <c r="AG21" i="2"/>
  <c r="AF31" i="2"/>
  <c r="AE30" i="2"/>
  <c r="AE29" i="2"/>
  <c r="AD27" i="2"/>
  <c r="AC26" i="2"/>
  <c r="AC25" i="2"/>
  <c r="AB23" i="2"/>
  <c r="AA22" i="2"/>
  <c r="AA21" i="2"/>
  <c r="Y30" i="2"/>
  <c r="Y29" i="2"/>
  <c r="X27" i="2"/>
  <c r="W26" i="2"/>
  <c r="W25" i="2"/>
  <c r="V23" i="2"/>
  <c r="U22" i="2"/>
  <c r="U21" i="2"/>
  <c r="T31" i="2"/>
  <c r="S30" i="2"/>
  <c r="S29" i="2"/>
  <c r="R27" i="2"/>
  <c r="Q26" i="2"/>
  <c r="Q25" i="2"/>
  <c r="P23" i="2"/>
  <c r="O22" i="2"/>
  <c r="O21" i="2"/>
  <c r="N31" i="2"/>
  <c r="M30" i="2"/>
  <c r="M29" i="2"/>
  <c r="L27" i="2"/>
  <c r="K26" i="2"/>
  <c r="K25" i="2"/>
  <c r="J23" i="2"/>
  <c r="I22" i="2"/>
  <c r="I21" i="2"/>
  <c r="H31" i="2"/>
  <c r="G30" i="2"/>
  <c r="G29" i="2"/>
  <c r="F27" i="2"/>
  <c r="E26" i="2"/>
  <c r="E25" i="2"/>
  <c r="D23" i="2"/>
  <c r="C22" i="2"/>
  <c r="C21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C17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D14" i="2"/>
  <c r="E14" i="2"/>
  <c r="F14" i="2"/>
  <c r="G14" i="2"/>
  <c r="H14" i="2"/>
  <c r="I14" i="2"/>
  <c r="J14" i="2"/>
  <c r="C14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C13" i="2"/>
  <c r="I12" i="2"/>
  <c r="J12" i="2"/>
  <c r="J16" i="2" s="1"/>
  <c r="K12" i="2"/>
  <c r="L12" i="2"/>
  <c r="M12" i="2"/>
  <c r="N12" i="2"/>
  <c r="N16" i="2" s="1"/>
  <c r="O12" i="2"/>
  <c r="P12" i="2"/>
  <c r="Q12" i="2"/>
  <c r="R12" i="2"/>
  <c r="R16" i="2" s="1"/>
  <c r="S12" i="2"/>
  <c r="T12" i="2"/>
  <c r="U12" i="2"/>
  <c r="V12" i="2"/>
  <c r="V16" i="2" s="1"/>
  <c r="W12" i="2"/>
  <c r="X12" i="2"/>
  <c r="Y12" i="2"/>
  <c r="Z12" i="2"/>
  <c r="Z16" i="2" s="1"/>
  <c r="AA12" i="2"/>
  <c r="AB12" i="2"/>
  <c r="AC12" i="2"/>
  <c r="AD12" i="2"/>
  <c r="AD16" i="2" s="1"/>
  <c r="AE12" i="2"/>
  <c r="AF12" i="2"/>
  <c r="AG12" i="2"/>
  <c r="AH12" i="2"/>
  <c r="AH16" i="2" s="1"/>
  <c r="AI12" i="2"/>
  <c r="AJ12" i="2"/>
  <c r="AK12" i="2"/>
  <c r="AL12" i="2"/>
  <c r="AL16" i="2" s="1"/>
  <c r="F12" i="2"/>
  <c r="F16" i="2" s="1"/>
  <c r="G12" i="2"/>
  <c r="G16" i="2" s="1"/>
  <c r="H12" i="2"/>
  <c r="H16" i="2" s="1"/>
  <c r="C12" i="2"/>
  <c r="D12" i="2"/>
  <c r="D16" i="2" s="1"/>
  <c r="E12" i="2"/>
  <c r="AK16" i="2" l="1"/>
  <c r="AG16" i="2"/>
  <c r="AC16" i="2"/>
  <c r="Y16" i="2"/>
  <c r="U16" i="2"/>
  <c r="Q16" i="2"/>
  <c r="M16" i="2"/>
  <c r="I16" i="2"/>
  <c r="E16" i="2"/>
  <c r="AJ16" i="2"/>
  <c r="AF16" i="2"/>
  <c r="AB16" i="2"/>
  <c r="X16" i="2"/>
  <c r="T16" i="2"/>
  <c r="P16" i="2"/>
  <c r="L16" i="2"/>
  <c r="C16" i="2"/>
  <c r="AI16" i="2"/>
  <c r="AE16" i="2"/>
  <c r="AA16" i="2"/>
  <c r="W16" i="2"/>
  <c r="S16" i="2"/>
  <c r="O16" i="2"/>
  <c r="K16" i="2"/>
</calcChain>
</file>

<file path=xl/connections.xml><?xml version="1.0" encoding="utf-8"?>
<connections xmlns="http://schemas.openxmlformats.org/spreadsheetml/2006/main">
  <connection id="1" name="run.summary" type="6" refreshedVersion="5" background="1" saveData="1">
    <textPr codePage="850" sourceFile="C:\RepositoryGIT\AlmaMaterStudiorum\IntelligentSystems_ProjectWork\IS_AP\data\output\tpc\run20220901124749\run.summary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un.summary1" type="6" refreshedVersion="5" background="1" saveData="1">
    <textPr codePage="850" sourceFile="C:\RepositoryGIT\AlmaMaterStudiorum\IntelligentSystems_ProjectWork\IS_AP\data\output\tpc\run20220901103017\run.summary.csv" thousands=" 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un.summary11" type="6" refreshedVersion="5" background="1" saveData="1">
    <textPr codePage="850" sourceFile="C:\RepositoryGIT\AlmaMaterStudiorum\IntelligentSystems_ProjectWork\IS_AP\data\output\tpc\run20220901103017\run.summary.csv" thousands=" " comma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<sst xmlns="http://schemas.openxmlformats.org/spreadsheetml/2006/main" count="267" uniqueCount="56">
  <si>
    <t>metrics</t>
  </si>
  <si>
    <t>nn24.reference.Convolution</t>
  </si>
  <si>
    <t>nn24.pruning.Convolution</t>
  </si>
  <si>
    <t>nn24.reference.Correlation</t>
  </si>
  <si>
    <t>nn24.pruning.Correlation</t>
  </si>
  <si>
    <t>nn24.reference.Saxpy</t>
  </si>
  <si>
    <t>nn24.pruning.Saxpy</t>
  </si>
  <si>
    <t>topology</t>
  </si>
  <si>
    <t>12 60</t>
  </si>
  <si>
    <t>train</t>
  </si>
  <si>
    <t>size</t>
  </si>
  <si>
    <t>evaluate</t>
  </si>
  <si>
    <t>accuracy</t>
  </si>
  <si>
    <t>rmse</t>
  </si>
  <si>
    <t>encode</t>
  </si>
  <si>
    <t>solver</t>
  </si>
  <si>
    <t>objective</t>
  </si>
  <si>
    <t>status</t>
  </si>
  <si>
    <t>OPTIMAL</t>
  </si>
  <si>
    <t>nn21.reference.Convolution</t>
  </si>
  <si>
    <t>nn21.pruning.Convolution</t>
  </si>
  <si>
    <t>nn21.reference.Correlation</t>
  </si>
  <si>
    <t>nn21.pruning.Correlation</t>
  </si>
  <si>
    <t>nn21.reference.Saxpy</t>
  </si>
  <si>
    <t>nn21.pruning.Saxpy</t>
  </si>
  <si>
    <t>nn22.reference.Convolution</t>
  </si>
  <si>
    <t>nn22.pruning.Convolution</t>
  </si>
  <si>
    <t>nn22.reference.Correlation</t>
  </si>
  <si>
    <t>nn22.pruning.Correlation</t>
  </si>
  <si>
    <t>nn22.reference.Saxpy</t>
  </si>
  <si>
    <t>nn22.pruning.Saxpy</t>
  </si>
  <si>
    <t>nn23.reference.Convolution</t>
  </si>
  <si>
    <t>nn23.pruning.Convolution</t>
  </si>
  <si>
    <t>nn23.reference.Correlation</t>
  </si>
  <si>
    <t>nn23.pruning.Correlation</t>
  </si>
  <si>
    <t>nn23.reference.Saxpy</t>
  </si>
  <si>
    <t>nn23.pruning.Saxpy</t>
  </si>
  <si>
    <t>nn25.reference.Convolution</t>
  </si>
  <si>
    <t>nn25.pruning.Convolution</t>
  </si>
  <si>
    <t>nn25.reference.Correlation</t>
  </si>
  <si>
    <t>nn25.pruning.Correlation</t>
  </si>
  <si>
    <t>nn25.reference.Saxpy</t>
  </si>
  <si>
    <t>nn25.pruning.Saxpy</t>
  </si>
  <si>
    <t>nn26.reference.Convolution</t>
  </si>
  <si>
    <t>nn26.pruning.Convolution</t>
  </si>
  <si>
    <t>nn26.reference.Correlation</t>
  </si>
  <si>
    <t>nn26.pruning.Correlation</t>
  </si>
  <si>
    <t>nn26.reference.Saxpy</t>
  </si>
  <si>
    <t>nn26.pruning.Saxpy</t>
  </si>
  <si>
    <t>12 15</t>
  </si>
  <si>
    <t>9 7</t>
  </si>
  <si>
    <t>9 28</t>
  </si>
  <si>
    <t>INFEASIBLE</t>
  </si>
  <si>
    <t>NOT_SOLVED</t>
  </si>
  <si>
    <t>21 127</t>
  </si>
  <si>
    <t>21 508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</si>
</sst>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Convolution solver/topology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Foglio1!$A$24:$C$24</c:f>
              <c:strCache>
                <c:ptCount val="3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Foglio1!$D$23:$AL$23</c:f>
              <c:numCache>
                <c:formatCode>General</c:formatCode>
                <c:ptCount val="35"/>
                <c:pt idx="0">
                  <c:v>2.436162647040756</c:v>
                </c:pt>
                <c:pt idx="6">
                  <c:v>3.495821753385906</c:v>
                </c:pt>
                <c:pt idx="12">
                  <c:v>2.0791812460476247</c:v>
                </c:pt>
                <c:pt idx="18">
                  <c:v>2.976808337338066</c:v>
                </c:pt>
                <c:pt idx="24">
                  <c:v>4.0890568797597853</c:v>
                </c:pt>
                <c:pt idx="30">
                  <c:v>2.5705429398818973</c:v>
                </c:pt>
              </c:numCache>
            </c:numRef>
          </c:xVal>
          <c:yVal>
            <c:numRef>
              <c:f>Foglio1!$D$24:$AL$24</c:f>
              <c:numCache>
                <c:formatCode>General</c:formatCode>
                <c:ptCount val="35"/>
                <c:pt idx="0">
                  <c:v>1.4370040315116799</c:v>
                </c:pt>
                <c:pt idx="6">
                  <c:v>1.684353923023056</c:v>
                </c:pt>
                <c:pt idx="12">
                  <c:v>1.2119926057558101</c:v>
                </c:pt>
                <c:pt idx="18">
                  <c:v>0.32374770634464045</c:v>
                </c:pt>
                <c:pt idx="24">
                  <c:v>0.72810447926187816</c:v>
                </c:pt>
                <c:pt idx="30">
                  <c:v>1.1913555756156149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0559600"/>
        <c:axId val="-1510554160"/>
      </c:scatterChart>
      <c:valAx>
        <c:axId val="-15105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10554160"/>
        <c:crosses val="autoZero"/>
        <c:crossBetween val="midCat"/>
      </c:valAx>
      <c:valAx>
        <c:axId val="-15105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105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Correlation</a:t>
            </a:r>
            <a:r>
              <a:rPr lang="en-US" sz="1400" baseline="0"/>
              <a:t> </a:t>
            </a:r>
            <a:r>
              <a:rPr lang="en-US" sz="1400" b="0" i="0" baseline="0">
                <a:effectLst/>
              </a:rPr>
              <a:t>solver/topology</a:t>
            </a:r>
            <a:endParaRPr lang="it-IT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Foglio1!$A$28:$E$28</c:f>
              <c:strCache>
                <c:ptCount val="5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Foglio1!$F$27:$AL$27</c:f>
              <c:numCache>
                <c:formatCode>General</c:formatCode>
                <c:ptCount val="33"/>
                <c:pt idx="0">
                  <c:v>2.4899584794248346</c:v>
                </c:pt>
                <c:pt idx="6">
                  <c:v>3.504470862494419</c:v>
                </c:pt>
                <c:pt idx="12">
                  <c:v>2.167317334748176</c:v>
                </c:pt>
                <c:pt idx="18">
                  <c:v>2.9929950984313414</c:v>
                </c:pt>
                <c:pt idx="24">
                  <c:v>4.0912799642288373</c:v>
                </c:pt>
                <c:pt idx="30">
                  <c:v>2.6009728956867484</c:v>
                </c:pt>
              </c:numCache>
            </c:numRef>
          </c:xVal>
          <c:yVal>
            <c:numRef>
              <c:f>Foglio1!$F$28:$AL$28</c:f>
              <c:numCache>
                <c:formatCode>General</c:formatCode>
                <c:ptCount val="33"/>
                <c:pt idx="0">
                  <c:v>2.509202522331103</c:v>
                </c:pt>
                <c:pt idx="6">
                  <c:v>1.7042858863535153</c:v>
                </c:pt>
                <c:pt idx="12">
                  <c:v>1.1556251816048391</c:v>
                </c:pt>
                <c:pt idx="18">
                  <c:v>0.68665847018663639</c:v>
                </c:pt>
                <c:pt idx="24">
                  <c:v>1.5839639590021704</c:v>
                </c:pt>
                <c:pt idx="30">
                  <c:v>2.8082109729242219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0557424"/>
        <c:axId val="-1510553616"/>
      </c:scatterChart>
      <c:valAx>
        <c:axId val="-15105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10553616"/>
        <c:crosses val="autoZero"/>
        <c:crossBetween val="midCat"/>
      </c:valAx>
      <c:valAx>
        <c:axId val="-15105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5105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Saxpy </a:t>
            </a:r>
            <a:r>
              <a:rPr lang="en-US" sz="1400" b="0" i="0" baseline="0">
                <a:effectLst/>
              </a:rPr>
              <a:t>solver/topology</a:t>
            </a:r>
            <a:endParaRPr lang="it-IT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Foglio1!$A$32:$G$32</c:f>
              <c:strCache>
                <c:ptCount val="7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Foglio1!$H$31:$AL$31</c:f>
              <c:numCache>
                <c:formatCode>General</c:formatCode>
                <c:ptCount val="31"/>
                <c:pt idx="0">
                  <c:v>2.4166405073382808</c:v>
                </c:pt>
                <c:pt idx="6">
                  <c:v>3.4929000111087034</c:v>
                </c:pt>
                <c:pt idx="12">
                  <c:v>2.0453229787866576</c:v>
                </c:pt>
                <c:pt idx="18">
                  <c:v>2.971275848738105</c:v>
                </c:pt>
                <c:pt idx="24">
                  <c:v>4.0883133155880964</c:v>
                </c:pt>
                <c:pt idx="30">
                  <c:v>2.5599066250361124</c:v>
                </c:pt>
              </c:numCache>
            </c:numRef>
          </c:xVal>
          <c:yVal>
            <c:numRef>
              <c:f>Foglio1!$H$32:$AL$32</c:f>
              <c:numCache>
                <c:formatCode>General</c:formatCode>
                <c:ptCount val="31"/>
                <c:pt idx="0">
                  <c:v>1.1057178321475387</c:v>
                </c:pt>
                <c:pt idx="6">
                  <c:v>5.7028419444723671E-2</c:v>
                </c:pt>
                <c:pt idx="12">
                  <c:v>1.0255984179749931</c:v>
                </c:pt>
                <c:pt idx="18">
                  <c:v>1.4798699631478134</c:v>
                </c:pt>
                <c:pt idx="24">
                  <c:v>0.91063169086318296</c:v>
                </c:pt>
                <c:pt idx="30">
                  <c:v>1.0871501757189002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855264"/>
        <c:axId val="-1241850912"/>
      </c:scatterChart>
      <c:valAx>
        <c:axId val="-12418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41850912"/>
        <c:crosses val="autoZero"/>
        <c:crossBetween val="midCat"/>
      </c:valAx>
      <c:valAx>
        <c:axId val="-12418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418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Accuracy/Topology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Foglio2!$AH$37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Foglio2!$C$16:$AL$16</c:f>
              <c:numCache>
                <c:formatCode>General</c:formatCode>
                <c:ptCount val="36"/>
                <c:pt idx="0">
                  <c:v>273</c:v>
                </c:pt>
                <c:pt idx="1">
                  <c:v>273</c:v>
                </c:pt>
                <c:pt idx="2">
                  <c:v>309</c:v>
                </c:pt>
                <c:pt idx="3">
                  <c:v>309</c:v>
                </c:pt>
                <c:pt idx="4">
                  <c:v>261</c:v>
                </c:pt>
                <c:pt idx="5">
                  <c:v>261</c:v>
                </c:pt>
                <c:pt idx="6">
                  <c:v>3132</c:v>
                </c:pt>
                <c:pt idx="7">
                  <c:v>3132</c:v>
                </c:pt>
                <c:pt idx="8">
                  <c:v>3195</c:v>
                </c:pt>
                <c:pt idx="9">
                  <c:v>3195</c:v>
                </c:pt>
                <c:pt idx="10">
                  <c:v>3111</c:v>
                </c:pt>
                <c:pt idx="11">
                  <c:v>3111</c:v>
                </c:pt>
                <c:pt idx="12">
                  <c:v>120</c:v>
                </c:pt>
                <c:pt idx="13">
                  <c:v>120</c:v>
                </c:pt>
                <c:pt idx="14">
                  <c:v>147</c:v>
                </c:pt>
                <c:pt idx="15">
                  <c:v>147</c:v>
                </c:pt>
                <c:pt idx="16">
                  <c:v>111</c:v>
                </c:pt>
                <c:pt idx="17">
                  <c:v>111</c:v>
                </c:pt>
                <c:pt idx="18">
                  <c:v>948</c:v>
                </c:pt>
                <c:pt idx="19">
                  <c:v>948</c:v>
                </c:pt>
                <c:pt idx="20">
                  <c:v>984</c:v>
                </c:pt>
                <c:pt idx="21">
                  <c:v>984</c:v>
                </c:pt>
                <c:pt idx="22">
                  <c:v>936</c:v>
                </c:pt>
                <c:pt idx="23">
                  <c:v>936</c:v>
                </c:pt>
                <c:pt idx="24">
                  <c:v>12276</c:v>
                </c:pt>
                <c:pt idx="25">
                  <c:v>12276</c:v>
                </c:pt>
                <c:pt idx="26">
                  <c:v>12339</c:v>
                </c:pt>
                <c:pt idx="27">
                  <c:v>12339</c:v>
                </c:pt>
                <c:pt idx="28">
                  <c:v>12255</c:v>
                </c:pt>
                <c:pt idx="29">
                  <c:v>12255</c:v>
                </c:pt>
                <c:pt idx="30">
                  <c:v>372</c:v>
                </c:pt>
                <c:pt idx="31">
                  <c:v>372</c:v>
                </c:pt>
                <c:pt idx="32">
                  <c:v>399</c:v>
                </c:pt>
                <c:pt idx="33">
                  <c:v>399</c:v>
                </c:pt>
                <c:pt idx="34">
                  <c:v>363</c:v>
                </c:pt>
                <c:pt idx="35">
                  <c:v>363</c:v>
                </c:pt>
              </c:numCache>
            </c:numRef>
          </c:xVal>
          <c:yVal>
            <c:numRef>
              <c:f>Foglio2!$C$6:$AL$6</c:f>
              <c:numCache>
                <c:formatCode>General</c:formatCode>
                <c:ptCount val="36"/>
                <c:pt idx="0">
                  <c:v>0.88890000000000002</c:v>
                </c:pt>
                <c:pt idx="1">
                  <c:v>0.78700000000000003</c:v>
                </c:pt>
                <c:pt idx="2">
                  <c:v>0.68589999999999995</c:v>
                </c:pt>
                <c:pt idx="3">
                  <c:v>0.71199999999999997</c:v>
                </c:pt>
                <c:pt idx="4">
                  <c:v>0.97889999999999999</c:v>
                </c:pt>
                <c:pt idx="5">
                  <c:v>0.97889999999999999</c:v>
                </c:pt>
                <c:pt idx="6">
                  <c:v>0.95369999999999999</c:v>
                </c:pt>
                <c:pt idx="7">
                  <c:v>0.875</c:v>
                </c:pt>
                <c:pt idx="8">
                  <c:v>0.62829999999999997</c:v>
                </c:pt>
                <c:pt idx="9">
                  <c:v>0.79059999999999997</c:v>
                </c:pt>
                <c:pt idx="10">
                  <c:v>0.97470000000000001</c:v>
                </c:pt>
                <c:pt idx="11">
                  <c:v>0.98309999999999997</c:v>
                </c:pt>
                <c:pt idx="12">
                  <c:v>0.89349999999999996</c:v>
                </c:pt>
                <c:pt idx="13">
                  <c:v>0.68059999999999998</c:v>
                </c:pt>
                <c:pt idx="14">
                  <c:v>0.623</c:v>
                </c:pt>
                <c:pt idx="15">
                  <c:v>0.81679999999999997</c:v>
                </c:pt>
                <c:pt idx="16">
                  <c:v>0.97470000000000001</c:v>
                </c:pt>
                <c:pt idx="17">
                  <c:v>0.94940000000000002</c:v>
                </c:pt>
                <c:pt idx="18">
                  <c:v>0.98609999999999998</c:v>
                </c:pt>
                <c:pt idx="19">
                  <c:v>0.99070000000000003</c:v>
                </c:pt>
                <c:pt idx="20">
                  <c:v>0.63349999999999995</c:v>
                </c:pt>
                <c:pt idx="21">
                  <c:v>0.38740000000000002</c:v>
                </c:pt>
                <c:pt idx="22">
                  <c:v>0.98309999999999997</c:v>
                </c:pt>
                <c:pt idx="23">
                  <c:v>0.97889999999999999</c:v>
                </c:pt>
                <c:pt idx="24">
                  <c:v>0.96760000000000002</c:v>
                </c:pt>
                <c:pt idx="25">
                  <c:v>0.86109999999999998</c:v>
                </c:pt>
                <c:pt idx="26">
                  <c:v>0.38740000000000002</c:v>
                </c:pt>
                <c:pt idx="27">
                  <c:v>0.68059999999999998</c:v>
                </c:pt>
                <c:pt idx="28">
                  <c:v>0.97470000000000001</c:v>
                </c:pt>
                <c:pt idx="29">
                  <c:v>0.97889999999999999</c:v>
                </c:pt>
                <c:pt idx="30">
                  <c:v>0.95369999999999999</c:v>
                </c:pt>
                <c:pt idx="31">
                  <c:v>0.93979999999999997</c:v>
                </c:pt>
                <c:pt idx="32">
                  <c:v>0.63870000000000005</c:v>
                </c:pt>
                <c:pt idx="33">
                  <c:v>0.74350000000000005</c:v>
                </c:pt>
                <c:pt idx="34">
                  <c:v>0.97889999999999999</c:v>
                </c:pt>
                <c:pt idx="35">
                  <c:v>0.97889999999999999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456032"/>
        <c:axId val="-1241457664"/>
      </c:scatterChart>
      <c:valAx>
        <c:axId val="-12414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41457664"/>
        <c:crosses val="autoZero"/>
        <c:crossBetween val="midCat"/>
      </c:valAx>
      <c:valAx>
        <c:axId val="-12414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414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13</xdr:row>
      <xdr:rowOff>176212</xdr:rowOff>
    </xdr:from>
    <xdr:to>
      <xdr:col>4</xdr:col>
      <xdr:colOff>1428750</xdr:colOff>
      <xdr:row>28</xdr:row>
      <xdr:rowOff>61912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13</xdr:row>
      <xdr:rowOff>157162</xdr:rowOff>
    </xdr:from>
    <xdr:to>
      <xdr:col>8</xdr:col>
      <xdr:colOff>419100</xdr:colOff>
      <xdr:row>28</xdr:row>
      <xdr:rowOff>42862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14</xdr:row>
      <xdr:rowOff>4762</xdr:rowOff>
    </xdr:from>
    <xdr:to>
      <xdr:col>11</xdr:col>
      <xdr:colOff>190500</xdr:colOff>
      <xdr:row>28</xdr:row>
      <xdr:rowOff>80962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1638300</xdr:colOff>
      <xdr:row>8</xdr:row>
      <xdr:rowOff>119062</xdr:rowOff>
    </xdr:from>
    <xdr:to>
      <xdr:col>31</xdr:col>
      <xdr:colOff>476250</xdr:colOff>
      <xdr:row>29</xdr:row>
      <xdr:rowOff>152400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.summa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.summar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n.summar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6" sqref="B6"/>
    </sheetView>
  </sheetViews>
  <sheetFormatPr defaultRowHeight="15" x14ac:dyDescent="0.25"/>
  <cols>
    <col min="1" max="1" width="2" bestFit="1" customWidth="1"/>
    <col min="2" max="2" width="9.28515625" bestFit="1" customWidth="1"/>
    <col min="3" max="3" width="26.5703125" bestFit="1" customWidth="1"/>
    <col min="4" max="4" width="24.5703125" bestFit="1" customWidth="1"/>
    <col min="5" max="5" width="25.7109375" bestFit="1" customWidth="1"/>
    <col min="6" max="6" width="23.7109375" bestFit="1" customWidth="1"/>
    <col min="7" max="7" width="20.5703125" bestFit="1" customWidth="1"/>
    <col min="8" max="8" width="18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7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 x14ac:dyDescent="0.25">
      <c r="A3">
        <v>1</v>
      </c>
      <c r="B3" t="s">
        <v>9</v>
      </c>
      <c r="C3">
        <v>178042</v>
      </c>
      <c r="D3">
        <v>52835</v>
      </c>
      <c r="E3">
        <v>263359</v>
      </c>
      <c r="F3">
        <v>108037</v>
      </c>
      <c r="G3">
        <v>76426</v>
      </c>
      <c r="H3">
        <v>69443</v>
      </c>
    </row>
    <row r="4" spans="1:8" x14ac:dyDescent="0.25">
      <c r="A4">
        <v>2</v>
      </c>
      <c r="B4" t="s">
        <v>10</v>
      </c>
      <c r="C4">
        <v>19528</v>
      </c>
      <c r="D4">
        <v>20832</v>
      </c>
      <c r="E4">
        <v>19528</v>
      </c>
      <c r="F4">
        <v>20832</v>
      </c>
      <c r="G4">
        <v>19528</v>
      </c>
      <c r="H4">
        <v>20832</v>
      </c>
    </row>
    <row r="5" spans="1:8" x14ac:dyDescent="0.25">
      <c r="A5">
        <v>3</v>
      </c>
      <c r="B5" t="s">
        <v>11</v>
      </c>
      <c r="C5">
        <v>305</v>
      </c>
      <c r="D5">
        <v>665</v>
      </c>
      <c r="E5">
        <v>266</v>
      </c>
      <c r="F5">
        <v>596</v>
      </c>
      <c r="G5">
        <v>251</v>
      </c>
      <c r="H5">
        <v>1543</v>
      </c>
    </row>
    <row r="6" spans="1:8" x14ac:dyDescent="0.25">
      <c r="A6">
        <v>4</v>
      </c>
      <c r="B6" t="s">
        <v>12</v>
      </c>
      <c r="C6">
        <v>0.86080000000000001</v>
      </c>
      <c r="D6">
        <v>0.89029999999999998</v>
      </c>
      <c r="E6">
        <v>0.64329999999999998</v>
      </c>
      <c r="F6">
        <v>0.5796</v>
      </c>
      <c r="G6">
        <v>0.97940000000000005</v>
      </c>
      <c r="H6">
        <v>0.95469999999999999</v>
      </c>
    </row>
    <row r="7" spans="1:8" x14ac:dyDescent="0.25">
      <c r="A7">
        <v>5</v>
      </c>
      <c r="B7" t="s">
        <v>13</v>
      </c>
      <c r="C7">
        <v>6.7000000000000004E-2</v>
      </c>
      <c r="D7">
        <v>6.7000000000000004E-2</v>
      </c>
      <c r="E7">
        <v>0.15690000000000001</v>
      </c>
      <c r="F7">
        <v>0.16589999999999999</v>
      </c>
      <c r="G7">
        <v>1.89E-2</v>
      </c>
      <c r="H7">
        <v>1.8800000000000001E-2</v>
      </c>
    </row>
    <row r="8" spans="1:8" x14ac:dyDescent="0.25">
      <c r="A8">
        <v>6</v>
      </c>
      <c r="B8" t="s">
        <v>14</v>
      </c>
      <c r="C8">
        <v>127</v>
      </c>
      <c r="D8">
        <v>127</v>
      </c>
      <c r="E8">
        <v>168</v>
      </c>
      <c r="F8">
        <v>146</v>
      </c>
      <c r="G8">
        <v>223</v>
      </c>
      <c r="H8">
        <v>247</v>
      </c>
    </row>
    <row r="9" spans="1:8" x14ac:dyDescent="0.25">
      <c r="A9">
        <v>7</v>
      </c>
      <c r="B9" t="s">
        <v>15</v>
      </c>
      <c r="C9">
        <v>4090</v>
      </c>
      <c r="D9">
        <v>232</v>
      </c>
      <c r="E9">
        <v>60399</v>
      </c>
      <c r="F9">
        <v>169</v>
      </c>
      <c r="G9">
        <v>2405</v>
      </c>
      <c r="H9">
        <v>136</v>
      </c>
    </row>
    <row r="10" spans="1:8" x14ac:dyDescent="0.25">
      <c r="A10">
        <v>8</v>
      </c>
      <c r="B10" t="s">
        <v>16</v>
      </c>
      <c r="C10">
        <v>6.9900000000000004E-2</v>
      </c>
      <c r="D10">
        <v>3.5999999999999999E-3</v>
      </c>
      <c r="E10">
        <v>0.40649999999999997</v>
      </c>
      <c r="F10">
        <v>0.60640000000000005</v>
      </c>
      <c r="G10">
        <v>0</v>
      </c>
      <c r="H10">
        <v>0</v>
      </c>
    </row>
    <row r="11" spans="1:8" x14ac:dyDescent="0.25">
      <c r="A11">
        <v>9</v>
      </c>
      <c r="B11" t="s">
        <v>17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workbookViewId="0">
      <selection sqref="A1:XFD1048576"/>
    </sheetView>
  </sheetViews>
  <sheetFormatPr defaultRowHeight="15" x14ac:dyDescent="0.25"/>
  <cols>
    <col min="1" max="1" width="2" bestFit="1" customWidth="1"/>
    <col min="2" max="2" width="9.28515625" bestFit="1" customWidth="1"/>
    <col min="3" max="3" width="26.5703125" bestFit="1" customWidth="1"/>
    <col min="4" max="4" width="24.5703125" bestFit="1" customWidth="1"/>
    <col min="5" max="5" width="25.7109375" bestFit="1" customWidth="1"/>
    <col min="6" max="6" width="23.7109375" bestFit="1" customWidth="1"/>
    <col min="7" max="7" width="20.5703125" bestFit="1" customWidth="1"/>
    <col min="8" max="8" width="18.7109375" bestFit="1" customWidth="1"/>
    <col min="9" max="9" width="26.5703125" bestFit="1" customWidth="1"/>
    <col min="10" max="10" width="24.5703125" bestFit="1" customWidth="1"/>
    <col min="11" max="11" width="25.7109375" bestFit="1" customWidth="1"/>
    <col min="12" max="12" width="23.7109375" bestFit="1" customWidth="1"/>
    <col min="13" max="13" width="20.5703125" bestFit="1" customWidth="1"/>
    <col min="14" max="14" width="18.7109375" bestFit="1" customWidth="1"/>
    <col min="15" max="15" width="26.5703125" bestFit="1" customWidth="1"/>
    <col min="16" max="16" width="24.5703125" bestFit="1" customWidth="1"/>
    <col min="17" max="17" width="25.7109375" bestFit="1" customWidth="1"/>
    <col min="18" max="18" width="23.7109375" bestFit="1" customWidth="1"/>
    <col min="19" max="19" width="20.5703125" bestFit="1" customWidth="1"/>
    <col min="20" max="20" width="18.7109375" bestFit="1" customWidth="1"/>
    <col min="21" max="21" width="26.5703125" bestFit="1" customWidth="1"/>
    <col min="22" max="22" width="24.5703125" bestFit="1" customWidth="1"/>
    <col min="23" max="23" width="25.7109375" bestFit="1" customWidth="1"/>
    <col min="24" max="24" width="23.7109375" bestFit="1" customWidth="1"/>
    <col min="25" max="25" width="20.5703125" bestFit="1" customWidth="1"/>
    <col min="26" max="26" width="18.7109375" bestFit="1" customWidth="1"/>
    <col min="27" max="27" width="26.5703125" bestFit="1" customWidth="1"/>
    <col min="28" max="28" width="24.5703125" bestFit="1" customWidth="1"/>
    <col min="29" max="29" width="25.7109375" bestFit="1" customWidth="1"/>
    <col min="30" max="30" width="23.7109375" bestFit="1" customWidth="1"/>
    <col min="31" max="31" width="20.5703125" bestFit="1" customWidth="1"/>
    <col min="32" max="32" width="18.7109375" bestFit="1" customWidth="1"/>
    <col min="33" max="33" width="26.5703125" bestFit="1" customWidth="1"/>
    <col min="34" max="34" width="24.5703125" bestFit="1" customWidth="1"/>
    <col min="35" max="35" width="25.7109375" bestFit="1" customWidth="1"/>
    <col min="36" max="36" width="23.7109375" bestFit="1" customWidth="1"/>
    <col min="37" max="37" width="20.5703125" bestFit="1" customWidth="1"/>
    <col min="38" max="38" width="18.7109375" bestFit="1" customWidth="1"/>
  </cols>
  <sheetData>
    <row r="1" spans="1:38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</row>
    <row r="2" spans="1:38" x14ac:dyDescent="0.25">
      <c r="A2">
        <v>0</v>
      </c>
      <c r="B2" t="s">
        <v>7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</row>
    <row r="3" spans="1:38" x14ac:dyDescent="0.25">
      <c r="A3">
        <v>1</v>
      </c>
      <c r="B3" t="s">
        <v>9</v>
      </c>
      <c r="C3">
        <v>144858</v>
      </c>
      <c r="D3">
        <v>67026</v>
      </c>
      <c r="E3">
        <v>147978</v>
      </c>
      <c r="F3">
        <v>35071</v>
      </c>
      <c r="G3">
        <v>83474</v>
      </c>
      <c r="H3">
        <v>48669</v>
      </c>
      <c r="I3">
        <v>69453</v>
      </c>
      <c r="J3">
        <v>126008</v>
      </c>
      <c r="K3">
        <v>179409</v>
      </c>
      <c r="L3">
        <v>97210</v>
      </c>
      <c r="M3">
        <v>103677</v>
      </c>
      <c r="N3">
        <v>36368</v>
      </c>
      <c r="O3">
        <v>136279</v>
      </c>
      <c r="P3">
        <v>41159</v>
      </c>
      <c r="Q3">
        <v>163317</v>
      </c>
      <c r="R3">
        <v>56406</v>
      </c>
      <c r="S3">
        <v>116802</v>
      </c>
      <c r="T3">
        <v>37071</v>
      </c>
      <c r="U3">
        <v>172740</v>
      </c>
      <c r="V3">
        <v>72895</v>
      </c>
      <c r="W3">
        <v>190938</v>
      </c>
      <c r="X3">
        <v>95699</v>
      </c>
      <c r="Y3">
        <v>83149</v>
      </c>
      <c r="Z3">
        <v>116018</v>
      </c>
      <c r="AA3">
        <v>90426</v>
      </c>
      <c r="AB3">
        <v>78848</v>
      </c>
      <c r="AC3">
        <v>174795</v>
      </c>
      <c r="AD3">
        <v>93167</v>
      </c>
      <c r="AE3">
        <v>70247</v>
      </c>
      <c r="AF3">
        <v>40826</v>
      </c>
      <c r="AG3">
        <v>182383</v>
      </c>
      <c r="AH3">
        <v>59199</v>
      </c>
      <c r="AI3">
        <v>156190</v>
      </c>
      <c r="AJ3">
        <v>160331</v>
      </c>
      <c r="AK3">
        <v>68430</v>
      </c>
      <c r="AL3">
        <v>111753</v>
      </c>
    </row>
    <row r="4" spans="1:38" x14ac:dyDescent="0.25">
      <c r="A4">
        <v>2</v>
      </c>
      <c r="B4" t="s">
        <v>10</v>
      </c>
      <c r="C4">
        <v>16648</v>
      </c>
      <c r="D4">
        <v>17952</v>
      </c>
      <c r="E4">
        <v>16824</v>
      </c>
      <c r="F4">
        <v>18128</v>
      </c>
      <c r="G4">
        <v>16824</v>
      </c>
      <c r="H4">
        <v>18128</v>
      </c>
      <c r="I4">
        <v>29364</v>
      </c>
      <c r="J4">
        <v>30668</v>
      </c>
      <c r="K4">
        <v>29540</v>
      </c>
      <c r="L4">
        <v>30844</v>
      </c>
      <c r="M4">
        <v>29540</v>
      </c>
      <c r="N4">
        <v>30844</v>
      </c>
      <c r="O4">
        <v>16648</v>
      </c>
      <c r="P4">
        <v>17952</v>
      </c>
      <c r="Q4">
        <v>16824</v>
      </c>
      <c r="R4">
        <v>18128</v>
      </c>
      <c r="S4">
        <v>16824</v>
      </c>
      <c r="T4">
        <v>18128</v>
      </c>
      <c r="U4">
        <v>19552</v>
      </c>
      <c r="V4">
        <v>20864</v>
      </c>
      <c r="W4">
        <v>19704</v>
      </c>
      <c r="X4">
        <v>21008</v>
      </c>
      <c r="Y4">
        <v>19704</v>
      </c>
      <c r="Z4">
        <v>21008</v>
      </c>
      <c r="AA4">
        <v>69768</v>
      </c>
      <c r="AB4">
        <v>71072</v>
      </c>
      <c r="AC4">
        <v>69768</v>
      </c>
      <c r="AD4">
        <v>71072</v>
      </c>
      <c r="AE4">
        <v>69768</v>
      </c>
      <c r="AF4">
        <v>71072</v>
      </c>
      <c r="AG4">
        <v>16824</v>
      </c>
      <c r="AH4">
        <v>18128</v>
      </c>
      <c r="AI4">
        <v>16824</v>
      </c>
      <c r="AJ4">
        <v>18128</v>
      </c>
      <c r="AK4">
        <v>16824</v>
      </c>
      <c r="AL4">
        <v>18128</v>
      </c>
    </row>
    <row r="5" spans="1:38" x14ac:dyDescent="0.25">
      <c r="A5">
        <v>3</v>
      </c>
      <c r="B5" t="s">
        <v>11</v>
      </c>
      <c r="C5">
        <v>320</v>
      </c>
      <c r="D5">
        <v>762</v>
      </c>
      <c r="E5">
        <v>244</v>
      </c>
      <c r="F5">
        <v>432</v>
      </c>
      <c r="G5">
        <v>210</v>
      </c>
      <c r="H5">
        <v>683</v>
      </c>
      <c r="I5">
        <v>279</v>
      </c>
      <c r="J5">
        <v>674</v>
      </c>
      <c r="K5">
        <v>293</v>
      </c>
      <c r="L5">
        <v>447</v>
      </c>
      <c r="M5">
        <v>202</v>
      </c>
      <c r="N5">
        <v>687</v>
      </c>
      <c r="O5">
        <v>196</v>
      </c>
      <c r="P5">
        <v>661</v>
      </c>
      <c r="Q5">
        <v>226</v>
      </c>
      <c r="R5">
        <v>505</v>
      </c>
      <c r="S5">
        <v>210</v>
      </c>
      <c r="T5">
        <v>660</v>
      </c>
      <c r="U5">
        <v>203</v>
      </c>
      <c r="V5">
        <v>947</v>
      </c>
      <c r="W5">
        <v>422</v>
      </c>
      <c r="X5">
        <v>491</v>
      </c>
      <c r="Y5">
        <v>210</v>
      </c>
      <c r="Z5">
        <v>675</v>
      </c>
      <c r="AA5">
        <v>243</v>
      </c>
      <c r="AB5">
        <v>740</v>
      </c>
      <c r="AC5">
        <v>234</v>
      </c>
      <c r="AD5">
        <v>598</v>
      </c>
      <c r="AE5">
        <v>233</v>
      </c>
      <c r="AF5">
        <v>857</v>
      </c>
      <c r="AG5">
        <v>198</v>
      </c>
      <c r="AH5">
        <v>662</v>
      </c>
      <c r="AI5">
        <v>253</v>
      </c>
      <c r="AJ5">
        <v>447</v>
      </c>
      <c r="AK5">
        <v>278</v>
      </c>
      <c r="AL5">
        <v>705</v>
      </c>
    </row>
    <row r="6" spans="1:38" x14ac:dyDescent="0.25">
      <c r="A6">
        <v>4</v>
      </c>
      <c r="B6" t="s">
        <v>12</v>
      </c>
      <c r="C6">
        <v>0.88890000000000002</v>
      </c>
      <c r="D6">
        <v>0.78700000000000003</v>
      </c>
      <c r="E6">
        <v>0.68589999999999995</v>
      </c>
      <c r="F6">
        <v>0.71199999999999997</v>
      </c>
      <c r="G6">
        <v>0.97889999999999999</v>
      </c>
      <c r="H6">
        <v>0.97889999999999999</v>
      </c>
      <c r="I6">
        <v>0.95369999999999999</v>
      </c>
      <c r="J6">
        <v>0.875</v>
      </c>
      <c r="K6">
        <v>0.62829999999999997</v>
      </c>
      <c r="L6">
        <v>0.79059999999999997</v>
      </c>
      <c r="M6">
        <v>0.97470000000000001</v>
      </c>
      <c r="N6">
        <v>0.98309999999999997</v>
      </c>
      <c r="O6">
        <v>0.89349999999999996</v>
      </c>
      <c r="P6">
        <v>0.68059999999999998</v>
      </c>
      <c r="Q6">
        <v>0.623</v>
      </c>
      <c r="R6">
        <v>0.81679999999999997</v>
      </c>
      <c r="S6">
        <v>0.97470000000000001</v>
      </c>
      <c r="T6">
        <v>0.94940000000000002</v>
      </c>
      <c r="U6">
        <v>0.98609999999999998</v>
      </c>
      <c r="V6">
        <v>0.99070000000000003</v>
      </c>
      <c r="W6">
        <v>0.63349999999999995</v>
      </c>
      <c r="X6">
        <v>0.38740000000000002</v>
      </c>
      <c r="Y6">
        <v>0.98309999999999997</v>
      </c>
      <c r="Z6">
        <v>0.97889999999999999</v>
      </c>
      <c r="AA6">
        <v>0.96760000000000002</v>
      </c>
      <c r="AB6">
        <v>0.86109999999999998</v>
      </c>
      <c r="AC6">
        <v>0.38740000000000002</v>
      </c>
      <c r="AD6">
        <v>0.68059999999999998</v>
      </c>
      <c r="AE6">
        <v>0.97470000000000001</v>
      </c>
      <c r="AF6">
        <v>0.97889999999999999</v>
      </c>
      <c r="AG6">
        <v>0.95369999999999999</v>
      </c>
      <c r="AH6">
        <v>0.93979999999999997</v>
      </c>
      <c r="AI6">
        <v>0.63870000000000005</v>
      </c>
      <c r="AJ6">
        <v>0.74350000000000005</v>
      </c>
      <c r="AK6">
        <v>0.97889999999999999</v>
      </c>
      <c r="AL6">
        <v>0.97889999999999999</v>
      </c>
    </row>
    <row r="7" spans="1:38" x14ac:dyDescent="0.25">
      <c r="A7">
        <v>5</v>
      </c>
      <c r="B7" t="s">
        <v>13</v>
      </c>
      <c r="C7">
        <v>6.1199999999999997E-2</v>
      </c>
      <c r="D7">
        <v>6.4299999999999996E-2</v>
      </c>
      <c r="E7">
        <v>0.22359999999999999</v>
      </c>
      <c r="F7">
        <v>0.22559999999999999</v>
      </c>
      <c r="G7">
        <v>2.53E-2</v>
      </c>
      <c r="H7">
        <v>2.5399999999999999E-2</v>
      </c>
      <c r="I7">
        <v>5.9200000000000003E-2</v>
      </c>
      <c r="J7">
        <v>5.79E-2</v>
      </c>
      <c r="K7">
        <v>8.72E-2</v>
      </c>
      <c r="L7">
        <v>7.6799999999999993E-2</v>
      </c>
      <c r="M7">
        <v>2.53E-2</v>
      </c>
      <c r="N7">
        <v>2.5100000000000001E-2</v>
      </c>
      <c r="O7">
        <v>7.51E-2</v>
      </c>
      <c r="P7">
        <v>8.1900000000000001E-2</v>
      </c>
      <c r="Q7">
        <v>0.24610000000000001</v>
      </c>
      <c r="R7">
        <v>0.24460000000000001</v>
      </c>
      <c r="S7">
        <v>2.58E-2</v>
      </c>
      <c r="T7">
        <v>3.1800000000000002E-2</v>
      </c>
      <c r="U7">
        <v>6.1400000000000003E-2</v>
      </c>
      <c r="V7">
        <v>6.1600000000000002E-2</v>
      </c>
      <c r="W7">
        <v>0.1794</v>
      </c>
      <c r="X7">
        <v>0.13289999999999999</v>
      </c>
      <c r="Y7">
        <v>2.52E-2</v>
      </c>
      <c r="Z7">
        <v>2.52E-2</v>
      </c>
      <c r="AA7">
        <v>5.8799999999999998E-2</v>
      </c>
      <c r="AB7">
        <v>5.7799999999999997E-2</v>
      </c>
      <c r="AC7">
        <v>8.5599999999999996E-2</v>
      </c>
      <c r="AD7">
        <v>8.0699999999999994E-2</v>
      </c>
      <c r="AE7">
        <v>2.5499999999999998E-2</v>
      </c>
      <c r="AF7">
        <v>2.52E-2</v>
      </c>
      <c r="AG7">
        <v>6.1800000000000001E-2</v>
      </c>
      <c r="AH7">
        <v>6.4100000000000004E-2</v>
      </c>
      <c r="AI7">
        <v>0.23669999999999999</v>
      </c>
      <c r="AJ7">
        <v>0.21360000000000001</v>
      </c>
      <c r="AK7">
        <v>2.53E-2</v>
      </c>
      <c r="AL7">
        <v>2.52E-2</v>
      </c>
    </row>
    <row r="8" spans="1:38" x14ac:dyDescent="0.25">
      <c r="A8">
        <v>6</v>
      </c>
      <c r="B8" t="s">
        <v>14</v>
      </c>
      <c r="C8">
        <v>112</v>
      </c>
      <c r="D8">
        <v>44</v>
      </c>
      <c r="E8">
        <v>44</v>
      </c>
      <c r="F8">
        <v>41</v>
      </c>
      <c r="G8">
        <v>43</v>
      </c>
      <c r="H8">
        <v>39</v>
      </c>
      <c r="I8">
        <v>341</v>
      </c>
      <c r="J8">
        <v>538</v>
      </c>
      <c r="K8">
        <v>347</v>
      </c>
      <c r="L8">
        <v>1002</v>
      </c>
      <c r="M8">
        <v>339</v>
      </c>
      <c r="N8">
        <v>336</v>
      </c>
      <c r="O8">
        <v>54</v>
      </c>
      <c r="P8">
        <v>24</v>
      </c>
      <c r="Q8">
        <v>48</v>
      </c>
      <c r="R8">
        <v>38</v>
      </c>
      <c r="S8">
        <v>24</v>
      </c>
      <c r="T8">
        <v>23</v>
      </c>
      <c r="U8">
        <v>132</v>
      </c>
      <c r="V8">
        <v>131</v>
      </c>
      <c r="W8">
        <v>133</v>
      </c>
      <c r="X8">
        <v>128</v>
      </c>
      <c r="Y8">
        <v>136</v>
      </c>
      <c r="Z8">
        <v>116</v>
      </c>
      <c r="AA8">
        <v>1663</v>
      </c>
      <c r="AB8">
        <v>1211</v>
      </c>
      <c r="AC8">
        <v>2155</v>
      </c>
      <c r="AD8">
        <v>1402</v>
      </c>
      <c r="AE8">
        <v>1539</v>
      </c>
      <c r="AF8">
        <v>1426</v>
      </c>
      <c r="AG8">
        <v>54</v>
      </c>
      <c r="AH8">
        <v>52</v>
      </c>
      <c r="AI8">
        <v>76</v>
      </c>
      <c r="AJ8">
        <v>53</v>
      </c>
      <c r="AK8">
        <v>57</v>
      </c>
      <c r="AL8">
        <v>47</v>
      </c>
    </row>
    <row r="9" spans="1:38" x14ac:dyDescent="0.25">
      <c r="A9">
        <v>7</v>
      </c>
      <c r="B9" t="s">
        <v>15</v>
      </c>
      <c r="C9">
        <v>465</v>
      </c>
      <c r="D9">
        <v>17</v>
      </c>
      <c r="E9">
        <v>969</v>
      </c>
      <c r="F9">
        <v>3</v>
      </c>
      <c r="G9">
        <v>523</v>
      </c>
      <c r="H9">
        <v>41</v>
      </c>
      <c r="I9">
        <v>164809</v>
      </c>
      <c r="J9">
        <v>3409</v>
      </c>
      <c r="K9">
        <v>159794</v>
      </c>
      <c r="L9">
        <v>3157</v>
      </c>
      <c r="M9">
        <v>6046</v>
      </c>
      <c r="N9">
        <v>5302</v>
      </c>
      <c r="O9">
        <v>668</v>
      </c>
      <c r="P9">
        <v>41</v>
      </c>
      <c r="Q9">
        <v>601</v>
      </c>
      <c r="R9">
        <v>42</v>
      </c>
      <c r="S9">
        <v>297</v>
      </c>
      <c r="T9">
        <v>28</v>
      </c>
      <c r="U9">
        <v>2021</v>
      </c>
      <c r="V9">
        <v>959</v>
      </c>
      <c r="W9">
        <v>1565</v>
      </c>
      <c r="X9">
        <v>322</v>
      </c>
      <c r="Y9">
        <v>1902</v>
      </c>
      <c r="Z9">
        <v>63</v>
      </c>
      <c r="AA9">
        <v>266368</v>
      </c>
      <c r="AB9">
        <v>49817</v>
      </c>
      <c r="AC9">
        <v>999743</v>
      </c>
      <c r="AD9">
        <v>26057</v>
      </c>
      <c r="AE9">
        <v>457785</v>
      </c>
      <c r="AF9">
        <v>56238</v>
      </c>
      <c r="AG9">
        <v>637</v>
      </c>
      <c r="AH9">
        <v>41</v>
      </c>
      <c r="AI9">
        <v>643</v>
      </c>
      <c r="AJ9">
        <v>1</v>
      </c>
      <c r="AK9">
        <v>770</v>
      </c>
      <c r="AL9">
        <v>63</v>
      </c>
    </row>
    <row r="10" spans="1:38" x14ac:dyDescent="0.25">
      <c r="A10">
        <v>8</v>
      </c>
      <c r="B10" t="s">
        <v>16</v>
      </c>
      <c r="C10">
        <v>5.0900000000000001E-2</v>
      </c>
      <c r="D10">
        <v>0</v>
      </c>
      <c r="E10">
        <v>0.89839999999999998</v>
      </c>
      <c r="G10">
        <v>6.4999999999999997E-3</v>
      </c>
      <c r="H10">
        <v>2.5000000000000001E-3</v>
      </c>
      <c r="I10">
        <v>0.1212</v>
      </c>
      <c r="J10">
        <v>3.2800000000000003E-2</v>
      </c>
      <c r="K10">
        <v>3.15E-2</v>
      </c>
      <c r="L10">
        <v>8.8000000000000005E-3</v>
      </c>
      <c r="M10">
        <v>0</v>
      </c>
      <c r="N10">
        <v>1.9400000000000001E-2</v>
      </c>
      <c r="O10">
        <v>0.6381</v>
      </c>
      <c r="P10">
        <v>0</v>
      </c>
      <c r="Q10">
        <v>1.4254</v>
      </c>
      <c r="R10">
        <v>0.51490000000000002</v>
      </c>
      <c r="S10">
        <v>6.4000000000000003E-3</v>
      </c>
      <c r="T10">
        <v>5.2600000000000001E-2</v>
      </c>
      <c r="U10">
        <v>2.0799999999999999E-2</v>
      </c>
      <c r="V10">
        <v>2.06E-2</v>
      </c>
      <c r="W10">
        <v>1.15E-2</v>
      </c>
      <c r="X10">
        <v>0.67779999999999996</v>
      </c>
      <c r="Y10">
        <v>0</v>
      </c>
      <c r="Z10">
        <v>7.6E-3</v>
      </c>
      <c r="AA10">
        <v>5.4999999999999997E-3</v>
      </c>
      <c r="AB10">
        <v>5.04E-2</v>
      </c>
      <c r="AD10">
        <v>7.4399999999999994E-2</v>
      </c>
      <c r="AE10">
        <v>2.0999999999999999E-3</v>
      </c>
      <c r="AF10">
        <v>6.0000000000000001E-3</v>
      </c>
      <c r="AG10">
        <v>2.0799999999999999E-2</v>
      </c>
      <c r="AH10">
        <v>0</v>
      </c>
      <c r="AI10">
        <v>5.1999999999999998E-3</v>
      </c>
      <c r="AK10">
        <v>0</v>
      </c>
      <c r="AL10">
        <v>5.3E-3</v>
      </c>
    </row>
    <row r="11" spans="1:38" x14ac:dyDescent="0.25">
      <c r="A11">
        <v>9</v>
      </c>
      <c r="B11" t="s">
        <v>17</v>
      </c>
      <c r="C11" t="s">
        <v>18</v>
      </c>
      <c r="D11" t="s">
        <v>18</v>
      </c>
      <c r="E11" t="s">
        <v>18</v>
      </c>
      <c r="F11" t="s">
        <v>52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53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52</v>
      </c>
      <c r="AK11" t="s">
        <v>18</v>
      </c>
      <c r="AL11" t="s">
        <v>18</v>
      </c>
    </row>
    <row r="12" spans="1:38" x14ac:dyDescent="0.25">
      <c r="C12" s="2">
        <f t="shared" ref="C12:D12" si="0">IF(ISNUMBER( SEARCH("Convolution",C1)),4,0) + IF(ISNUMBER( SEARCH("Correlation",C1)),7,0)+ IF(ISNUMBER( SEARCH("Saxpy",C1)),3,0)</f>
        <v>4</v>
      </c>
      <c r="D12">
        <f t="shared" si="0"/>
        <v>4</v>
      </c>
      <c r="E12">
        <f>IF(ISNUMBER( SEARCH("Convolution",E1)),4,0) + IF(ISNUMBER( SEARCH("Correlation",E1)),7,0)+ IF(ISNUMBER( SEARCH("Saxpy",E1)),3,0)</f>
        <v>7</v>
      </c>
      <c r="F12">
        <f t="shared" ref="F12:AL12" si="1">IF(ISNUMBER( SEARCH("Convolution",F1)),4,0) + IF(ISNUMBER( SEARCH("Correlation",F1)),7,0)+ IF(ISNUMBER( SEARCH("Saxpy",F1)),3,0)</f>
        <v>7</v>
      </c>
      <c r="G12">
        <f t="shared" si="1"/>
        <v>3</v>
      </c>
      <c r="H12">
        <f t="shared" si="1"/>
        <v>3</v>
      </c>
      <c r="I12">
        <f t="shared" si="1"/>
        <v>4</v>
      </c>
      <c r="J12">
        <f t="shared" si="1"/>
        <v>4</v>
      </c>
      <c r="K12">
        <f t="shared" si="1"/>
        <v>7</v>
      </c>
      <c r="L12">
        <f t="shared" si="1"/>
        <v>7</v>
      </c>
      <c r="M12">
        <f t="shared" si="1"/>
        <v>3</v>
      </c>
      <c r="N12">
        <f t="shared" si="1"/>
        <v>3</v>
      </c>
      <c r="O12">
        <f t="shared" si="1"/>
        <v>4</v>
      </c>
      <c r="P12">
        <f t="shared" si="1"/>
        <v>4</v>
      </c>
      <c r="Q12">
        <f t="shared" si="1"/>
        <v>7</v>
      </c>
      <c r="R12">
        <f t="shared" si="1"/>
        <v>7</v>
      </c>
      <c r="S12">
        <f t="shared" si="1"/>
        <v>3</v>
      </c>
      <c r="T12">
        <f t="shared" si="1"/>
        <v>3</v>
      </c>
      <c r="U12">
        <f t="shared" si="1"/>
        <v>4</v>
      </c>
      <c r="V12">
        <f t="shared" si="1"/>
        <v>4</v>
      </c>
      <c r="W12">
        <f t="shared" si="1"/>
        <v>7</v>
      </c>
      <c r="X12">
        <f t="shared" si="1"/>
        <v>7</v>
      </c>
      <c r="Y12">
        <f t="shared" si="1"/>
        <v>3</v>
      </c>
      <c r="Z12">
        <f t="shared" si="1"/>
        <v>3</v>
      </c>
      <c r="AA12">
        <f t="shared" si="1"/>
        <v>4</v>
      </c>
      <c r="AB12">
        <f t="shared" si="1"/>
        <v>4</v>
      </c>
      <c r="AC12">
        <f t="shared" si="1"/>
        <v>7</v>
      </c>
      <c r="AD12">
        <f t="shared" si="1"/>
        <v>7</v>
      </c>
      <c r="AE12">
        <f t="shared" si="1"/>
        <v>3</v>
      </c>
      <c r="AF12">
        <f t="shared" si="1"/>
        <v>3</v>
      </c>
      <c r="AG12">
        <f t="shared" si="1"/>
        <v>4</v>
      </c>
      <c r="AH12">
        <f t="shared" si="1"/>
        <v>4</v>
      </c>
      <c r="AI12">
        <f t="shared" si="1"/>
        <v>7</v>
      </c>
      <c r="AJ12">
        <f t="shared" si="1"/>
        <v>7</v>
      </c>
      <c r="AK12">
        <f t="shared" si="1"/>
        <v>3</v>
      </c>
      <c r="AL12">
        <f t="shared" si="1"/>
        <v>3</v>
      </c>
    </row>
    <row r="13" spans="1:38" s="3" customFormat="1" x14ac:dyDescent="0.25">
      <c r="C13" s="4" t="str">
        <f>LEFT(C2,SEARCH(" ",C2,1)-1)</f>
        <v>12</v>
      </c>
      <c r="D13" s="4" t="str">
        <f t="shared" ref="D13:AL13" si="2">LEFT(D2,SEARCH(" ",D2,1)-1)</f>
        <v>12</v>
      </c>
      <c r="E13" s="4" t="str">
        <f t="shared" si="2"/>
        <v>12</v>
      </c>
      <c r="F13" s="4" t="str">
        <f t="shared" si="2"/>
        <v>12</v>
      </c>
      <c r="G13" s="4" t="str">
        <f t="shared" si="2"/>
        <v>12</v>
      </c>
      <c r="H13" s="4" t="str">
        <f t="shared" si="2"/>
        <v>12</v>
      </c>
      <c r="I13" s="4" t="str">
        <f t="shared" si="2"/>
        <v>21</v>
      </c>
      <c r="J13" s="4" t="str">
        <f t="shared" si="2"/>
        <v>21</v>
      </c>
      <c r="K13" s="4" t="str">
        <f t="shared" si="2"/>
        <v>21</v>
      </c>
      <c r="L13" s="4" t="str">
        <f t="shared" si="2"/>
        <v>21</v>
      </c>
      <c r="M13" s="4" t="str">
        <f t="shared" si="2"/>
        <v>21</v>
      </c>
      <c r="N13" s="4" t="str">
        <f t="shared" si="2"/>
        <v>21</v>
      </c>
      <c r="O13" s="4" t="str">
        <f t="shared" si="2"/>
        <v>9</v>
      </c>
      <c r="P13" s="4" t="str">
        <f t="shared" si="2"/>
        <v>9</v>
      </c>
      <c r="Q13" s="4" t="str">
        <f t="shared" si="2"/>
        <v>9</v>
      </c>
      <c r="R13" s="4" t="str">
        <f t="shared" si="2"/>
        <v>9</v>
      </c>
      <c r="S13" s="4" t="str">
        <f t="shared" si="2"/>
        <v>9</v>
      </c>
      <c r="T13" s="4" t="str">
        <f t="shared" si="2"/>
        <v>9</v>
      </c>
      <c r="U13" s="4" t="str">
        <f t="shared" si="2"/>
        <v>12</v>
      </c>
      <c r="V13" s="4" t="str">
        <f t="shared" si="2"/>
        <v>12</v>
      </c>
      <c r="W13" s="4" t="str">
        <f t="shared" si="2"/>
        <v>12</v>
      </c>
      <c r="X13" s="4" t="str">
        <f t="shared" si="2"/>
        <v>12</v>
      </c>
      <c r="Y13" s="4" t="str">
        <f t="shared" si="2"/>
        <v>12</v>
      </c>
      <c r="Z13" s="4" t="str">
        <f t="shared" si="2"/>
        <v>12</v>
      </c>
      <c r="AA13" s="4" t="str">
        <f t="shared" si="2"/>
        <v>21</v>
      </c>
      <c r="AB13" s="4" t="str">
        <f t="shared" si="2"/>
        <v>21</v>
      </c>
      <c r="AC13" s="4" t="str">
        <f t="shared" si="2"/>
        <v>21</v>
      </c>
      <c r="AD13" s="4" t="str">
        <f t="shared" si="2"/>
        <v>21</v>
      </c>
      <c r="AE13" s="4" t="str">
        <f t="shared" si="2"/>
        <v>21</v>
      </c>
      <c r="AF13" s="4" t="str">
        <f t="shared" si="2"/>
        <v>21</v>
      </c>
      <c r="AG13" s="4" t="str">
        <f t="shared" si="2"/>
        <v>9</v>
      </c>
      <c r="AH13" s="4" t="str">
        <f t="shared" si="2"/>
        <v>9</v>
      </c>
      <c r="AI13" s="4" t="str">
        <f t="shared" si="2"/>
        <v>9</v>
      </c>
      <c r="AJ13" s="4" t="str">
        <f t="shared" si="2"/>
        <v>9</v>
      </c>
      <c r="AK13" s="4" t="str">
        <f t="shared" si="2"/>
        <v>9</v>
      </c>
      <c r="AL13" s="4" t="str">
        <f t="shared" si="2"/>
        <v>9</v>
      </c>
    </row>
    <row r="14" spans="1:38" s="3" customFormat="1" x14ac:dyDescent="0.25">
      <c r="C14" s="4" t="str">
        <f>RIGHT(C2,SEARCH(" ",C2,1))</f>
        <v xml:space="preserve"> 15</v>
      </c>
      <c r="D14" s="4" t="str">
        <f t="shared" ref="D14:AL14" si="3">RIGHT(D2,SEARCH(" ",D2,1))</f>
        <v xml:space="preserve"> 15</v>
      </c>
      <c r="E14" s="4" t="str">
        <f t="shared" si="3"/>
        <v xml:space="preserve"> 15</v>
      </c>
      <c r="F14" s="4" t="str">
        <f t="shared" si="3"/>
        <v xml:space="preserve"> 15</v>
      </c>
      <c r="G14" s="4" t="str">
        <f t="shared" si="3"/>
        <v xml:space="preserve"> 15</v>
      </c>
      <c r="H14" s="4" t="str">
        <f t="shared" si="3"/>
        <v xml:space="preserve"> 15</v>
      </c>
      <c r="I14" s="4" t="str">
        <f t="shared" si="3"/>
        <v>127</v>
      </c>
      <c r="J14" s="4" t="str">
        <f t="shared" si="3"/>
        <v>127</v>
      </c>
      <c r="K14" s="4" t="str">
        <f t="shared" si="3"/>
        <v>127</v>
      </c>
      <c r="L14" s="4" t="str">
        <f t="shared" si="3"/>
        <v>127</v>
      </c>
      <c r="M14" s="4" t="str">
        <f t="shared" si="3"/>
        <v>127</v>
      </c>
      <c r="N14" s="4" t="str">
        <f t="shared" si="3"/>
        <v>127</v>
      </c>
      <c r="O14" s="4" t="str">
        <f t="shared" si="3"/>
        <v xml:space="preserve"> 7</v>
      </c>
      <c r="P14" s="4" t="str">
        <f t="shared" si="3"/>
        <v xml:space="preserve"> 7</v>
      </c>
      <c r="Q14" s="4" t="str">
        <f t="shared" si="3"/>
        <v xml:space="preserve"> 7</v>
      </c>
      <c r="R14" s="4" t="str">
        <f t="shared" si="3"/>
        <v xml:space="preserve"> 7</v>
      </c>
      <c r="S14" s="4" t="str">
        <f t="shared" si="3"/>
        <v xml:space="preserve"> 7</v>
      </c>
      <c r="T14" s="4" t="str">
        <f t="shared" si="3"/>
        <v xml:space="preserve"> 7</v>
      </c>
      <c r="U14" s="4" t="str">
        <f t="shared" si="3"/>
        <v xml:space="preserve"> 60</v>
      </c>
      <c r="V14" s="4" t="str">
        <f t="shared" si="3"/>
        <v xml:space="preserve"> 60</v>
      </c>
      <c r="W14" s="4" t="str">
        <f t="shared" si="3"/>
        <v xml:space="preserve"> 60</v>
      </c>
      <c r="X14" s="4" t="str">
        <f t="shared" si="3"/>
        <v xml:space="preserve"> 60</v>
      </c>
      <c r="Y14" s="4" t="str">
        <f t="shared" si="3"/>
        <v xml:space="preserve"> 60</v>
      </c>
      <c r="Z14" s="4" t="str">
        <f t="shared" si="3"/>
        <v xml:space="preserve"> 60</v>
      </c>
      <c r="AA14" s="4" t="str">
        <f t="shared" si="3"/>
        <v>508</v>
      </c>
      <c r="AB14" s="4" t="str">
        <f t="shared" si="3"/>
        <v>508</v>
      </c>
      <c r="AC14" s="4" t="str">
        <f t="shared" si="3"/>
        <v>508</v>
      </c>
      <c r="AD14" s="4" t="str">
        <f t="shared" si="3"/>
        <v>508</v>
      </c>
      <c r="AE14" s="4" t="str">
        <f t="shared" si="3"/>
        <v>508</v>
      </c>
      <c r="AF14" s="4" t="str">
        <f t="shared" si="3"/>
        <v>508</v>
      </c>
      <c r="AG14" s="4" t="str">
        <f t="shared" si="3"/>
        <v>28</v>
      </c>
      <c r="AH14" s="4" t="str">
        <f t="shared" si="3"/>
        <v>28</v>
      </c>
      <c r="AI14" s="4" t="str">
        <f t="shared" si="3"/>
        <v>28</v>
      </c>
      <c r="AJ14" s="4" t="str">
        <f t="shared" si="3"/>
        <v>28</v>
      </c>
      <c r="AK14" s="4" t="str">
        <f t="shared" si="3"/>
        <v>28</v>
      </c>
      <c r="AL14" s="4" t="str">
        <f t="shared" si="3"/>
        <v>28</v>
      </c>
    </row>
    <row r="16" spans="1:38" x14ac:dyDescent="0.25">
      <c r="C16">
        <f>C12*C13 + C13*C14 + C14*3</f>
        <v>273</v>
      </c>
      <c r="D16">
        <f>D12*D13 + D13*D14 + D14*3</f>
        <v>273</v>
      </c>
      <c r="E16">
        <f>E12*E13 + E13*E14 + E14*3</f>
        <v>309</v>
      </c>
      <c r="F16">
        <f>F12*F13 + F13*F14 + F14*3</f>
        <v>309</v>
      </c>
      <c r="G16">
        <f>G12*G13 + G13*G14 + G14*3</f>
        <v>261</v>
      </c>
      <c r="H16">
        <f>H12*H13 + H13*H14 + H14*3</f>
        <v>261</v>
      </c>
      <c r="I16">
        <f>I12*I13 + I13*I14 + I14*3</f>
        <v>3132</v>
      </c>
      <c r="J16">
        <f>J12*J13 + J13*J14 + J14*3</f>
        <v>3132</v>
      </c>
      <c r="K16">
        <f>K12*K13 + K13*K14 + K14*3</f>
        <v>3195</v>
      </c>
      <c r="L16">
        <f>L12*L13 + L13*L14 + L14*3</f>
        <v>3195</v>
      </c>
      <c r="M16">
        <f>M12*M13 + M13*M14 + M14*3</f>
        <v>3111</v>
      </c>
      <c r="N16">
        <f>N12*N13 + N13*N14 + N14*3</f>
        <v>3111</v>
      </c>
      <c r="O16">
        <f>O12*O13 + O13*O14 + O14*3</f>
        <v>120</v>
      </c>
      <c r="P16">
        <f>P12*P13 + P13*P14 + P14*3</f>
        <v>120</v>
      </c>
      <c r="Q16">
        <f>Q12*Q13 + Q13*Q14 + Q14*3</f>
        <v>147</v>
      </c>
      <c r="R16">
        <f>R12*R13 + R13*R14 + R14*3</f>
        <v>147</v>
      </c>
      <c r="S16">
        <f>S12*S13 + S13*S14 + S14*3</f>
        <v>111</v>
      </c>
      <c r="T16">
        <f>T12*T13 + T13*T14 + T14*3</f>
        <v>111</v>
      </c>
      <c r="U16">
        <f>U12*U13 + U13*U14 + U14*3</f>
        <v>948</v>
      </c>
      <c r="V16">
        <f>V12*V13 + V13*V14 + V14*3</f>
        <v>948</v>
      </c>
      <c r="W16">
        <f>W12*W13 + W13*W14 + W14*3</f>
        <v>984</v>
      </c>
      <c r="X16">
        <f>X12*X13 + X13*X14 + X14*3</f>
        <v>984</v>
      </c>
      <c r="Y16">
        <f>Y12*Y13 + Y13*Y14 + Y14*3</f>
        <v>936</v>
      </c>
      <c r="Z16">
        <f>Z12*Z13 + Z13*Z14 + Z14*3</f>
        <v>936</v>
      </c>
      <c r="AA16">
        <f>AA12*AA13 + AA13*AA14 + AA14*3</f>
        <v>12276</v>
      </c>
      <c r="AB16">
        <f>AB12*AB13 + AB13*AB14 + AB14*3</f>
        <v>12276</v>
      </c>
      <c r="AC16">
        <f>AC12*AC13 + AC13*AC14 + AC14*3</f>
        <v>12339</v>
      </c>
      <c r="AD16">
        <f>AD12*AD13 + AD13*AD14 + AD14*3</f>
        <v>12339</v>
      </c>
      <c r="AE16">
        <f>AE12*AE13 + AE13*AE14 + AE14*3</f>
        <v>12255</v>
      </c>
      <c r="AF16">
        <f>AF12*AF13 + AF13*AF14 + AF14*3</f>
        <v>12255</v>
      </c>
      <c r="AG16">
        <f>AG12*AG13 + AG13*AG14 + AG14*3</f>
        <v>372</v>
      </c>
      <c r="AH16">
        <f>AH12*AH13 + AH13*AH14 + AH14*3</f>
        <v>372</v>
      </c>
      <c r="AI16">
        <f>AI12*AI13 + AI13*AI14 + AI14*3</f>
        <v>399</v>
      </c>
      <c r="AJ16">
        <f>AJ12*AJ13 + AJ13*AJ14 + AJ14*3</f>
        <v>399</v>
      </c>
      <c r="AK16">
        <f>AK12*AK13 + AK13*AK14 + AK14*3</f>
        <v>363</v>
      </c>
      <c r="AL16">
        <f>AL12*AL13 + AL13*AL14 + AL14*3</f>
        <v>363</v>
      </c>
    </row>
    <row r="17" spans="3:38" x14ac:dyDescent="0.25">
      <c r="C17">
        <f>C9</f>
        <v>465</v>
      </c>
      <c r="D17">
        <f t="shared" ref="D17:AL17" si="4">D9</f>
        <v>17</v>
      </c>
      <c r="E17">
        <f t="shared" si="4"/>
        <v>969</v>
      </c>
      <c r="F17">
        <f t="shared" si="4"/>
        <v>3</v>
      </c>
      <c r="G17">
        <f t="shared" si="4"/>
        <v>523</v>
      </c>
      <c r="H17">
        <f t="shared" si="4"/>
        <v>41</v>
      </c>
      <c r="I17">
        <f t="shared" si="4"/>
        <v>164809</v>
      </c>
      <c r="J17">
        <f t="shared" si="4"/>
        <v>3409</v>
      </c>
      <c r="K17">
        <f t="shared" si="4"/>
        <v>159794</v>
      </c>
      <c r="L17">
        <f t="shared" si="4"/>
        <v>3157</v>
      </c>
      <c r="M17">
        <f t="shared" si="4"/>
        <v>6046</v>
      </c>
      <c r="N17">
        <f t="shared" si="4"/>
        <v>5302</v>
      </c>
      <c r="O17">
        <f t="shared" si="4"/>
        <v>668</v>
      </c>
      <c r="P17">
        <f t="shared" si="4"/>
        <v>41</v>
      </c>
      <c r="Q17">
        <f t="shared" si="4"/>
        <v>601</v>
      </c>
      <c r="R17">
        <f t="shared" si="4"/>
        <v>42</v>
      </c>
      <c r="S17">
        <f t="shared" si="4"/>
        <v>297</v>
      </c>
      <c r="T17">
        <f t="shared" si="4"/>
        <v>28</v>
      </c>
      <c r="U17">
        <f t="shared" si="4"/>
        <v>2021</v>
      </c>
      <c r="V17">
        <f t="shared" si="4"/>
        <v>959</v>
      </c>
      <c r="W17">
        <f t="shared" si="4"/>
        <v>1565</v>
      </c>
      <c r="X17">
        <f t="shared" si="4"/>
        <v>322</v>
      </c>
      <c r="Y17">
        <f t="shared" si="4"/>
        <v>1902</v>
      </c>
      <c r="Z17">
        <f t="shared" si="4"/>
        <v>63</v>
      </c>
      <c r="AA17">
        <f t="shared" si="4"/>
        <v>266368</v>
      </c>
      <c r="AB17">
        <f t="shared" si="4"/>
        <v>49817</v>
      </c>
      <c r="AC17">
        <f t="shared" si="4"/>
        <v>999743</v>
      </c>
      <c r="AD17">
        <f t="shared" si="4"/>
        <v>26057</v>
      </c>
      <c r="AE17">
        <f t="shared" si="4"/>
        <v>457785</v>
      </c>
      <c r="AF17">
        <f t="shared" si="4"/>
        <v>56238</v>
      </c>
      <c r="AG17">
        <f t="shared" si="4"/>
        <v>637</v>
      </c>
      <c r="AH17">
        <f t="shared" si="4"/>
        <v>41</v>
      </c>
      <c r="AI17">
        <f t="shared" si="4"/>
        <v>643</v>
      </c>
      <c r="AJ17">
        <f t="shared" si="4"/>
        <v>1</v>
      </c>
      <c r="AK17">
        <f t="shared" si="4"/>
        <v>770</v>
      </c>
      <c r="AL17">
        <f t="shared" si="4"/>
        <v>63</v>
      </c>
    </row>
    <row r="21" spans="3:38" x14ac:dyDescent="0.25">
      <c r="C21">
        <f>LOG10(C$16)</f>
        <v>2.436162647040756</v>
      </c>
      <c r="I21">
        <f>LOG10(I$16)</f>
        <v>3.495821753385906</v>
      </c>
      <c r="O21">
        <f>LOG10(O$16)</f>
        <v>2.0791812460476247</v>
      </c>
      <c r="U21">
        <f>LOG10(U$16)</f>
        <v>2.976808337338066</v>
      </c>
      <c r="AA21">
        <f>LOG10(AA$16)</f>
        <v>4.0890568797597853</v>
      </c>
      <c r="AG21">
        <f>LOG10(AG$16)</f>
        <v>2.5705429398818973</v>
      </c>
    </row>
    <row r="22" spans="3:38" x14ac:dyDescent="0.25">
      <c r="C22">
        <f>LOG10(C$17)</f>
        <v>2.667452952889954</v>
      </c>
      <c r="I22">
        <f>LOG10(I$17)</f>
        <v>5.2169809242519474</v>
      </c>
      <c r="O22">
        <f>LOG10(O$17)</f>
        <v>2.8247764624755458</v>
      </c>
      <c r="U22">
        <f>LOG10(U$17)</f>
        <v>3.3055663135153042</v>
      </c>
      <c r="AA22">
        <f>LOG10(AA$17)</f>
        <v>5.4254820498594949</v>
      </c>
      <c r="AG22">
        <f>LOG10(AG$17)</f>
        <v>2.8041394323353503</v>
      </c>
    </row>
    <row r="23" spans="3:38" x14ac:dyDescent="0.25">
      <c r="D23">
        <f>LOG10(D$16)</f>
        <v>2.436162647040756</v>
      </c>
      <c r="J23">
        <f>LOG10(J$16)</f>
        <v>3.495821753385906</v>
      </c>
      <c r="P23">
        <f>LOG10(P$16)</f>
        <v>2.0791812460476247</v>
      </c>
      <c r="V23">
        <f>LOG10(V$16)</f>
        <v>2.976808337338066</v>
      </c>
      <c r="AB23">
        <f>LOG10(AB$16)</f>
        <v>4.0890568797597853</v>
      </c>
      <c r="AH23">
        <f>LOG10(AH$16)</f>
        <v>2.5705429398818973</v>
      </c>
    </row>
    <row r="24" spans="3:38" x14ac:dyDescent="0.25">
      <c r="D24">
        <f>LOG10(C$9/D$9)</f>
        <v>1.4370040315116799</v>
      </c>
      <c r="J24">
        <f>LOG10(I$9/J$9)</f>
        <v>1.684353923023056</v>
      </c>
      <c r="P24">
        <f>LOG10(O$9/P$9)</f>
        <v>1.2119926057558101</v>
      </c>
      <c r="V24">
        <f>LOG10(U$9/V$9)</f>
        <v>0.32374770634464045</v>
      </c>
      <c r="AB24">
        <f>LOG10(AA$9/AB$9)</f>
        <v>0.72810447926187816</v>
      </c>
      <c r="AH24">
        <f>LOG10(AG$9/AH$9)</f>
        <v>1.1913555756156149</v>
      </c>
    </row>
    <row r="25" spans="3:38" x14ac:dyDescent="0.25">
      <c r="E25">
        <f>LOG10(E$16)</f>
        <v>2.4899584794248346</v>
      </c>
      <c r="K25">
        <f>LOG10(K$16)</f>
        <v>3.504470862494419</v>
      </c>
      <c r="Q25">
        <f>LOG10(Q$16)</f>
        <v>2.167317334748176</v>
      </c>
      <c r="W25">
        <f>LOG10(W$16)</f>
        <v>2.9929950984313414</v>
      </c>
      <c r="AC25">
        <f>LOG10(AC$16)</f>
        <v>4.0912799642288373</v>
      </c>
      <c r="AI25">
        <f>LOG10(AI$16)</f>
        <v>2.6009728956867484</v>
      </c>
    </row>
    <row r="26" spans="3:38" x14ac:dyDescent="0.25">
      <c r="E26">
        <f>LOG10(E$17)</f>
        <v>2.9863237770507651</v>
      </c>
      <c r="K26">
        <f>LOG10(K$17)</f>
        <v>5.2035604682457324</v>
      </c>
      <c r="Q26">
        <f>LOG10(Q$17)</f>
        <v>2.7788744720027396</v>
      </c>
      <c r="W26">
        <f>LOG10(W$17)</f>
        <v>3.1945143418824671</v>
      </c>
      <c r="AC26">
        <f>LOG10(AC$17)</f>
        <v>5.9998883719733351</v>
      </c>
      <c r="AI26">
        <f>LOG10(AI$17)</f>
        <v>2.8082109729242219</v>
      </c>
    </row>
    <row r="27" spans="3:38" x14ac:dyDescent="0.25">
      <c r="F27">
        <f>LOG10(F$16)</f>
        <v>2.4899584794248346</v>
      </c>
      <c r="L27">
        <f>LOG10(L$16)</f>
        <v>3.504470862494419</v>
      </c>
      <c r="R27">
        <f>LOG10(R$16)</f>
        <v>2.167317334748176</v>
      </c>
      <c r="X27">
        <f>LOG10(X$16)</f>
        <v>2.9929950984313414</v>
      </c>
      <c r="AD27">
        <f>LOG10(AD$16)</f>
        <v>4.0912799642288373</v>
      </c>
      <c r="AJ27">
        <f>LOG10(AJ$16)</f>
        <v>2.6009728956867484</v>
      </c>
    </row>
    <row r="28" spans="3:38" x14ac:dyDescent="0.25">
      <c r="F28">
        <f>LOG10(E$9/F$9)</f>
        <v>2.509202522331103</v>
      </c>
      <c r="L28">
        <f>LOG10(K$9/L$9)</f>
        <v>1.7042858863535153</v>
      </c>
      <c r="R28">
        <f>LOG10(Q$9/R$9)</f>
        <v>1.1556251816048391</v>
      </c>
      <c r="X28">
        <f>LOG10(W$9/X$9)</f>
        <v>0.68665847018663639</v>
      </c>
      <c r="AD28">
        <f>LOG10(AC$9/AD$9)</f>
        <v>1.5839639590021704</v>
      </c>
      <c r="AJ28">
        <f>LOG10(AI$9/AJ$9)</f>
        <v>2.8082109729242219</v>
      </c>
    </row>
    <row r="29" spans="3:38" x14ac:dyDescent="0.25">
      <c r="G29">
        <f>LOG10(G$16)</f>
        <v>2.4166405073382808</v>
      </c>
      <c r="M29">
        <f>LOG10(M$16)</f>
        <v>3.4929000111087034</v>
      </c>
      <c r="S29">
        <f>LOG10(S$16)</f>
        <v>2.0453229787866576</v>
      </c>
      <c r="Y29">
        <f>LOG10(Y$16)</f>
        <v>2.971275848738105</v>
      </c>
      <c r="AE29">
        <f>LOG10(AE$16)</f>
        <v>4.0883133155880964</v>
      </c>
      <c r="AK29">
        <f>LOG10(AK$16)</f>
        <v>2.5599066250361124</v>
      </c>
    </row>
    <row r="30" spans="3:38" x14ac:dyDescent="0.25">
      <c r="G30">
        <f>LOG10(G$17)</f>
        <v>2.7185016888672742</v>
      </c>
      <c r="M30">
        <f>LOG10(M$17)</f>
        <v>3.7814681428417982</v>
      </c>
      <c r="S30">
        <f>LOG10(S$17)</f>
        <v>2.4727564493172123</v>
      </c>
      <c r="Y30">
        <f>LOG10(Y$17)</f>
        <v>3.2792105126013951</v>
      </c>
      <c r="AE30">
        <f>LOG10(AE$17)</f>
        <v>5.6606615582730928</v>
      </c>
      <c r="AK30">
        <f>LOG10(AK$17)</f>
        <v>2.8864907251724818</v>
      </c>
    </row>
    <row r="31" spans="3:38" x14ac:dyDescent="0.25">
      <c r="H31">
        <f>LOG10(H$16)</f>
        <v>2.4166405073382808</v>
      </c>
      <c r="N31">
        <f>LOG10(N$16)</f>
        <v>3.4929000111087034</v>
      </c>
      <c r="T31">
        <f>LOG10(T$16)</f>
        <v>2.0453229787866576</v>
      </c>
      <c r="Z31">
        <f>LOG10(Z$16)</f>
        <v>2.971275848738105</v>
      </c>
      <c r="AF31">
        <f>LOG10(AF$16)</f>
        <v>4.0883133155880964</v>
      </c>
      <c r="AL31">
        <f>LOG10(AL$16)</f>
        <v>2.5599066250361124</v>
      </c>
    </row>
    <row r="32" spans="3:38" x14ac:dyDescent="0.25">
      <c r="H32">
        <f>LOG10(G$9/H$9)</f>
        <v>1.1057178321475387</v>
      </c>
      <c r="N32">
        <f>LOG10(M$9/N$9)</f>
        <v>5.7028419444723671E-2</v>
      </c>
      <c r="T32">
        <f>LOG10(S$9/T$9)</f>
        <v>1.0255984179749931</v>
      </c>
      <c r="Z32">
        <f>LOG10(Y$9/Z$9)</f>
        <v>1.4798699631478134</v>
      </c>
      <c r="AF32">
        <f>LOG10(AE$9/AF$9)</f>
        <v>0.91063169086318296</v>
      </c>
      <c r="AL32">
        <f>LOG10(AK$9/AL$9)</f>
        <v>1.0871501757189002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opLeftCell="Y1" workbookViewId="0">
      <selection activeCell="AH27" sqref="AH27"/>
    </sheetView>
  </sheetViews>
  <sheetFormatPr defaultRowHeight="15" x14ac:dyDescent="0.25"/>
  <cols>
    <col min="1" max="1" width="2" bestFit="1" customWidth="1"/>
    <col min="2" max="2" width="9.28515625" bestFit="1" customWidth="1"/>
    <col min="3" max="3" width="26.5703125" bestFit="1" customWidth="1"/>
    <col min="4" max="4" width="24.5703125" bestFit="1" customWidth="1"/>
    <col min="5" max="5" width="25.7109375" bestFit="1" customWidth="1"/>
    <col min="6" max="6" width="23.7109375" bestFit="1" customWidth="1"/>
    <col min="7" max="7" width="20.5703125" bestFit="1" customWidth="1"/>
    <col min="8" max="8" width="18.7109375" bestFit="1" customWidth="1"/>
    <col min="9" max="9" width="26.5703125" bestFit="1" customWidth="1"/>
    <col min="10" max="10" width="24.5703125" bestFit="1" customWidth="1"/>
    <col min="11" max="11" width="25.7109375" bestFit="1" customWidth="1"/>
    <col min="12" max="12" width="23.7109375" bestFit="1" customWidth="1"/>
    <col min="13" max="13" width="20.5703125" bestFit="1" customWidth="1"/>
    <col min="14" max="14" width="18.7109375" bestFit="1" customWidth="1"/>
    <col min="15" max="15" width="26.5703125" bestFit="1" customWidth="1"/>
    <col min="16" max="16" width="24.5703125" bestFit="1" customWidth="1"/>
    <col min="17" max="17" width="25.7109375" bestFit="1" customWidth="1"/>
    <col min="18" max="18" width="23.7109375" bestFit="1" customWidth="1"/>
    <col min="19" max="19" width="20.5703125" bestFit="1" customWidth="1"/>
    <col min="20" max="20" width="18.7109375" bestFit="1" customWidth="1"/>
    <col min="21" max="21" width="26.5703125" bestFit="1" customWidth="1"/>
    <col min="22" max="22" width="24.5703125" bestFit="1" customWidth="1"/>
    <col min="23" max="23" width="25.7109375" bestFit="1" customWidth="1"/>
    <col min="24" max="24" width="23.7109375" bestFit="1" customWidth="1"/>
    <col min="25" max="25" width="20.5703125" bestFit="1" customWidth="1"/>
    <col min="26" max="26" width="18.7109375" bestFit="1" customWidth="1"/>
    <col min="27" max="27" width="26.5703125" bestFit="1" customWidth="1"/>
    <col min="28" max="28" width="24.5703125" bestFit="1" customWidth="1"/>
    <col min="29" max="29" width="25.7109375" bestFit="1" customWidth="1"/>
    <col min="30" max="30" width="23.7109375" bestFit="1" customWidth="1"/>
    <col min="31" max="31" width="20.5703125" bestFit="1" customWidth="1"/>
    <col min="32" max="32" width="18.7109375" bestFit="1" customWidth="1"/>
    <col min="33" max="33" width="26.5703125" bestFit="1" customWidth="1"/>
    <col min="34" max="34" width="24.5703125" bestFit="1" customWidth="1"/>
    <col min="35" max="35" width="25.7109375" bestFit="1" customWidth="1"/>
    <col min="36" max="36" width="23.7109375" bestFit="1" customWidth="1"/>
    <col min="37" max="37" width="20.5703125" bestFit="1" customWidth="1"/>
    <col min="38" max="38" width="18.7109375" bestFit="1" customWidth="1"/>
  </cols>
  <sheetData>
    <row r="1" spans="1:38" x14ac:dyDescent="0.25">
      <c r="B1" t="s">
        <v>0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</row>
    <row r="2" spans="1:38" x14ac:dyDescent="0.25">
      <c r="A2">
        <v>0</v>
      </c>
      <c r="B2" t="s">
        <v>7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s="1" t="s">
        <v>55</v>
      </c>
      <c r="AB2" s="1" t="s">
        <v>55</v>
      </c>
      <c r="AC2" s="1" t="s">
        <v>55</v>
      </c>
      <c r="AD2" s="1" t="s">
        <v>55</v>
      </c>
      <c r="AE2" s="1" t="s">
        <v>55</v>
      </c>
      <c r="AF2" s="1" t="s">
        <v>55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</row>
    <row r="3" spans="1:38" x14ac:dyDescent="0.25">
      <c r="A3">
        <v>1</v>
      </c>
      <c r="B3" t="s">
        <v>9</v>
      </c>
      <c r="C3">
        <v>144858</v>
      </c>
      <c r="D3">
        <v>67026</v>
      </c>
      <c r="E3">
        <v>147978</v>
      </c>
      <c r="F3">
        <v>35071</v>
      </c>
      <c r="G3">
        <v>83474</v>
      </c>
      <c r="H3">
        <v>48669</v>
      </c>
      <c r="I3">
        <v>69453</v>
      </c>
      <c r="J3">
        <v>126008</v>
      </c>
      <c r="K3">
        <v>179409</v>
      </c>
      <c r="L3">
        <v>97210</v>
      </c>
      <c r="M3">
        <v>103677</v>
      </c>
      <c r="N3">
        <v>36368</v>
      </c>
      <c r="O3">
        <v>136279</v>
      </c>
      <c r="P3">
        <v>41159</v>
      </c>
      <c r="Q3">
        <v>163317</v>
      </c>
      <c r="R3">
        <v>56406</v>
      </c>
      <c r="S3">
        <v>116802</v>
      </c>
      <c r="T3">
        <v>37071</v>
      </c>
      <c r="U3">
        <v>172740</v>
      </c>
      <c r="V3">
        <v>72895</v>
      </c>
      <c r="W3">
        <v>190938</v>
      </c>
      <c r="X3">
        <v>95699</v>
      </c>
      <c r="Y3">
        <v>83149</v>
      </c>
      <c r="Z3">
        <v>116018</v>
      </c>
      <c r="AA3">
        <v>90426</v>
      </c>
      <c r="AB3">
        <v>78848</v>
      </c>
      <c r="AC3">
        <v>174795</v>
      </c>
      <c r="AD3">
        <v>93167</v>
      </c>
      <c r="AE3">
        <v>70247</v>
      </c>
      <c r="AF3">
        <v>40826</v>
      </c>
      <c r="AG3">
        <v>182383</v>
      </c>
      <c r="AH3">
        <v>59199</v>
      </c>
      <c r="AI3">
        <v>156190</v>
      </c>
      <c r="AJ3">
        <v>160331</v>
      </c>
      <c r="AK3">
        <v>68430</v>
      </c>
      <c r="AL3">
        <v>111753</v>
      </c>
    </row>
    <row r="4" spans="1:38" x14ac:dyDescent="0.25">
      <c r="A4">
        <v>2</v>
      </c>
      <c r="B4" t="s">
        <v>10</v>
      </c>
      <c r="C4">
        <v>16648</v>
      </c>
      <c r="D4">
        <v>17952</v>
      </c>
      <c r="E4">
        <v>16824</v>
      </c>
      <c r="F4">
        <v>18128</v>
      </c>
      <c r="G4">
        <v>16824</v>
      </c>
      <c r="H4">
        <v>18128</v>
      </c>
      <c r="I4">
        <v>29364</v>
      </c>
      <c r="J4">
        <v>30668</v>
      </c>
      <c r="K4">
        <v>29540</v>
      </c>
      <c r="L4">
        <v>30844</v>
      </c>
      <c r="M4">
        <v>29540</v>
      </c>
      <c r="N4">
        <v>30844</v>
      </c>
      <c r="O4">
        <v>16648</v>
      </c>
      <c r="P4">
        <v>17952</v>
      </c>
      <c r="Q4">
        <v>16824</v>
      </c>
      <c r="R4">
        <v>18128</v>
      </c>
      <c r="S4">
        <v>16824</v>
      </c>
      <c r="T4">
        <v>18128</v>
      </c>
      <c r="U4">
        <v>19552</v>
      </c>
      <c r="V4">
        <v>20864</v>
      </c>
      <c r="W4">
        <v>19704</v>
      </c>
      <c r="X4">
        <v>21008</v>
      </c>
      <c r="Y4">
        <v>19704</v>
      </c>
      <c r="Z4">
        <v>21008</v>
      </c>
      <c r="AA4">
        <v>69768</v>
      </c>
      <c r="AB4">
        <v>71072</v>
      </c>
      <c r="AC4">
        <v>69768</v>
      </c>
      <c r="AD4">
        <v>71072</v>
      </c>
      <c r="AE4">
        <v>69768</v>
      </c>
      <c r="AF4">
        <v>71072</v>
      </c>
      <c r="AG4">
        <v>16824</v>
      </c>
      <c r="AH4">
        <v>18128</v>
      </c>
      <c r="AI4">
        <v>16824</v>
      </c>
      <c r="AJ4">
        <v>18128</v>
      </c>
      <c r="AK4">
        <v>16824</v>
      </c>
      <c r="AL4">
        <v>18128</v>
      </c>
    </row>
    <row r="5" spans="1:38" x14ac:dyDescent="0.25">
      <c r="A5">
        <v>3</v>
      </c>
      <c r="B5" t="s">
        <v>11</v>
      </c>
      <c r="C5">
        <v>320</v>
      </c>
      <c r="D5">
        <v>762</v>
      </c>
      <c r="E5">
        <v>244</v>
      </c>
      <c r="F5">
        <v>432</v>
      </c>
      <c r="G5">
        <v>210</v>
      </c>
      <c r="H5">
        <v>683</v>
      </c>
      <c r="I5">
        <v>279</v>
      </c>
      <c r="J5">
        <v>674</v>
      </c>
      <c r="K5">
        <v>293</v>
      </c>
      <c r="L5">
        <v>447</v>
      </c>
      <c r="M5">
        <v>202</v>
      </c>
      <c r="N5">
        <v>687</v>
      </c>
      <c r="O5">
        <v>196</v>
      </c>
      <c r="P5">
        <v>661</v>
      </c>
      <c r="Q5">
        <v>226</v>
      </c>
      <c r="R5">
        <v>505</v>
      </c>
      <c r="S5">
        <v>210</v>
      </c>
      <c r="T5">
        <v>660</v>
      </c>
      <c r="U5">
        <v>203</v>
      </c>
      <c r="V5">
        <v>947</v>
      </c>
      <c r="W5">
        <v>422</v>
      </c>
      <c r="X5">
        <v>491</v>
      </c>
      <c r="Y5">
        <v>210</v>
      </c>
      <c r="Z5">
        <v>675</v>
      </c>
      <c r="AA5">
        <v>243</v>
      </c>
      <c r="AB5">
        <v>740</v>
      </c>
      <c r="AC5">
        <v>234</v>
      </c>
      <c r="AD5">
        <v>598</v>
      </c>
      <c r="AE5">
        <v>233</v>
      </c>
      <c r="AF5">
        <v>857</v>
      </c>
      <c r="AG5">
        <v>198</v>
      </c>
      <c r="AH5">
        <v>662</v>
      </c>
      <c r="AI5">
        <v>253</v>
      </c>
      <c r="AJ5">
        <v>447</v>
      </c>
      <c r="AK5">
        <v>278</v>
      </c>
      <c r="AL5">
        <v>705</v>
      </c>
    </row>
    <row r="6" spans="1:38" x14ac:dyDescent="0.25">
      <c r="A6">
        <v>4</v>
      </c>
      <c r="B6" t="s">
        <v>12</v>
      </c>
      <c r="C6">
        <v>0.88890000000000002</v>
      </c>
      <c r="D6">
        <v>0.78700000000000003</v>
      </c>
      <c r="E6">
        <v>0.68589999999999995</v>
      </c>
      <c r="F6">
        <v>0.71199999999999997</v>
      </c>
      <c r="G6">
        <v>0.97889999999999999</v>
      </c>
      <c r="H6">
        <v>0.97889999999999999</v>
      </c>
      <c r="I6">
        <v>0.95369999999999999</v>
      </c>
      <c r="J6">
        <v>0.875</v>
      </c>
      <c r="K6">
        <v>0.62829999999999997</v>
      </c>
      <c r="L6">
        <v>0.79059999999999997</v>
      </c>
      <c r="M6">
        <v>0.97470000000000001</v>
      </c>
      <c r="N6">
        <v>0.98309999999999997</v>
      </c>
      <c r="O6">
        <v>0.89349999999999996</v>
      </c>
      <c r="P6">
        <v>0.68059999999999998</v>
      </c>
      <c r="Q6">
        <v>0.623</v>
      </c>
      <c r="R6">
        <v>0.81679999999999997</v>
      </c>
      <c r="S6">
        <v>0.97470000000000001</v>
      </c>
      <c r="T6">
        <v>0.94940000000000002</v>
      </c>
      <c r="U6">
        <v>0.98609999999999998</v>
      </c>
      <c r="V6">
        <v>0.99070000000000003</v>
      </c>
      <c r="W6">
        <v>0.63349999999999995</v>
      </c>
      <c r="X6">
        <v>0.38740000000000002</v>
      </c>
      <c r="Y6">
        <v>0.98309999999999997</v>
      </c>
      <c r="Z6">
        <v>0.97889999999999999</v>
      </c>
      <c r="AA6">
        <v>0.96760000000000002</v>
      </c>
      <c r="AB6">
        <v>0.86109999999999998</v>
      </c>
      <c r="AC6">
        <v>0.38740000000000002</v>
      </c>
      <c r="AD6">
        <v>0.68059999999999998</v>
      </c>
      <c r="AE6">
        <v>0.97470000000000001</v>
      </c>
      <c r="AF6">
        <v>0.97889999999999999</v>
      </c>
      <c r="AG6">
        <v>0.95369999999999999</v>
      </c>
      <c r="AH6">
        <v>0.93979999999999997</v>
      </c>
      <c r="AI6">
        <v>0.63870000000000005</v>
      </c>
      <c r="AJ6">
        <v>0.74350000000000005</v>
      </c>
      <c r="AK6">
        <v>0.97889999999999999</v>
      </c>
      <c r="AL6">
        <v>0.97889999999999999</v>
      </c>
    </row>
    <row r="7" spans="1:38" x14ac:dyDescent="0.25">
      <c r="A7">
        <v>5</v>
      </c>
      <c r="B7" t="s">
        <v>13</v>
      </c>
      <c r="C7">
        <v>6.1199999999999997E-2</v>
      </c>
      <c r="D7">
        <v>6.4299999999999996E-2</v>
      </c>
      <c r="E7">
        <v>0.22359999999999999</v>
      </c>
      <c r="F7">
        <v>0.22559999999999999</v>
      </c>
      <c r="G7">
        <v>2.53E-2</v>
      </c>
      <c r="H7">
        <v>2.5399999999999999E-2</v>
      </c>
      <c r="I7">
        <v>5.9200000000000003E-2</v>
      </c>
      <c r="J7">
        <v>5.79E-2</v>
      </c>
      <c r="K7">
        <v>8.72E-2</v>
      </c>
      <c r="L7">
        <v>7.6799999999999993E-2</v>
      </c>
      <c r="M7">
        <v>2.53E-2</v>
      </c>
      <c r="N7">
        <v>2.5100000000000001E-2</v>
      </c>
      <c r="O7">
        <v>7.51E-2</v>
      </c>
      <c r="P7">
        <v>8.1900000000000001E-2</v>
      </c>
      <c r="Q7">
        <v>0.24610000000000001</v>
      </c>
      <c r="R7">
        <v>0.24460000000000001</v>
      </c>
      <c r="S7">
        <v>2.58E-2</v>
      </c>
      <c r="T7">
        <v>3.1800000000000002E-2</v>
      </c>
      <c r="U7">
        <v>6.1400000000000003E-2</v>
      </c>
      <c r="V7">
        <v>6.1600000000000002E-2</v>
      </c>
      <c r="W7">
        <v>0.1794</v>
      </c>
      <c r="X7">
        <v>0.13289999999999999</v>
      </c>
      <c r="Y7">
        <v>2.52E-2</v>
      </c>
      <c r="Z7">
        <v>2.52E-2</v>
      </c>
      <c r="AA7">
        <v>5.8799999999999998E-2</v>
      </c>
      <c r="AB7">
        <v>5.7799999999999997E-2</v>
      </c>
      <c r="AC7">
        <v>8.5599999999999996E-2</v>
      </c>
      <c r="AD7">
        <v>8.0699999999999994E-2</v>
      </c>
      <c r="AE7">
        <v>2.5499999999999998E-2</v>
      </c>
      <c r="AF7">
        <v>2.52E-2</v>
      </c>
      <c r="AG7">
        <v>6.1800000000000001E-2</v>
      </c>
      <c r="AH7">
        <v>6.4100000000000004E-2</v>
      </c>
      <c r="AI7">
        <v>0.23669999999999999</v>
      </c>
      <c r="AJ7">
        <v>0.21360000000000001</v>
      </c>
      <c r="AK7">
        <v>2.53E-2</v>
      </c>
      <c r="AL7">
        <v>2.52E-2</v>
      </c>
    </row>
    <row r="8" spans="1:38" x14ac:dyDescent="0.25">
      <c r="A8">
        <v>6</v>
      </c>
      <c r="B8" t="s">
        <v>14</v>
      </c>
      <c r="C8">
        <v>112</v>
      </c>
      <c r="D8">
        <v>44</v>
      </c>
      <c r="E8">
        <v>44</v>
      </c>
      <c r="F8">
        <v>41</v>
      </c>
      <c r="G8">
        <v>43</v>
      </c>
      <c r="H8">
        <v>39</v>
      </c>
      <c r="I8">
        <v>341</v>
      </c>
      <c r="J8">
        <v>538</v>
      </c>
      <c r="K8">
        <v>347</v>
      </c>
      <c r="L8">
        <v>1002</v>
      </c>
      <c r="M8">
        <v>339</v>
      </c>
      <c r="N8">
        <v>336</v>
      </c>
      <c r="O8">
        <v>54</v>
      </c>
      <c r="P8">
        <v>24</v>
      </c>
      <c r="Q8">
        <v>48</v>
      </c>
      <c r="R8">
        <v>38</v>
      </c>
      <c r="S8">
        <v>24</v>
      </c>
      <c r="T8">
        <v>23</v>
      </c>
      <c r="U8">
        <v>132</v>
      </c>
      <c r="V8">
        <v>131</v>
      </c>
      <c r="W8">
        <v>133</v>
      </c>
      <c r="X8">
        <v>128</v>
      </c>
      <c r="Y8">
        <v>136</v>
      </c>
      <c r="Z8">
        <v>116</v>
      </c>
      <c r="AA8">
        <v>1663</v>
      </c>
      <c r="AB8">
        <v>1211</v>
      </c>
      <c r="AC8">
        <v>2155</v>
      </c>
      <c r="AD8">
        <v>1402</v>
      </c>
      <c r="AE8">
        <v>1539</v>
      </c>
      <c r="AF8">
        <v>1426</v>
      </c>
      <c r="AG8">
        <v>54</v>
      </c>
      <c r="AH8">
        <v>52</v>
      </c>
      <c r="AI8">
        <v>76</v>
      </c>
      <c r="AJ8">
        <v>53</v>
      </c>
      <c r="AK8">
        <v>57</v>
      </c>
      <c r="AL8">
        <v>47</v>
      </c>
    </row>
    <row r="9" spans="1:38" x14ac:dyDescent="0.25">
      <c r="A9">
        <v>7</v>
      </c>
      <c r="B9" t="s">
        <v>15</v>
      </c>
      <c r="C9">
        <v>465</v>
      </c>
      <c r="D9">
        <v>17</v>
      </c>
      <c r="E9">
        <v>969</v>
      </c>
      <c r="F9">
        <v>3</v>
      </c>
      <c r="G9">
        <v>523</v>
      </c>
      <c r="H9">
        <v>41</v>
      </c>
      <c r="I9">
        <v>164809</v>
      </c>
      <c r="J9">
        <v>3409</v>
      </c>
      <c r="K9">
        <v>159794</v>
      </c>
      <c r="L9">
        <v>3157</v>
      </c>
      <c r="M9">
        <v>6046</v>
      </c>
      <c r="N9">
        <v>5302</v>
      </c>
      <c r="O9">
        <v>668</v>
      </c>
      <c r="P9">
        <v>41</v>
      </c>
      <c r="Q9">
        <v>601</v>
      </c>
      <c r="R9">
        <v>42</v>
      </c>
      <c r="S9">
        <v>297</v>
      </c>
      <c r="T9">
        <v>28</v>
      </c>
      <c r="U9">
        <v>2021</v>
      </c>
      <c r="V9">
        <v>959</v>
      </c>
      <c r="W9">
        <v>1565</v>
      </c>
      <c r="X9">
        <v>322</v>
      </c>
      <c r="Y9">
        <v>1902</v>
      </c>
      <c r="Z9">
        <v>63</v>
      </c>
      <c r="AA9">
        <v>266368</v>
      </c>
      <c r="AB9">
        <v>49817</v>
      </c>
      <c r="AC9">
        <v>999743</v>
      </c>
      <c r="AD9">
        <v>26057</v>
      </c>
      <c r="AE9">
        <v>457785</v>
      </c>
      <c r="AF9">
        <v>56238</v>
      </c>
      <c r="AG9">
        <v>637</v>
      </c>
      <c r="AH9">
        <v>41</v>
      </c>
      <c r="AI9">
        <v>643</v>
      </c>
      <c r="AJ9">
        <v>1</v>
      </c>
      <c r="AK9">
        <v>770</v>
      </c>
      <c r="AL9">
        <v>63</v>
      </c>
    </row>
    <row r="10" spans="1:38" x14ac:dyDescent="0.25">
      <c r="A10">
        <v>8</v>
      </c>
      <c r="B10" t="s">
        <v>16</v>
      </c>
      <c r="C10">
        <v>5.0900000000000001E-2</v>
      </c>
      <c r="D10">
        <v>0</v>
      </c>
      <c r="E10">
        <v>0.89839999999999998</v>
      </c>
      <c r="G10">
        <v>6.4999999999999997E-3</v>
      </c>
      <c r="H10">
        <v>2.5000000000000001E-3</v>
      </c>
      <c r="I10">
        <v>0.1212</v>
      </c>
      <c r="J10">
        <v>3.2800000000000003E-2</v>
      </c>
      <c r="K10">
        <v>3.15E-2</v>
      </c>
      <c r="L10">
        <v>8.8000000000000005E-3</v>
      </c>
      <c r="M10">
        <v>0</v>
      </c>
      <c r="N10">
        <v>1.9400000000000001E-2</v>
      </c>
      <c r="O10">
        <v>0.6381</v>
      </c>
      <c r="P10">
        <v>0</v>
      </c>
      <c r="Q10">
        <v>1.4254</v>
      </c>
      <c r="R10">
        <v>0.51490000000000002</v>
      </c>
      <c r="S10">
        <v>6.4000000000000003E-3</v>
      </c>
      <c r="T10">
        <v>5.2600000000000001E-2</v>
      </c>
      <c r="U10">
        <v>2.0799999999999999E-2</v>
      </c>
      <c r="V10">
        <v>2.06E-2</v>
      </c>
      <c r="W10">
        <v>1.15E-2</v>
      </c>
      <c r="X10">
        <v>0.67779999999999996</v>
      </c>
      <c r="Y10">
        <v>0</v>
      </c>
      <c r="Z10">
        <v>7.6E-3</v>
      </c>
      <c r="AA10">
        <v>5.4999999999999997E-3</v>
      </c>
      <c r="AB10">
        <v>5.04E-2</v>
      </c>
      <c r="AD10">
        <v>7.4399999999999994E-2</v>
      </c>
      <c r="AE10">
        <v>2.0999999999999999E-3</v>
      </c>
      <c r="AF10">
        <v>6.0000000000000001E-3</v>
      </c>
      <c r="AG10">
        <v>2.0799999999999999E-2</v>
      </c>
      <c r="AH10">
        <v>0</v>
      </c>
      <c r="AI10">
        <v>5.1999999999999998E-3</v>
      </c>
      <c r="AK10">
        <v>0</v>
      </c>
      <c r="AL10">
        <v>5.3E-3</v>
      </c>
    </row>
    <row r="11" spans="1:38" x14ac:dyDescent="0.25">
      <c r="A11">
        <v>9</v>
      </c>
      <c r="B11" t="s">
        <v>17</v>
      </c>
      <c r="C11" t="s">
        <v>18</v>
      </c>
      <c r="D11" t="s">
        <v>18</v>
      </c>
      <c r="E11" t="s">
        <v>18</v>
      </c>
      <c r="F11" t="s">
        <v>52</v>
      </c>
      <c r="G11" t="s">
        <v>18</v>
      </c>
      <c r="H11" t="s">
        <v>18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53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52</v>
      </c>
      <c r="AK11" t="s">
        <v>18</v>
      </c>
      <c r="AL11" t="s">
        <v>18</v>
      </c>
    </row>
    <row r="12" spans="1:38" x14ac:dyDescent="0.25">
      <c r="C12" s="2">
        <f t="shared" ref="C12:D12" si="0">IF(ISNUMBER( SEARCH("Convolution",C1)),4,0) + IF(ISNUMBER( SEARCH("Correlation",C1)),7,0)+ IF(ISNUMBER( SEARCH("Saxpy",C1)),3,0)</f>
        <v>4</v>
      </c>
      <c r="D12">
        <f t="shared" si="0"/>
        <v>4</v>
      </c>
      <c r="E12">
        <f>IF(ISNUMBER( SEARCH("Convolution",E1)),4,0) + IF(ISNUMBER( SEARCH("Correlation",E1)),7,0)+ IF(ISNUMBER( SEARCH("Saxpy",E1)),3,0)</f>
        <v>7</v>
      </c>
      <c r="F12">
        <f t="shared" ref="F12:AL12" si="1">IF(ISNUMBER( SEARCH("Convolution",F1)),4,0) + IF(ISNUMBER( SEARCH("Correlation",F1)),7,0)+ IF(ISNUMBER( SEARCH("Saxpy",F1)),3,0)</f>
        <v>7</v>
      </c>
      <c r="G12">
        <f t="shared" si="1"/>
        <v>3</v>
      </c>
      <c r="H12">
        <f t="shared" si="1"/>
        <v>3</v>
      </c>
      <c r="I12">
        <f t="shared" si="1"/>
        <v>4</v>
      </c>
      <c r="J12">
        <f t="shared" si="1"/>
        <v>4</v>
      </c>
      <c r="K12">
        <f t="shared" si="1"/>
        <v>7</v>
      </c>
      <c r="L12">
        <f t="shared" si="1"/>
        <v>7</v>
      </c>
      <c r="M12">
        <f t="shared" si="1"/>
        <v>3</v>
      </c>
      <c r="N12">
        <f t="shared" si="1"/>
        <v>3</v>
      </c>
      <c r="O12">
        <f t="shared" si="1"/>
        <v>4</v>
      </c>
      <c r="P12">
        <f t="shared" si="1"/>
        <v>4</v>
      </c>
      <c r="Q12">
        <f t="shared" si="1"/>
        <v>7</v>
      </c>
      <c r="R12">
        <f t="shared" si="1"/>
        <v>7</v>
      </c>
      <c r="S12">
        <f t="shared" si="1"/>
        <v>3</v>
      </c>
      <c r="T12">
        <f t="shared" si="1"/>
        <v>3</v>
      </c>
      <c r="U12">
        <f t="shared" si="1"/>
        <v>4</v>
      </c>
      <c r="V12">
        <f t="shared" si="1"/>
        <v>4</v>
      </c>
      <c r="W12">
        <f t="shared" si="1"/>
        <v>7</v>
      </c>
      <c r="X12">
        <f t="shared" si="1"/>
        <v>7</v>
      </c>
      <c r="Y12">
        <f t="shared" si="1"/>
        <v>3</v>
      </c>
      <c r="Z12">
        <f t="shared" si="1"/>
        <v>3</v>
      </c>
      <c r="AA12">
        <f t="shared" si="1"/>
        <v>4</v>
      </c>
      <c r="AB12">
        <f t="shared" si="1"/>
        <v>4</v>
      </c>
      <c r="AC12">
        <f t="shared" si="1"/>
        <v>7</v>
      </c>
      <c r="AD12">
        <f t="shared" si="1"/>
        <v>7</v>
      </c>
      <c r="AE12">
        <f t="shared" si="1"/>
        <v>3</v>
      </c>
      <c r="AF12">
        <f t="shared" si="1"/>
        <v>3</v>
      </c>
      <c r="AG12">
        <f t="shared" si="1"/>
        <v>4</v>
      </c>
      <c r="AH12">
        <f t="shared" si="1"/>
        <v>4</v>
      </c>
      <c r="AI12">
        <f t="shared" si="1"/>
        <v>7</v>
      </c>
      <c r="AJ12">
        <f t="shared" si="1"/>
        <v>7</v>
      </c>
      <c r="AK12">
        <f t="shared" si="1"/>
        <v>3</v>
      </c>
      <c r="AL12">
        <f t="shared" si="1"/>
        <v>3</v>
      </c>
    </row>
    <row r="13" spans="1:38" s="3" customFormat="1" x14ac:dyDescent="0.25">
      <c r="C13" s="4" t="str">
        <f>LEFT(C2,SEARCH(" ",C2,1)-1)</f>
        <v>12</v>
      </c>
      <c r="D13" s="4" t="str">
        <f t="shared" ref="D13:AL13" si="2">LEFT(D2,SEARCH(" ",D2,1)-1)</f>
        <v>12</v>
      </c>
      <c r="E13" s="4" t="str">
        <f t="shared" si="2"/>
        <v>12</v>
      </c>
      <c r="F13" s="4" t="str">
        <f t="shared" si="2"/>
        <v>12</v>
      </c>
      <c r="G13" s="4" t="str">
        <f t="shared" si="2"/>
        <v>12</v>
      </c>
      <c r="H13" s="4" t="str">
        <f t="shared" si="2"/>
        <v>12</v>
      </c>
      <c r="I13" s="4" t="str">
        <f t="shared" si="2"/>
        <v>21</v>
      </c>
      <c r="J13" s="4" t="str">
        <f t="shared" si="2"/>
        <v>21</v>
      </c>
      <c r="K13" s="4" t="str">
        <f t="shared" si="2"/>
        <v>21</v>
      </c>
      <c r="L13" s="4" t="str">
        <f t="shared" si="2"/>
        <v>21</v>
      </c>
      <c r="M13" s="4" t="str">
        <f t="shared" si="2"/>
        <v>21</v>
      </c>
      <c r="N13" s="4" t="str">
        <f t="shared" si="2"/>
        <v>21</v>
      </c>
      <c r="O13" s="4" t="str">
        <f t="shared" si="2"/>
        <v>9</v>
      </c>
      <c r="P13" s="4" t="str">
        <f t="shared" si="2"/>
        <v>9</v>
      </c>
      <c r="Q13" s="4" t="str">
        <f t="shared" si="2"/>
        <v>9</v>
      </c>
      <c r="R13" s="4" t="str">
        <f t="shared" si="2"/>
        <v>9</v>
      </c>
      <c r="S13" s="4" t="str">
        <f t="shared" si="2"/>
        <v>9</v>
      </c>
      <c r="T13" s="4" t="str">
        <f t="shared" si="2"/>
        <v>9</v>
      </c>
      <c r="U13" s="4" t="str">
        <f t="shared" si="2"/>
        <v>12</v>
      </c>
      <c r="V13" s="4" t="str">
        <f t="shared" si="2"/>
        <v>12</v>
      </c>
      <c r="W13" s="4" t="str">
        <f t="shared" si="2"/>
        <v>12</v>
      </c>
      <c r="X13" s="4" t="str">
        <f t="shared" si="2"/>
        <v>12</v>
      </c>
      <c r="Y13" s="4" t="str">
        <f t="shared" si="2"/>
        <v>12</v>
      </c>
      <c r="Z13" s="4" t="str">
        <f t="shared" si="2"/>
        <v>12</v>
      </c>
      <c r="AA13" s="4" t="str">
        <f t="shared" si="2"/>
        <v>21</v>
      </c>
      <c r="AB13" s="4" t="str">
        <f t="shared" si="2"/>
        <v>21</v>
      </c>
      <c r="AC13" s="4" t="str">
        <f t="shared" si="2"/>
        <v>21</v>
      </c>
      <c r="AD13" s="4" t="str">
        <f t="shared" si="2"/>
        <v>21</v>
      </c>
      <c r="AE13" s="4" t="str">
        <f t="shared" si="2"/>
        <v>21</v>
      </c>
      <c r="AF13" s="4" t="str">
        <f t="shared" si="2"/>
        <v>21</v>
      </c>
      <c r="AG13" s="4" t="str">
        <f t="shared" si="2"/>
        <v>9</v>
      </c>
      <c r="AH13" s="4" t="str">
        <f t="shared" si="2"/>
        <v>9</v>
      </c>
      <c r="AI13" s="4" t="str">
        <f t="shared" si="2"/>
        <v>9</v>
      </c>
      <c r="AJ13" s="4" t="str">
        <f t="shared" si="2"/>
        <v>9</v>
      </c>
      <c r="AK13" s="4" t="str">
        <f t="shared" si="2"/>
        <v>9</v>
      </c>
      <c r="AL13" s="4" t="str">
        <f t="shared" si="2"/>
        <v>9</v>
      </c>
    </row>
    <row r="14" spans="1:38" s="3" customFormat="1" x14ac:dyDescent="0.25">
      <c r="C14" s="4" t="str">
        <f>RIGHT(C2,SEARCH(" ",C2,1))</f>
        <v xml:space="preserve"> 15</v>
      </c>
      <c r="D14" s="4" t="str">
        <f t="shared" ref="D14:AL14" si="3">RIGHT(D2,SEARCH(" ",D2,1))</f>
        <v xml:space="preserve"> 15</v>
      </c>
      <c r="E14" s="4" t="str">
        <f t="shared" si="3"/>
        <v xml:space="preserve"> 15</v>
      </c>
      <c r="F14" s="4" t="str">
        <f t="shared" si="3"/>
        <v xml:space="preserve"> 15</v>
      </c>
      <c r="G14" s="4" t="str">
        <f t="shared" si="3"/>
        <v xml:space="preserve"> 15</v>
      </c>
      <c r="H14" s="4" t="str">
        <f t="shared" si="3"/>
        <v xml:space="preserve"> 15</v>
      </c>
      <c r="I14" s="4" t="str">
        <f t="shared" si="3"/>
        <v>127</v>
      </c>
      <c r="J14" s="4" t="str">
        <f t="shared" si="3"/>
        <v>127</v>
      </c>
      <c r="K14" s="4" t="str">
        <f t="shared" si="3"/>
        <v>127</v>
      </c>
      <c r="L14" s="4" t="str">
        <f t="shared" si="3"/>
        <v>127</v>
      </c>
      <c r="M14" s="4" t="str">
        <f t="shared" si="3"/>
        <v>127</v>
      </c>
      <c r="N14" s="4" t="str">
        <f t="shared" si="3"/>
        <v>127</v>
      </c>
      <c r="O14" s="4" t="str">
        <f t="shared" si="3"/>
        <v xml:space="preserve"> 7</v>
      </c>
      <c r="P14" s="4" t="str">
        <f t="shared" si="3"/>
        <v xml:space="preserve"> 7</v>
      </c>
      <c r="Q14" s="4" t="str">
        <f t="shared" si="3"/>
        <v xml:space="preserve"> 7</v>
      </c>
      <c r="R14" s="4" t="str">
        <f t="shared" si="3"/>
        <v xml:space="preserve"> 7</v>
      </c>
      <c r="S14" s="4" t="str">
        <f t="shared" si="3"/>
        <v xml:space="preserve"> 7</v>
      </c>
      <c r="T14" s="4" t="str">
        <f t="shared" si="3"/>
        <v xml:space="preserve"> 7</v>
      </c>
      <c r="U14" s="4" t="str">
        <f t="shared" si="3"/>
        <v xml:space="preserve"> 60</v>
      </c>
      <c r="V14" s="4" t="str">
        <f t="shared" si="3"/>
        <v xml:space="preserve"> 60</v>
      </c>
      <c r="W14" s="4" t="str">
        <f t="shared" si="3"/>
        <v xml:space="preserve"> 60</v>
      </c>
      <c r="X14" s="4" t="str">
        <f t="shared" si="3"/>
        <v xml:space="preserve"> 60</v>
      </c>
      <c r="Y14" s="4" t="str">
        <f t="shared" si="3"/>
        <v xml:space="preserve"> 60</v>
      </c>
      <c r="Z14" s="4" t="str">
        <f t="shared" si="3"/>
        <v xml:space="preserve"> 60</v>
      </c>
      <c r="AA14" s="4" t="str">
        <f t="shared" si="3"/>
        <v>508</v>
      </c>
      <c r="AB14" s="4" t="str">
        <f t="shared" si="3"/>
        <v>508</v>
      </c>
      <c r="AC14" s="4" t="str">
        <f t="shared" si="3"/>
        <v>508</v>
      </c>
      <c r="AD14" s="4" t="str">
        <f t="shared" si="3"/>
        <v>508</v>
      </c>
      <c r="AE14" s="4" t="str">
        <f t="shared" si="3"/>
        <v>508</v>
      </c>
      <c r="AF14" s="4" t="str">
        <f t="shared" si="3"/>
        <v>508</v>
      </c>
      <c r="AG14" s="4" t="str">
        <f t="shared" si="3"/>
        <v>28</v>
      </c>
      <c r="AH14" s="4" t="str">
        <f t="shared" si="3"/>
        <v>28</v>
      </c>
      <c r="AI14" s="4" t="str">
        <f t="shared" si="3"/>
        <v>28</v>
      </c>
      <c r="AJ14" s="4" t="str">
        <f t="shared" si="3"/>
        <v>28</v>
      </c>
      <c r="AK14" s="4" t="str">
        <f t="shared" si="3"/>
        <v>28</v>
      </c>
      <c r="AL14" s="4" t="str">
        <f t="shared" si="3"/>
        <v>28</v>
      </c>
    </row>
    <row r="16" spans="1:38" x14ac:dyDescent="0.25">
      <c r="C16">
        <f>C12*C13 + C13*C14 + C14*3</f>
        <v>273</v>
      </c>
      <c r="D16">
        <f>D12*D13 + D13*D14 + D14*3</f>
        <v>273</v>
      </c>
      <c r="E16">
        <f>E12*E13 + E13*E14 + E14*3</f>
        <v>309</v>
      </c>
      <c r="F16">
        <f>F12*F13 + F13*F14 + F14*3</f>
        <v>309</v>
      </c>
      <c r="G16">
        <f>G12*G13 + G13*G14 + G14*3</f>
        <v>261</v>
      </c>
      <c r="H16">
        <f>H12*H13 + H13*H14 + H14*3</f>
        <v>261</v>
      </c>
      <c r="I16">
        <f>I12*I13 + I13*I14 + I14*3</f>
        <v>3132</v>
      </c>
      <c r="J16">
        <f>J12*J13 + J13*J14 + J14*3</f>
        <v>3132</v>
      </c>
      <c r="K16">
        <f>K12*K13 + K13*K14 + K14*3</f>
        <v>3195</v>
      </c>
      <c r="L16">
        <f>L12*L13 + L13*L14 + L14*3</f>
        <v>3195</v>
      </c>
      <c r="M16">
        <f>M12*M13 + M13*M14 + M14*3</f>
        <v>3111</v>
      </c>
      <c r="N16">
        <f>N12*N13 + N13*N14 + N14*3</f>
        <v>3111</v>
      </c>
      <c r="O16">
        <f>O12*O13 + O13*O14 + O14*3</f>
        <v>120</v>
      </c>
      <c r="P16">
        <f>P12*P13 + P13*P14 + P14*3</f>
        <v>120</v>
      </c>
      <c r="Q16">
        <f>Q12*Q13 + Q13*Q14 + Q14*3</f>
        <v>147</v>
      </c>
      <c r="R16">
        <f>R12*R13 + R13*R14 + R14*3</f>
        <v>147</v>
      </c>
      <c r="S16">
        <f>S12*S13 + S13*S14 + S14*3</f>
        <v>111</v>
      </c>
      <c r="T16">
        <f>T12*T13 + T13*T14 + T14*3</f>
        <v>111</v>
      </c>
      <c r="U16">
        <f>U12*U13 + U13*U14 + U14*3</f>
        <v>948</v>
      </c>
      <c r="V16">
        <f>V12*V13 + V13*V14 + V14*3</f>
        <v>948</v>
      </c>
      <c r="W16">
        <f>W12*W13 + W13*W14 + W14*3</f>
        <v>984</v>
      </c>
      <c r="X16">
        <f>X12*X13 + X13*X14 + X14*3</f>
        <v>984</v>
      </c>
      <c r="Y16">
        <f>Y12*Y13 + Y13*Y14 + Y14*3</f>
        <v>936</v>
      </c>
      <c r="Z16">
        <f>Z12*Z13 + Z13*Z14 + Z14*3</f>
        <v>936</v>
      </c>
      <c r="AA16">
        <f>AA12*AA13 + AA13*AA14 + AA14*3</f>
        <v>12276</v>
      </c>
      <c r="AB16">
        <f>AB12*AB13 + AB13*AB14 + AB14*3</f>
        <v>12276</v>
      </c>
      <c r="AC16">
        <f>AC12*AC13 + AC13*AC14 + AC14*3</f>
        <v>12339</v>
      </c>
      <c r="AD16">
        <f>AD12*AD13 + AD13*AD14 + AD14*3</f>
        <v>12339</v>
      </c>
      <c r="AE16">
        <f>AE12*AE13 + AE13*AE14 + AE14*3</f>
        <v>12255</v>
      </c>
      <c r="AF16">
        <f>AF12*AF13 + AF13*AF14 + AF14*3</f>
        <v>12255</v>
      </c>
      <c r="AG16">
        <f>AG12*AG13 + AG13*AG14 + AG14*3</f>
        <v>372</v>
      </c>
      <c r="AH16">
        <f>AH12*AH13 + AH13*AH14 + AH14*3</f>
        <v>372</v>
      </c>
      <c r="AI16">
        <f>AI12*AI13 + AI13*AI14 + AI14*3</f>
        <v>399</v>
      </c>
      <c r="AJ16">
        <f>AJ12*AJ13 + AJ13*AJ14 + AJ14*3</f>
        <v>399</v>
      </c>
      <c r="AK16">
        <f>AK12*AK13 + AK13*AK14 + AK14*3</f>
        <v>363</v>
      </c>
      <c r="AL16">
        <f>AL12*AL13 + AL13*AL14 + AL14*3</f>
        <v>363</v>
      </c>
    </row>
    <row r="17" spans="3:38" x14ac:dyDescent="0.25">
      <c r="C17">
        <f>C9</f>
        <v>465</v>
      </c>
      <c r="D17">
        <f t="shared" ref="D17:AL17" si="4">D9</f>
        <v>17</v>
      </c>
      <c r="E17">
        <f t="shared" si="4"/>
        <v>969</v>
      </c>
      <c r="F17">
        <f t="shared" si="4"/>
        <v>3</v>
      </c>
      <c r="G17">
        <f t="shared" si="4"/>
        <v>523</v>
      </c>
      <c r="H17">
        <f t="shared" si="4"/>
        <v>41</v>
      </c>
      <c r="I17">
        <f t="shared" si="4"/>
        <v>164809</v>
      </c>
      <c r="J17">
        <f t="shared" si="4"/>
        <v>3409</v>
      </c>
      <c r="K17">
        <f t="shared" si="4"/>
        <v>159794</v>
      </c>
      <c r="L17">
        <f t="shared" si="4"/>
        <v>3157</v>
      </c>
      <c r="M17">
        <f t="shared" si="4"/>
        <v>6046</v>
      </c>
      <c r="N17">
        <f t="shared" si="4"/>
        <v>5302</v>
      </c>
      <c r="O17">
        <f t="shared" si="4"/>
        <v>668</v>
      </c>
      <c r="P17">
        <f t="shared" si="4"/>
        <v>41</v>
      </c>
      <c r="Q17">
        <f t="shared" si="4"/>
        <v>601</v>
      </c>
      <c r="R17">
        <f t="shared" si="4"/>
        <v>42</v>
      </c>
      <c r="S17">
        <f t="shared" si="4"/>
        <v>297</v>
      </c>
      <c r="T17">
        <f t="shared" si="4"/>
        <v>28</v>
      </c>
      <c r="U17">
        <f t="shared" si="4"/>
        <v>2021</v>
      </c>
      <c r="V17">
        <f t="shared" si="4"/>
        <v>959</v>
      </c>
      <c r="W17">
        <f t="shared" si="4"/>
        <v>1565</v>
      </c>
      <c r="X17">
        <f t="shared" si="4"/>
        <v>322</v>
      </c>
      <c r="Y17">
        <f t="shared" si="4"/>
        <v>1902</v>
      </c>
      <c r="Z17">
        <f t="shared" si="4"/>
        <v>63</v>
      </c>
      <c r="AA17">
        <f t="shared" si="4"/>
        <v>266368</v>
      </c>
      <c r="AB17">
        <f t="shared" si="4"/>
        <v>49817</v>
      </c>
      <c r="AC17">
        <f t="shared" si="4"/>
        <v>999743</v>
      </c>
      <c r="AD17">
        <f t="shared" si="4"/>
        <v>26057</v>
      </c>
      <c r="AE17">
        <f t="shared" si="4"/>
        <v>457785</v>
      </c>
      <c r="AF17">
        <f t="shared" si="4"/>
        <v>56238</v>
      </c>
      <c r="AG17">
        <f t="shared" si="4"/>
        <v>637</v>
      </c>
      <c r="AH17">
        <f t="shared" si="4"/>
        <v>41</v>
      </c>
      <c r="AI17">
        <f t="shared" si="4"/>
        <v>643</v>
      </c>
      <c r="AJ17">
        <f t="shared" si="4"/>
        <v>1</v>
      </c>
      <c r="AK17">
        <f t="shared" si="4"/>
        <v>770</v>
      </c>
      <c r="AL17">
        <f t="shared" si="4"/>
        <v>63</v>
      </c>
    </row>
    <row r="20" spans="3:38" x14ac:dyDescent="0.25">
      <c r="C20">
        <f>(C$6/C$16)*1000</f>
        <v>3.256043956043956</v>
      </c>
      <c r="I20">
        <f>(I$6/I$16)*1000</f>
        <v>0.30450191570881224</v>
      </c>
      <c r="O20">
        <f>(O$6/O$16)*1000</f>
        <v>7.4458333333333329</v>
      </c>
      <c r="U20">
        <f>(U$6/U$16)*1000</f>
        <v>1.0401898734177215</v>
      </c>
      <c r="AA20">
        <f>(AA$6/AA$16)*1000</f>
        <v>7.8820462691430435E-2</v>
      </c>
      <c r="AG20">
        <f>(AG$6/AG$16)*1000</f>
        <v>2.5637096774193551</v>
      </c>
    </row>
    <row r="21" spans="3:38" x14ac:dyDescent="0.25">
      <c r="D21">
        <f>(D$6/D$16)*1000</f>
        <v>2.8827838827838828</v>
      </c>
      <c r="J21">
        <f>(J$6/J$16)*1000</f>
        <v>0.27937420178799488</v>
      </c>
      <c r="P21">
        <f>(P$6/P$16)*1000</f>
        <v>5.6716666666666669</v>
      </c>
      <c r="V21">
        <f>(V$6/V$16)*1000</f>
        <v>1.0450421940928269</v>
      </c>
      <c r="AB21">
        <f>(AB$6/AB$16)*1000</f>
        <v>7.0144998370804817E-2</v>
      </c>
      <c r="AH21">
        <f>(AH$6/AH$16)*1000</f>
        <v>2.5263440860215054</v>
      </c>
    </row>
    <row r="22" spans="3:38" x14ac:dyDescent="0.25">
      <c r="E22">
        <f>(E$6/E$16)*1000</f>
        <v>2.2197411003236245</v>
      </c>
      <c r="K22">
        <f>(K$6/K$16)*1000</f>
        <v>0.19665101721439748</v>
      </c>
      <c r="Q22">
        <f>(Q$6/Q$16)*1000</f>
        <v>4.2380952380952381</v>
      </c>
      <c r="W22">
        <f>(W$6/W$16)*1000</f>
        <v>0.64380081300813008</v>
      </c>
      <c r="AC22">
        <f>(AC$6/AC$16)*1000</f>
        <v>3.1396385444525485E-2</v>
      </c>
      <c r="AI22">
        <f>(AI$6/AI$16)*1000</f>
        <v>1.6007518796992481</v>
      </c>
    </row>
    <row r="23" spans="3:38" x14ac:dyDescent="0.25">
      <c r="F23">
        <f>(F$6/F$16)*1000</f>
        <v>2.3042071197411</v>
      </c>
      <c r="L23">
        <f>(L$6/L$16)*1000</f>
        <v>0.24744913928012521</v>
      </c>
      <c r="R23">
        <f>(R$6/R$16)*1000</f>
        <v>5.556462585034013</v>
      </c>
      <c r="X23">
        <f>(X$6/X$16)*1000</f>
        <v>0.3936991869918699</v>
      </c>
      <c r="AD23">
        <f>(AD$6/AD$16)*1000</f>
        <v>5.5158440716427587E-2</v>
      </c>
      <c r="AJ23">
        <f>(AJ$6/AJ$16)*1000</f>
        <v>1.8634085213032583</v>
      </c>
    </row>
    <row r="24" spans="3:38" x14ac:dyDescent="0.25">
      <c r="G24">
        <f>(G$6/G$16)*1000</f>
        <v>3.7505747126436781</v>
      </c>
      <c r="M24">
        <f>(M$6/M$16)*1000</f>
        <v>0.31330761812921892</v>
      </c>
      <c r="S24">
        <f>(S$6/S$16)*1000</f>
        <v>8.78108108108108</v>
      </c>
      <c r="Y24">
        <f>(Y$6/Y$16)*1000</f>
        <v>1.0503205128205129</v>
      </c>
      <c r="AE24">
        <f>(AE$6/AE$16)*1000</f>
        <v>7.9534883720930233E-2</v>
      </c>
      <c r="AK24">
        <f>(AK$6/AK$16)*1000</f>
        <v>2.6966942148760333</v>
      </c>
    </row>
    <row r="25" spans="3:38" x14ac:dyDescent="0.25">
      <c r="H25">
        <f>(H$6/H$16)*1000</f>
        <v>3.7505747126436781</v>
      </c>
      <c r="N25">
        <f>(N$6/N$16)*1000</f>
        <v>0.31600771456123433</v>
      </c>
      <c r="T25">
        <f>(T$6/T$16)*1000</f>
        <v>8.5531531531531542</v>
      </c>
      <c r="Z25">
        <f>(Z$6/Z$16)*1000</f>
        <v>1.0458333333333334</v>
      </c>
      <c r="AF25">
        <f>(AF$6/AF$16)*1000</f>
        <v>7.9877600979192165E-2</v>
      </c>
      <c r="AL25">
        <f>(AL$6/AL$16)*1000</f>
        <v>2.6966942148760333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run.summary</vt:lpstr>
      <vt:lpstr>Foglio1</vt:lpstr>
      <vt:lpstr>Foglio2</vt:lpstr>
      <vt:lpstr>Foglio1!run.summary</vt:lpstr>
      <vt:lpstr>Foglio2!run.summary</vt:lpstr>
      <vt:lpstr>run.summary!run.summary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Finsoft</dc:creator>
  <cp:lastModifiedBy>Finsoft</cp:lastModifiedBy>
  <dcterms:created xsi:type="dcterms:W3CDTF">2022-09-07T10:45:52Z</dcterms:created>
  <dcterms:modified xsi:type="dcterms:W3CDTF">2022-09-07T14:42:47Z</dcterms:modified>
</cp:coreProperties>
</file>