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A2127EC4-C5C9-42B8-8334-9DD16B58B36B}" xr6:coauthVersionLast="45" xr6:coauthVersionMax="45" xr10:uidLastSave="{00000000-0000-0000-0000-000000000000}"/>
  <bookViews>
    <workbookView xWindow="9200" yWindow="3520" windowWidth="28170" windowHeight="17470" tabRatio="765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7" i="8" l="1"/>
  <c r="P27" i="8"/>
  <c r="AI27" i="8" s="1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R27" i="8" l="1"/>
  <c r="AP27" i="8"/>
  <c r="AL27" i="8"/>
  <c r="AO27" i="8"/>
  <c r="AK27" i="8"/>
  <c r="AN27" i="8"/>
  <c r="AJ27" i="8"/>
  <c r="AQ27" i="8"/>
  <c r="AM27" i="8"/>
  <c r="E27" i="8" a="1"/>
  <c r="E27" i="8" s="1"/>
  <c r="C27" i="8"/>
  <c r="L1" i="2" l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O26" i="8"/>
  <c r="AK26" i="8" s="1"/>
  <c r="P26" i="8"/>
  <c r="AI26" i="8" s="1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J26" i="8"/>
  <c r="AN26" i="8"/>
  <c r="AR26" i="8"/>
  <c r="E26" i="8" a="1"/>
  <c r="E26" i="8" s="1"/>
  <c r="C26" i="8"/>
  <c r="AQ26" i="8" l="1"/>
  <c r="AM26" i="8"/>
  <c r="AP26" i="8"/>
  <c r="AL26" i="8"/>
  <c r="AO26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O25" i="8"/>
  <c r="AJ25" i="8" s="1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M25" i="8"/>
  <c r="AQ25" i="8"/>
  <c r="E25" i="8" a="1"/>
  <c r="E25" i="8" s="1"/>
  <c r="E24" i="8" a="1"/>
  <c r="E24" i="8" s="1"/>
  <c r="C25" i="8"/>
  <c r="AP25" i="8" l="1"/>
  <c r="AO25" i="8"/>
  <c r="AK25" i="8"/>
  <c r="AL25" i="8"/>
  <c r="AR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B26" i="8"/>
  <c r="G27" i="5"/>
  <c r="G26" i="5"/>
  <c r="B25" i="8"/>
  <c r="G28" i="5" l="1"/>
  <c r="B2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<sst xmlns="http://schemas.openxmlformats.org/spreadsheetml/2006/main" count="1250" uniqueCount="327">
  <si>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</si>
  <si>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</si>
  <si>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</si>
  <si>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</si>
  <si>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</si>
  <si>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</si>
  <si>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</si>
  <si>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</si>
  <si>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</si>
  <si>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</si>
  <si>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</si>
  <si>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</si>
  <si>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</si>
  <si>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</si>
  <si>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</si>
  <si>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</si>
  <si>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</si>
  <si>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</si>
  <si>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</si>
  <si>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</si>
  <si>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</si>
  <si>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</si>
  <si>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</si>
  <si>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</si>
  <si>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</si>
  <si>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</si>
  <si>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</si>
  <si>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</si>
  <si>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</si>
  <si>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</si>
  <si>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</si>
  <si>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</si>
  <si>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</si>
  <si>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</si>
  <si>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</si>
  <si>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</si>
  <si>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</si>
  <si>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</si>
  <si>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</si>
  <si>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</si>
  <si>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</si>
  <si>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</si>
  <si>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</si>
  <si>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</si>
  <si>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</si>
  <si>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</si>
  <si>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</si>
  <si>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</si>
  <si>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</si>
  <si>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</si>
  <si>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</si>
  <si>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</si>
  <si>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</si>
  <si>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</si>
  <si>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</si>
  <si>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</si>
  <si>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</si>
  <si>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</si>
  <si>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</si>
  <si>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</si>
  <si>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</si>
  <si>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</si>
  <si>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</si>
  <si>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</si>
  <si>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</si>
  <si>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</si>
  <si>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</si>
  <si>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</si>
  <si>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</si>
  <si>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</si>
  <si>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</si>
  <si>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</si>
  <si>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</si>
  <si>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</si>
  <si>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</si>
  <si>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</si>
  <si>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</si>
  <si>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</si>
  <si>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</si>
  <si>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</si>
  <si>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</si>
  <si>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</si>
  <si>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</si>
  <si>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</si>
  <si>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</si>
  <si>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</si>
  <si>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</si>
  <si>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</si>
  <si>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</si>
  <si>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</si>
  <si>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</si>
  <si>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</si>
  <si>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</si>
  <si>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</si>
  <si>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</si>
  <si>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</si>
  <si>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</si>
  <si>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</si>
  <si>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</si>
  <si>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</si>
  <si>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</si>
  <si>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</si>
  <si>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</si>
  <si>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</si>
  <si>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</si>
  <si>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</si>
  <si>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</si>
  <si>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</si>
  <si>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</si>
  <si>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</si>
  <si>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</si>
  <si>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</si>
  <si>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</si>
  <si>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</si>
  <si>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</si>
  <si>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</si>
  <si>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</si>
  <si>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</si>
  <si>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</si>
  <si>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</si>
  <si>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</si>
  <si>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</si>
  <si>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</si>
  <si>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</si>
  <si>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</si>
  <si>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</si>
  <si>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</si>
  <si>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</si>
  <si>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</si>
  <si>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</si>
  <si>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</si>
  <si>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</si>
  <si>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</si>
  <si>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</si>
  <si>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</si>
  <si>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</si>
  <si>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</si>
  <si>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</si>
  <si>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</si>
  <si>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</si>
  <si>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</si>
  <si>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</si>
  <si>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</si>
  <si>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</si>
  <si>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</si>
  <si>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</si>
  <si>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</si>
  <si>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</si>
  <si>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</si>
  <si>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</si>
  <si>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</si>
  <si>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</si>
  <si>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</si>
  <si>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</si>
  <si>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</si>
  <si>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</si>
  <si>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</si>
  <si>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</si>
  <si>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</si>
  <si>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</si>
  <si>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</si>
  <si>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</si>
  <si>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</si>
  <si>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</si>
  <si>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</si>
  <si>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</si>
  <si>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</si>
  <si>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</si>
  <si>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</si>
  <si>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</si>
  <si>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</si>
  <si>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</si>
  <si>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</si>
  <si>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</si>
  <si>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</si>
  <si>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</si>
  <si>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</si>
  <si>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</si>
  <si>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</si>
  <si>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</si>
  <si>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</si>
  <si>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</si>
  <si>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</si>
  <si>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</si>
  <si>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</si>
  <si>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</si>
  <si>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</si>
  <si>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</si>
  <si>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</si>
  <si>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</si>
  <si>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</si>
  <si>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</si>
  <si>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</si>
  <si>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</si>
  <si>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</si>
  <si>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</si>
  <si>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</si>
  <si>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</si>
  <si>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</si>
  <si>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</si>
  <si>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</si>
  <si>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</si>
  <si>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</si>
  <si>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</si>
  <si>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</si>
  <si>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</si>
  <si>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</si>
  <si>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</si>
  <si>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</si>
  <si>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</si>
  <si>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</si>
  <si>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</si>
  <si>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</si>
  <si>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</si>
  <si>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</si>
  <si>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</si>
  <si>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</si>
  <si>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</si>
  <si>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</si>
  <si>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</si>
  <si>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</si>
  <si>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</si>
  <si>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</si>
  <si>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</si>
  <si>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</si>
  <si>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</si>
  <si>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</si>
  <si>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</si>
  <si>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</si>
  <si>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</si>
  <si>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</si>
  <si>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</si>
  <si>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</si>
  <si>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</si>
  <si>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</si>
  <si>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</si>
  <si>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</si>
  <si>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</si>
  <si>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</si>
  <si>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</si>
  <si>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</si>
  <si>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</si>
  <si>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</si>
  <si>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</si>
  <si>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</si>
  <si>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</si>
  <si>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</si>
  <si>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Territoire à confirmer²</t>
  </si>
  <si>
    <t>9 AVRIL, 17H</t>
  </si>
  <si>
    <t>193,7</t>
  </si>
  <si>
    <t>175,3</t>
  </si>
  <si>
    <t>5 617</t>
  </si>
  <si>
    <t>271,9 </t>
  </si>
  <si>
    <t>271,9</t>
  </si>
  <si>
    <t>ARRONDISSEMENT OU VILLE LIÉE</t>
  </si>
  <si>
    <t>6,3</t>
  </si>
  <si>
    <t>206,3</t>
  </si>
  <si>
    <t>1,5</t>
  </si>
  <si>
    <t>156,6</t>
  </si>
  <si>
    <t>Baie-D'Urfé    </t>
  </si>
  <si>
    <t>0,1</t>
  </si>
  <si>
    <t> n.p.</t>
  </si>
  <si>
    <t>Beaconsfield    </t>
  </si>
  <si>
    <t>0,3</t>
  </si>
  <si>
    <t>* 72,4</t>
  </si>
  <si>
    <t>11,9</t>
  </si>
  <si>
    <t>313,5</t>
  </si>
  <si>
    <t>Côte-Saint-Luc    </t>
  </si>
  <si>
    <t>6,0</t>
  </si>
  <si>
    <t>813,6</t>
  </si>
  <si>
    <t>Dollard-des-Ormeaux    </t>
  </si>
  <si>
    <t>1,6</t>
  </si>
  <si>
    <t>139,1</t>
  </si>
  <si>
    <t>Dorval  </t>
  </si>
  <si>
    <t>0,8</t>
  </si>
  <si>
    <t>194,9</t>
  </si>
  <si>
    <t>Hampstead    </t>
  </si>
  <si>
    <t> 0,7</t>
  </si>
  <si>
    <t>* 415,9</t>
  </si>
  <si>
    <t>Kirkland    </t>
  </si>
  <si>
    <t>* 74,4</t>
  </si>
  <si>
    <t>2,0 </t>
  </si>
  <si>
    <t>186,6</t>
  </si>
  <si>
    <t>6,8</t>
  </si>
  <si>
    <t>387,8</t>
  </si>
  <si>
    <t>0,5</t>
  </si>
  <si>
    <t>* 119,5</t>
  </si>
  <si>
    <t>5,3</t>
  </si>
  <si>
    <t>170,6</t>
  </si>
  <si>
    <t>Montréal-Est    </t>
  </si>
  <si>
    <t>0,2 </t>
  </si>
  <si>
    <t>n.p.</t>
  </si>
  <si>
    <t>5,4</t>
  </si>
  <si>
    <t>282,5</t>
  </si>
  <si>
    <t>Montréal-Ouest    </t>
  </si>
  <si>
    <t>Mont-Royal    </t>
  </si>
  <si>
    <t>1,1  </t>
  </si>
  <si>
    <t>3,3</t>
  </si>
  <si>
    <t>1,8</t>
  </si>
  <si>
    <t>112,6</t>
  </si>
  <si>
    <t>223,1</t>
  </si>
  <si>
    <t>Pointe-Claire    </t>
  </si>
  <si>
    <t>0,8 </t>
  </si>
  <si>
    <t>* 105,2</t>
  </si>
  <si>
    <t>4,4</t>
  </si>
  <si>
    <t>181,7</t>
  </si>
  <si>
    <t>5,9</t>
  </si>
  <si>
    <t>186,3</t>
  </si>
  <si>
    <t>Sainte-Anne-de-Bellevue    </t>
  </si>
  <si>
    <t>3,8</t>
  </si>
  <si>
    <t>169,0</t>
  </si>
  <si>
    <t>3,2 </t>
  </si>
  <si>
    <t>177,5</t>
  </si>
  <si>
    <t>Senneville    </t>
  </si>
  <si>
    <t>4,8</t>
  </si>
  <si>
    <t>268,7</t>
  </si>
  <si>
    <t>4,0</t>
  </si>
  <si>
    <t>251,3</t>
  </si>
  <si>
    <t>4,2</t>
  </si>
  <si>
    <t>207,5</t>
  </si>
  <si>
    <t>6,1</t>
  </si>
  <si>
    <t>184,9</t>
  </si>
  <si>
    <t>Westmount    </t>
  </si>
  <si>
    <t>1,3</t>
  </si>
  <si>
    <t>280,6</t>
  </si>
  <si>
    <t>1 245</t>
  </si>
  <si>
    <t>Total à Montréal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</si>
</sst>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M35"/>
  <sheetViews>
    <sheetView tabSelected="1" workbookViewId="0">
      <selection activeCell="A40" sqref="A40"/>
    </sheetView>
  </sheetViews>
  <sheetFormatPr defaultRowHeight="14.5" x14ac:dyDescent="0.35"/>
  <cols>
    <col min="1" max="1" width="42.453125" customWidth="1"/>
    <col min="2" max="13" width="10.08984375" bestFit="1" customWidth="1"/>
  </cols>
  <sheetData>
    <row r="1" spans="1:13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</row>
    <row r="2" spans="1:13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</row>
    <row r="3" spans="1:13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</row>
    <row r="4" spans="1:13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</row>
    <row r="6" spans="1:13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</row>
    <row r="7" spans="1:13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</row>
    <row r="8" spans="1:13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</row>
    <row r="9" spans="1:13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</row>
    <row r="10" spans="1:13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</row>
    <row r="11" spans="1:13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</row>
    <row r="12" spans="1:13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</row>
    <row r="13" spans="1:13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</row>
    <row r="14" spans="1:13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</row>
    <row r="15" spans="1:13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</row>
    <row r="16" spans="1:13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</row>
    <row r="17" spans="1:13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</row>
    <row r="18" spans="1:13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</row>
    <row r="19" spans="1:13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</row>
    <row r="20" spans="1:13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</row>
    <row r="21" spans="1:13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</row>
    <row r="22" spans="1:13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</row>
    <row r="23" spans="1:13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</row>
    <row r="24" spans="1:13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</row>
    <row r="25" spans="1:13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</row>
    <row r="26" spans="1:13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</row>
    <row r="27" spans="1:13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</row>
    <row r="28" spans="1:13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</row>
    <row r="29" spans="1:13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</row>
    <row r="30" spans="1:13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</row>
    <row r="31" spans="1:13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</row>
    <row r="32" spans="1:13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</row>
    <row r="33" spans="1:13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</row>
    <row r="34" spans="1:13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</row>
    <row r="35" spans="1:13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M34"/>
  <sheetViews>
    <sheetView workbookViewId="0">
      <selection activeCell="C27" sqref="C27"/>
    </sheetView>
  </sheetViews>
  <sheetFormatPr defaultRowHeight="14.5" x14ac:dyDescent="0.35"/>
  <cols>
    <col min="1" max="1" width="40.08984375" customWidth="1"/>
    <col min="2" max="13" width="10.08984375" bestFit="1" customWidth="1"/>
  </cols>
  <sheetData>
    <row r="1" spans="1:13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</row>
    <row r="2" spans="1:13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</row>
    <row r="3" spans="1:13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</row>
    <row r="4" spans="1:13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</row>
    <row r="5" spans="1:13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</row>
    <row r="6" spans="1:13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</row>
    <row r="7" spans="1:13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</row>
    <row r="8" spans="1:13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</row>
    <row r="9" spans="1:13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</row>
    <row r="10" spans="1:13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</row>
    <row r="11" spans="1:13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</row>
    <row r="12" spans="1:13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</row>
    <row r="13" spans="1:13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</row>
    <row r="14" spans="1:13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</row>
    <row r="15" spans="1:13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</row>
    <row r="16" spans="1:13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</row>
    <row r="17" spans="1:13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</row>
    <row r="18" spans="1:13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</row>
    <row r="19" spans="1:13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</row>
    <row r="20" spans="1:13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</row>
    <row r="21" spans="1:13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</row>
    <row r="22" spans="1:13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</row>
    <row r="23" spans="1:13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</row>
    <row r="24" spans="1:13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</row>
    <row r="25" spans="1:13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</row>
    <row r="26" spans="1:13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</row>
    <row r="27" spans="1:13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</row>
    <row r="28" spans="1:13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</row>
    <row r="29" spans="1:13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</row>
    <row r="30" spans="1:13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</row>
    <row r="31" spans="1:13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</row>
    <row r="32" spans="1:13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</row>
    <row r="33" spans="1:13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</row>
    <row r="34" spans="1:13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7"/>
  <sheetViews>
    <sheetView zoomScale="75" zoomScaleNormal="75" workbookViewId="0">
      <selection activeCell="U48" sqref="U48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2519</v>
      </c>
      <c r="C18" s="17">
        <f>mtl_newcases!B19</f>
        <v>395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2829</v>
      </c>
      <c r="C19" s="17">
        <f>mtl_newcases!B20</f>
        <v>310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3243</v>
      </c>
      <c r="C20" s="17">
        <f>mtl_newcases!B21</f>
        <v>414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3608</v>
      </c>
      <c r="C21" s="17">
        <f>mtl_newcases!B22</f>
        <v>365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3931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 t="shared" ref="AR22:AR27" si="22">X22*100/SUM($O22:$X22)</f>
        <v>20.492100354218103</v>
      </c>
    </row>
    <row r="23" spans="1:44" x14ac:dyDescent="0.35">
      <c r="A23" s="19">
        <v>43926</v>
      </c>
      <c r="B23" s="17">
        <f>mtl_newcases!C24</f>
        <v>4195</v>
      </c>
      <c r="C23" s="17">
        <f>mtl_newcases!B24</f>
        <v>264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0.54469563009709021</v>
      </c>
      <c r="AJ23" s="3">
        <f t="shared" ref="AJ23" si="34">P23*100/SUM($O23:$X23)</f>
        <v>1.4262483412011995</v>
      </c>
      <c r="AK23" s="3">
        <f t="shared" ref="AK23" si="35">Q23*100/SUM($O23:$X23)</f>
        <v>4.0374946697262333</v>
      </c>
      <c r="AL23" s="3">
        <f t="shared" ref="AL23" si="36">R23*100/SUM($O23:$X23)</f>
        <v>10.889918755562032</v>
      </c>
      <c r="AM23" s="3">
        <f t="shared" ref="AM23" si="37">S23*100/SUM($O23:$X23)</f>
        <v>11.426430170066256</v>
      </c>
      <c r="AN23" s="3">
        <f t="shared" ref="AN23" si="38">T23*100/SUM($O23:$X23)</f>
        <v>13.940173348040345</v>
      </c>
      <c r="AO23" s="3">
        <f t="shared" ref="AO23" si="39">U23*100/SUM($O23:$X23)</f>
        <v>12.037431510940417</v>
      </c>
      <c r="AP23" s="3">
        <f t="shared" ref="AP23" si="40">V23*100/SUM($O23:$X23)</f>
        <v>10.843230573971258</v>
      </c>
      <c r="AQ23" s="3">
        <f t="shared" ref="AQ23" si="41">W23*100/SUM($O23:$X23)</f>
        <v>11.836776201309821</v>
      </c>
      <c r="AR23" s="3">
        <f t="shared" si="22"/>
        <v>23.017600799085354</v>
      </c>
    </row>
    <row r="24" spans="1:44" x14ac:dyDescent="0.35">
      <c r="A24" s="19">
        <v>43927</v>
      </c>
      <c r="B24" s="17">
        <f>mtl_newcases!C25</f>
        <v>4628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0.52752287287092714</v>
      </c>
      <c r="AJ24" s="3">
        <f t="shared" ref="AJ24" si="53">P24*100/SUM($O24:$X24)</f>
        <v>1.3518663266268462</v>
      </c>
      <c r="AK24" s="3">
        <f t="shared" ref="AK24" si="54">Q24*100/SUM($O24:$X24)</f>
        <v>3.7251680513018282</v>
      </c>
      <c r="AL24" s="3">
        <f t="shared" ref="AL24" si="55">R24*100/SUM($O24:$X24)</f>
        <v>10.277018696561045</v>
      </c>
      <c r="AM24" s="3">
        <f t="shared" ref="AM24" si="56">S24*100/SUM($O24:$X24)</f>
        <v>11.134317795689789</v>
      </c>
      <c r="AN24" s="3">
        <f t="shared" ref="AN24" si="57">T24*100/SUM($O24:$X24)</f>
        <v>13.64864591467845</v>
      </c>
      <c r="AO24" s="3">
        <f t="shared" ref="AO24" si="58">U24*100/SUM($O24:$X24)</f>
        <v>11.693423681972218</v>
      </c>
      <c r="AP24" s="3">
        <f t="shared" ref="AP24" si="59">V24*100/SUM($O24:$X24)</f>
        <v>10.414023212780554</v>
      </c>
      <c r="AQ24" s="3">
        <f t="shared" ref="AQ24" si="60">W24*100/SUM($O24:$X24)</f>
        <v>11.934825329764765</v>
      </c>
      <c r="AR24" s="3">
        <f t="shared" si="22"/>
        <v>25.293188117753569</v>
      </c>
    </row>
    <row r="25" spans="1:44" x14ac:dyDescent="0.35">
      <c r="A25" s="19">
        <v>43928</v>
      </c>
      <c r="B25" s="17">
        <f>mtl_newcases!C26</f>
        <v>5050</v>
      </c>
      <c r="C25" s="17">
        <f>mtl_newcases!B26</f>
        <v>422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E25/(age_distribution_2016!$B9/100000)</f>
        <v>16.584961342406281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0.68612889377915209</v>
      </c>
      <c r="AJ25" s="3">
        <f t="shared" ref="AJ25" si="72">P25*100/SUM($O25:$X25)</f>
        <v>1.3078775623282131</v>
      </c>
      <c r="AK25" s="3">
        <f t="shared" ref="AK25" si="73">Q25*100/SUM($O25:$X25)</f>
        <v>3.6273560417575919</v>
      </c>
      <c r="AL25" s="3">
        <f t="shared" ref="AL25" si="74">R25*100/SUM($O25:$X25)</f>
        <v>9.8197287059184415</v>
      </c>
      <c r="AM25" s="3">
        <f t="shared" ref="AM25" si="75">S25*100/SUM($O25:$X25)</f>
        <v>10.657566008962512</v>
      </c>
      <c r="AN25" s="3">
        <f t="shared" ref="AN25" si="76">T25*100/SUM($O25:$X25)</f>
        <v>13.607288094695107</v>
      </c>
      <c r="AO25" s="3">
        <f t="shared" ref="AO25" si="77">U25*100/SUM($O25:$X25)</f>
        <v>11.314474569192503</v>
      </c>
      <c r="AP25" s="3">
        <f t="shared" ref="AP25" si="78">V25*100/SUM($O25:$X25)</f>
        <v>10.191032098778582</v>
      </c>
      <c r="AQ25" s="3">
        <f t="shared" ref="AQ25" si="79">W25*100/SUM($O25:$X25)</f>
        <v>11.739944983094992</v>
      </c>
      <c r="AR25" s="3">
        <f t="shared" si="22"/>
        <v>27.048603041492903</v>
      </c>
    </row>
    <row r="26" spans="1:44" x14ac:dyDescent="0.35">
      <c r="A26" s="19">
        <v>43929</v>
      </c>
      <c r="B26" s="17">
        <f>mtl_newcases!C27</f>
        <v>5403</v>
      </c>
      <c r="C26" s="17">
        <f>mtl_newcases!B27</f>
        <v>353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E26/(age_distribution_2016!$B10/100000)</f>
        <v>27.760641579272054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1.0261064481957152</v>
      </c>
      <c r="AJ26" s="3">
        <f t="shared" ref="AJ26" si="91">P26*100/SUM($O26:$X26)</f>
        <v>1.1685270283264069</v>
      </c>
      <c r="AK26" s="3">
        <f t="shared" ref="AK26" si="92">Q26*100/SUM($O26:$X26)</f>
        <v>3.3587217363742949</v>
      </c>
      <c r="AL26" s="3">
        <f t="shared" ref="AL26" si="93">R26*100/SUM($O26:$X26)</f>
        <v>9.4667707425770207</v>
      </c>
      <c r="AM26" s="3">
        <f t="shared" ref="AM26" si="94">S26*100/SUM($O26:$X26)</f>
        <v>10.434767260356979</v>
      </c>
      <c r="AN26" s="3">
        <f t="shared" ref="AN26" si="95">T26*100/SUM($O26:$X26)</f>
        <v>13.188750221636536</v>
      </c>
      <c r="AO26" s="3">
        <f t="shared" ref="AO26" si="96">U26*100/SUM($O26:$X26)</f>
        <v>11.008475596304274</v>
      </c>
      <c r="AP26" s="3">
        <f t="shared" ref="AP26" si="97">V26*100/SUM($O26:$X26)</f>
        <v>9.934592624477073</v>
      </c>
      <c r="AQ26" s="3">
        <f t="shared" ref="AQ26" si="98">W26*100/SUM($O26:$X26)</f>
        <v>12.056750766299654</v>
      </c>
      <c r="AR26" s="3">
        <f t="shared" si="22"/>
        <v>28.356537575452048</v>
      </c>
    </row>
    <row r="27" spans="1:44" x14ac:dyDescent="0.35">
      <c r="A27" s="19">
        <v>43930</v>
      </c>
      <c r="B27" s="17">
        <f>mtl_newcases!C28</f>
        <v>5617</v>
      </c>
      <c r="C27" s="17">
        <f>mtl_newcases!B28</f>
        <v>214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E27/(age_distribution_2016!$B11/100000)</f>
        <v>37.44749759627549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1.2796873026456062</v>
      </c>
      <c r="AJ27" s="3">
        <f t="shared" ref="AJ27" si="110">P27*100/SUM($O27:$X27)</f>
        <v>1.1130684702520348</v>
      </c>
      <c r="AK27" s="3">
        <f t="shared" ref="AK27" si="111">Q27*100/SUM($O27:$X27)</f>
        <v>3.2141735450104298</v>
      </c>
      <c r="AL27" s="3">
        <f t="shared" ref="AL27" si="112">R27*100/SUM($O27:$X27)</f>
        <v>9.1251881184658963</v>
      </c>
      <c r="AM27" s="3">
        <f t="shared" ref="AM27" si="113">S27*100/SUM($O27:$X27)</f>
        <v>10.11472698963666</v>
      </c>
      <c r="AN27" s="3">
        <f t="shared" ref="AN27" si="114">T27*100/SUM($O27:$X27)</f>
        <v>12.972182878264002</v>
      </c>
      <c r="AO27" s="3">
        <f t="shared" ref="AO27" si="115">U27*100/SUM($O27:$X27)</f>
        <v>10.93002824180307</v>
      </c>
      <c r="AP27" s="3">
        <f t="shared" ref="AP27" si="116">V27*100/SUM($O27:$X27)</f>
        <v>9.6848464194240993</v>
      </c>
      <c r="AQ27" s="3">
        <f t="shared" ref="AQ27" si="117">W27*100/SUM($O27:$X27)</f>
        <v>11.752842497187048</v>
      </c>
      <c r="AR27" s="3">
        <f t="shared" si="22"/>
        <v>29.813255537311154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9"/>
  <sheetViews>
    <sheetView workbookViewId="0">
      <pane ySplit="1" topLeftCell="A2" activePane="bottomLeft" state="frozen"/>
      <selection pane="bottomLeft" activeCell="E42" sqref="E42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8"/>
  <sheetViews>
    <sheetView workbookViewId="0">
      <selection activeCell="B29" sqref="B29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8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395</v>
      </c>
      <c r="C19">
        <f t="shared" si="0"/>
        <v>2519</v>
      </c>
      <c r="E19" s="19">
        <v>43921</v>
      </c>
      <c r="F19">
        <v>2097</v>
      </c>
      <c r="G19">
        <f t="shared" si="1"/>
        <v>422</v>
      </c>
    </row>
    <row r="20" spans="1:7" x14ac:dyDescent="0.35">
      <c r="A20" s="19">
        <v>43922</v>
      </c>
      <c r="B20">
        <v>310</v>
      </c>
      <c r="C20">
        <f t="shared" si="0"/>
        <v>2829</v>
      </c>
      <c r="E20" s="19">
        <v>43922</v>
      </c>
      <c r="F20">
        <v>2642</v>
      </c>
      <c r="G20">
        <f t="shared" si="1"/>
        <v>187</v>
      </c>
    </row>
    <row r="21" spans="1:7" x14ac:dyDescent="0.35">
      <c r="A21" s="19">
        <v>43923</v>
      </c>
      <c r="B21">
        <v>414</v>
      </c>
      <c r="C21">
        <f t="shared" si="0"/>
        <v>3243</v>
      </c>
      <c r="E21" s="19">
        <v>43923</v>
      </c>
      <c r="F21">
        <v>2837</v>
      </c>
      <c r="G21">
        <f t="shared" ref="G21:G26" si="2">C21-F21</f>
        <v>406</v>
      </c>
    </row>
    <row r="22" spans="1:7" x14ac:dyDescent="0.35">
      <c r="A22" s="19">
        <v>43924</v>
      </c>
      <c r="B22">
        <v>365</v>
      </c>
      <c r="C22">
        <f t="shared" si="0"/>
        <v>3608</v>
      </c>
      <c r="E22" s="19">
        <v>43924</v>
      </c>
      <c r="F22">
        <v>3261</v>
      </c>
      <c r="G22">
        <f t="shared" si="2"/>
        <v>347</v>
      </c>
    </row>
    <row r="23" spans="1:7" x14ac:dyDescent="0.35">
      <c r="A23" s="19">
        <v>43925</v>
      </c>
      <c r="B23">
        <v>323</v>
      </c>
      <c r="C23">
        <f t="shared" si="0"/>
        <v>3931</v>
      </c>
      <c r="E23" s="19">
        <v>43925</v>
      </c>
      <c r="F23">
        <v>3713</v>
      </c>
      <c r="G23">
        <f t="shared" si="2"/>
        <v>218</v>
      </c>
    </row>
    <row r="24" spans="1:7" x14ac:dyDescent="0.35">
      <c r="A24" s="19">
        <v>43926</v>
      </c>
      <c r="B24">
        <v>264</v>
      </c>
      <c r="C24">
        <f t="shared" si="0"/>
        <v>4195</v>
      </c>
      <c r="E24" s="19">
        <v>43926</v>
      </c>
      <c r="F24">
        <v>3977</v>
      </c>
      <c r="G24">
        <f t="shared" si="2"/>
        <v>218</v>
      </c>
    </row>
    <row r="25" spans="1:7" x14ac:dyDescent="0.35">
      <c r="A25" s="19">
        <v>43927</v>
      </c>
      <c r="B25">
        <v>433</v>
      </c>
      <c r="C25">
        <f t="shared" si="0"/>
        <v>4628</v>
      </c>
      <c r="E25" s="19">
        <v>43927</v>
      </c>
      <c r="F25">
        <v>4407</v>
      </c>
      <c r="G25">
        <f t="shared" si="2"/>
        <v>221</v>
      </c>
    </row>
    <row r="26" spans="1:7" x14ac:dyDescent="0.35">
      <c r="A26" s="19">
        <v>43928</v>
      </c>
      <c r="B26">
        <v>422</v>
      </c>
      <c r="C26">
        <f t="shared" si="0"/>
        <v>5050</v>
      </c>
      <c r="E26" s="19">
        <v>43928</v>
      </c>
      <c r="F26">
        <v>4775</v>
      </c>
      <c r="G26">
        <f t="shared" si="2"/>
        <v>275</v>
      </c>
    </row>
    <row r="27" spans="1:7" x14ac:dyDescent="0.35">
      <c r="A27" s="19">
        <v>43929</v>
      </c>
      <c r="B27">
        <v>353</v>
      </c>
      <c r="C27">
        <f t="shared" si="0"/>
        <v>5403</v>
      </c>
      <c r="E27" s="19">
        <v>43929</v>
      </c>
      <c r="F27">
        <v>5262</v>
      </c>
      <c r="G27">
        <f t="shared" ref="G27:G28" si="3">C27-F27</f>
        <v>141</v>
      </c>
    </row>
    <row r="28" spans="1:7" x14ac:dyDescent="0.35">
      <c r="A28" s="19">
        <v>43930</v>
      </c>
      <c r="B28">
        <v>214</v>
      </c>
      <c r="C28">
        <f t="shared" si="0"/>
        <v>5617</v>
      </c>
      <c r="E28" s="19">
        <v>43930</v>
      </c>
      <c r="F28">
        <v>5617</v>
      </c>
      <c r="G28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workbookViewId="0">
      <selection activeCell="L35" sqref="L2:L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248</v>
      </c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248</v>
      </c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248</v>
      </c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249</v>
      </c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250</v>
      </c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252</v>
      </c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248</v>
      </c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9" t="s">
        <v>251</v>
      </c>
      <c r="M68" s="15"/>
      <c r="N68" s="15"/>
      <c r="O68" s="15"/>
      <c r="P68" s="15"/>
    </row>
    <row r="70" spans="1: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38"/>
  <sheetViews>
    <sheetView workbookViewId="0">
      <selection activeCell="B4" sqref="B4:B38"/>
    </sheetView>
  </sheetViews>
  <sheetFormatPr defaultRowHeight="14.5" x14ac:dyDescent="0.35"/>
  <sheetData>
    <row r="1" spans="1:4" ht="21" customHeight="1" x14ac:dyDescent="0.35">
      <c r="A1" t="s">
        <v>254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37</v>
      </c>
      <c r="B4">
        <v>277</v>
      </c>
      <c r="C4" t="s">
        <v>255</v>
      </c>
      <c r="D4" t="s">
        <v>256</v>
      </c>
    </row>
    <row r="5" spans="1:4" x14ac:dyDescent="0.35">
      <c r="A5" t="s">
        <v>38</v>
      </c>
      <c r="B5">
        <v>67</v>
      </c>
      <c r="C5" t="s">
        <v>257</v>
      </c>
      <c r="D5" t="s">
        <v>258</v>
      </c>
    </row>
    <row r="6" spans="1:4" x14ac:dyDescent="0.35">
      <c r="A6" t="s">
        <v>259</v>
      </c>
      <c r="B6">
        <v>5</v>
      </c>
      <c r="C6" t="s">
        <v>260</v>
      </c>
      <c r="D6" t="s">
        <v>261</v>
      </c>
    </row>
    <row r="7" spans="1:4" x14ac:dyDescent="0.35">
      <c r="A7" t="s">
        <v>262</v>
      </c>
      <c r="B7">
        <v>14</v>
      </c>
      <c r="C7" t="s">
        <v>263</v>
      </c>
      <c r="D7" t="s">
        <v>264</v>
      </c>
    </row>
    <row r="8" spans="1:4" x14ac:dyDescent="0.35">
      <c r="A8" t="s">
        <v>41</v>
      </c>
      <c r="B8">
        <v>522</v>
      </c>
      <c r="C8" t="s">
        <v>265</v>
      </c>
      <c r="D8" t="s">
        <v>266</v>
      </c>
    </row>
    <row r="9" spans="1:4" x14ac:dyDescent="0.35">
      <c r="A9" t="s">
        <v>267</v>
      </c>
      <c r="B9">
        <v>264</v>
      </c>
      <c r="C9" t="s">
        <v>268</v>
      </c>
      <c r="D9" t="s">
        <v>269</v>
      </c>
    </row>
    <row r="10" spans="1:4" x14ac:dyDescent="0.35">
      <c r="A10" t="s">
        <v>270</v>
      </c>
      <c r="B10">
        <v>68</v>
      </c>
      <c r="C10" t="s">
        <v>271</v>
      </c>
      <c r="D10" t="s">
        <v>272</v>
      </c>
    </row>
    <row r="11" spans="1:4" x14ac:dyDescent="0.35">
      <c r="A11" t="s">
        <v>273</v>
      </c>
      <c r="B11">
        <v>37</v>
      </c>
      <c r="C11" t="s">
        <v>274</v>
      </c>
      <c r="D11" t="s">
        <v>275</v>
      </c>
    </row>
    <row r="12" spans="1:4" x14ac:dyDescent="0.35">
      <c r="A12" t="s">
        <v>276</v>
      </c>
      <c r="B12">
        <v>29</v>
      </c>
      <c r="C12" t="s">
        <v>277</v>
      </c>
      <c r="D12" t="s">
        <v>278</v>
      </c>
    </row>
    <row r="13" spans="1:4" x14ac:dyDescent="0.35">
      <c r="A13" t="s">
        <v>279</v>
      </c>
      <c r="B13">
        <v>15</v>
      </c>
      <c r="C13" t="s">
        <v>263</v>
      </c>
      <c r="D13" t="s">
        <v>280</v>
      </c>
    </row>
    <row r="14" spans="1:4" x14ac:dyDescent="0.35">
      <c r="A14" t="s">
        <v>47</v>
      </c>
      <c r="B14">
        <v>83</v>
      </c>
      <c r="C14" t="s">
        <v>281</v>
      </c>
      <c r="D14" t="s">
        <v>282</v>
      </c>
    </row>
    <row r="15" spans="1:4" x14ac:dyDescent="0.35">
      <c r="A15" t="s">
        <v>48</v>
      </c>
      <c r="B15">
        <v>298</v>
      </c>
      <c r="C15" t="s">
        <v>283</v>
      </c>
      <c r="D15" t="s">
        <v>284</v>
      </c>
    </row>
    <row r="16" spans="1:4" x14ac:dyDescent="0.35">
      <c r="A16" t="s">
        <v>49</v>
      </c>
      <c r="B16">
        <v>22</v>
      </c>
      <c r="C16" t="s">
        <v>285</v>
      </c>
      <c r="D16" t="s">
        <v>286</v>
      </c>
    </row>
    <row r="17" spans="1:4" x14ac:dyDescent="0.35">
      <c r="A17" t="s">
        <v>50</v>
      </c>
      <c r="B17">
        <v>232</v>
      </c>
      <c r="C17" t="s">
        <v>287</v>
      </c>
      <c r="D17" t="s">
        <v>288</v>
      </c>
    </row>
    <row r="18" spans="1:4" x14ac:dyDescent="0.35">
      <c r="A18" t="s">
        <v>289</v>
      </c>
      <c r="B18">
        <v>7</v>
      </c>
      <c r="C18" t="s">
        <v>290</v>
      </c>
      <c r="D18" t="s">
        <v>291</v>
      </c>
    </row>
    <row r="19" spans="1:4" ht="21" customHeight="1" x14ac:dyDescent="0.35">
      <c r="A19" t="s">
        <v>52</v>
      </c>
      <c r="B19">
        <v>238</v>
      </c>
      <c r="C19" t="s">
        <v>292</v>
      </c>
      <c r="D19" t="s">
        <v>293</v>
      </c>
    </row>
    <row r="20" spans="1:4" x14ac:dyDescent="0.35">
      <c r="A20" t="s">
        <v>294</v>
      </c>
      <c r="B20">
        <v>5</v>
      </c>
      <c r="C20" t="s">
        <v>260</v>
      </c>
      <c r="D20" t="s">
        <v>291</v>
      </c>
    </row>
    <row r="21" spans="1:4" x14ac:dyDescent="0.35">
      <c r="A21" t="s">
        <v>295</v>
      </c>
      <c r="B21">
        <v>44</v>
      </c>
      <c r="C21" t="s">
        <v>296</v>
      </c>
      <c r="D21">
        <v>217</v>
      </c>
    </row>
    <row r="22" spans="1:4" x14ac:dyDescent="0.35">
      <c r="A22" t="s">
        <v>55</v>
      </c>
      <c r="B22">
        <v>143</v>
      </c>
      <c r="C22" t="s">
        <v>297</v>
      </c>
      <c r="D22">
        <v>597</v>
      </c>
    </row>
    <row r="23" spans="1:4" x14ac:dyDescent="0.35">
      <c r="A23" t="s">
        <v>56</v>
      </c>
      <c r="B23">
        <v>78</v>
      </c>
      <c r="C23" t="s">
        <v>298</v>
      </c>
      <c r="D23" t="s">
        <v>299</v>
      </c>
    </row>
    <row r="24" spans="1:4" x14ac:dyDescent="0.35">
      <c r="A24" t="s">
        <v>57</v>
      </c>
      <c r="B24">
        <v>232</v>
      </c>
      <c r="C24" t="s">
        <v>287</v>
      </c>
      <c r="D24" t="s">
        <v>300</v>
      </c>
    </row>
    <row r="25" spans="1:4" x14ac:dyDescent="0.35">
      <c r="A25" t="s">
        <v>301</v>
      </c>
      <c r="B25">
        <v>33</v>
      </c>
      <c r="C25" t="s">
        <v>302</v>
      </c>
      <c r="D25" t="s">
        <v>303</v>
      </c>
    </row>
    <row r="26" spans="1:4" x14ac:dyDescent="0.35">
      <c r="A26" t="s">
        <v>59</v>
      </c>
      <c r="B26">
        <v>194</v>
      </c>
      <c r="C26" t="s">
        <v>304</v>
      </c>
      <c r="D26" t="s">
        <v>305</v>
      </c>
    </row>
    <row r="27" spans="1:4" x14ac:dyDescent="0.35">
      <c r="A27" t="s">
        <v>60</v>
      </c>
      <c r="B27">
        <v>260</v>
      </c>
      <c r="C27" t="s">
        <v>306</v>
      </c>
      <c r="D27" t="s">
        <v>307</v>
      </c>
    </row>
    <row r="28" spans="1:4" ht="21" customHeight="1" x14ac:dyDescent="0.35">
      <c r="A28" t="s">
        <v>308</v>
      </c>
      <c r="B28">
        <v>5</v>
      </c>
      <c r="C28" t="s">
        <v>260</v>
      </c>
      <c r="D28" t="s">
        <v>291</v>
      </c>
    </row>
    <row r="29" spans="1:4" x14ac:dyDescent="0.35">
      <c r="A29" t="s">
        <v>62</v>
      </c>
      <c r="B29">
        <v>167</v>
      </c>
      <c r="C29" t="s">
        <v>309</v>
      </c>
      <c r="D29" t="s">
        <v>310</v>
      </c>
    </row>
    <row r="30" spans="1:4" x14ac:dyDescent="0.35">
      <c r="A30" t="s">
        <v>63</v>
      </c>
      <c r="B30">
        <v>139</v>
      </c>
      <c r="C30" t="s">
        <v>311</v>
      </c>
      <c r="D30" t="s">
        <v>312</v>
      </c>
    </row>
    <row r="31" spans="1:4" x14ac:dyDescent="0.35">
      <c r="A31" t="s">
        <v>313</v>
      </c>
      <c r="B31">
        <v>5</v>
      </c>
      <c r="C31">
        <v>0</v>
      </c>
      <c r="D31" t="s">
        <v>261</v>
      </c>
    </row>
    <row r="32" spans="1:4" x14ac:dyDescent="0.35">
      <c r="A32" t="s">
        <v>65</v>
      </c>
      <c r="B32">
        <v>210</v>
      </c>
      <c r="C32" t="s">
        <v>314</v>
      </c>
      <c r="D32" t="s">
        <v>315</v>
      </c>
    </row>
    <row r="33" spans="1:4" x14ac:dyDescent="0.35">
      <c r="A33" t="s">
        <v>66</v>
      </c>
      <c r="B33">
        <v>174</v>
      </c>
      <c r="C33" t="s">
        <v>316</v>
      </c>
      <c r="D33" t="s">
        <v>317</v>
      </c>
    </row>
    <row r="34" spans="1:4" x14ac:dyDescent="0.35">
      <c r="A34" t="s">
        <v>67</v>
      </c>
      <c r="B34">
        <v>185</v>
      </c>
      <c r="C34" t="s">
        <v>318</v>
      </c>
      <c r="D34" t="s">
        <v>319</v>
      </c>
    </row>
    <row r="35" spans="1:4" x14ac:dyDescent="0.35">
      <c r="A35" t="s">
        <v>68</v>
      </c>
      <c r="B35">
        <v>266</v>
      </c>
      <c r="C35" t="s">
        <v>320</v>
      </c>
      <c r="D35" t="s">
        <v>321</v>
      </c>
    </row>
    <row r="36" spans="1:4" x14ac:dyDescent="0.35">
      <c r="A36" t="s">
        <v>322</v>
      </c>
      <c r="B36">
        <v>57</v>
      </c>
      <c r="C36" t="s">
        <v>323</v>
      </c>
      <c r="D36" t="s">
        <v>324</v>
      </c>
    </row>
    <row r="37" spans="1:4" x14ac:dyDescent="0.35">
      <c r="A37" t="s">
        <v>247</v>
      </c>
      <c r="B37" t="s">
        <v>325</v>
      </c>
      <c r="C37" t="s">
        <v>235</v>
      </c>
      <c r="D37" t="s">
        <v>235</v>
      </c>
    </row>
    <row r="38" spans="1:4" x14ac:dyDescent="0.35">
      <c r="A38" t="s">
        <v>326</v>
      </c>
      <c r="B38" t="s">
        <v>251</v>
      </c>
      <c r="C38" t="s">
        <v>235</v>
      </c>
      <c r="D38" t="s">
        <v>253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2020-04-10T22:14:06Z</dcterms:modified>
</cp:coreProperties>
</file>