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C12DD03A-E8EE-49C0-A7D6-E18DD819B257}" xr6:coauthVersionLast="45" xr6:coauthVersionMax="45" xr10:uidLastSave="{00000000-0000-0000-0000-000000000000}"/>
  <bookViews>
    <workbookView xWindow="8920" yWindow="8080" windowWidth="28170" windowHeight="9740" tabRatio="765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" i="2" l="1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O26" i="8"/>
  <c r="AK26" i="8" s="1"/>
  <c r="P26" i="8"/>
  <c r="AI26" i="8" s="1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J26" i="8"/>
  <c r="AN26" i="8"/>
  <c r="AR26" i="8"/>
  <c r="E26" i="8" a="1"/>
  <c r="E26" i="8" s="1"/>
  <c r="B26" i="8"/>
  <c r="C26" i="8"/>
  <c r="G27" i="5"/>
  <c r="C27" i="5"/>
  <c r="AQ26" i="8" l="1"/>
  <c r="AM26" i="8"/>
  <c r="AP26" i="8"/>
  <c r="AL26" i="8"/>
  <c r="AO26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O25" i="8"/>
  <c r="AJ25" i="8" s="1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M25" i="8"/>
  <c r="AQ25" i="8"/>
  <c r="E25" i="8" a="1"/>
  <c r="E25" i="8" s="1"/>
  <c r="E24" i="8" a="1"/>
  <c r="E24" i="8" s="1"/>
  <c r="C25" i="8"/>
  <c r="AP25" i="8" l="1"/>
  <c r="AO25" i="8"/>
  <c r="AK25" i="8"/>
  <c r="AL25" i="8"/>
  <c r="AR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O24" i="8" l="1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O23" i="8"/>
  <c r="AN23" i="8" s="1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B4" i="8"/>
  <c r="B5" i="8"/>
  <c r="B6" i="8"/>
  <c r="B7" i="8"/>
  <c r="B8" i="8"/>
  <c r="B9" i="8"/>
  <c r="B10" i="8"/>
  <c r="B11" i="8"/>
  <c r="B12" i="8"/>
  <c r="B13" i="8"/>
  <c r="B14" i="8"/>
  <c r="B3" i="8"/>
  <c r="B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C4" i="5" s="1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E21" i="8" l="1"/>
  <c r="AC21" i="8"/>
  <c r="AG21" i="8"/>
  <c r="AE21" i="8"/>
  <c r="AF21" i="8"/>
  <c r="Z21" i="8"/>
  <c r="AD21" i="8"/>
  <c r="AH21" i="8"/>
  <c r="AA21" i="8"/>
  <c r="AB21" i="8"/>
  <c r="O22" i="8"/>
  <c r="AI22" i="8" s="1"/>
  <c r="Y22" i="8"/>
  <c r="V21" i="8"/>
  <c r="R21" i="8"/>
  <c r="X21" i="8"/>
  <c r="T21" i="8"/>
  <c r="W21" i="8"/>
  <c r="S21" i="8"/>
  <c r="U21" i="8"/>
  <c r="Q21" i="8"/>
  <c r="P21" i="8"/>
  <c r="C5" i="5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E19" i="8" l="1"/>
  <c r="AC19" i="8"/>
  <c r="AG19" i="8"/>
  <c r="AB19" i="8"/>
  <c r="Z19" i="8"/>
  <c r="AD19" i="8"/>
  <c r="AE19" i="8"/>
  <c r="AF19" i="8"/>
  <c r="AM21" i="8"/>
  <c r="AO22" i="8"/>
  <c r="AL22" i="8"/>
  <c r="AP22" i="8"/>
  <c r="AP21" i="8"/>
  <c r="AJ22" i="8"/>
  <c r="AN22" i="8"/>
  <c r="E18" i="8"/>
  <c r="Z18" i="8"/>
  <c r="AD18" i="8"/>
  <c r="AB18" i="8"/>
  <c r="AF18" i="8"/>
  <c r="AC18" i="8"/>
  <c r="AE18" i="8"/>
  <c r="AG18" i="8"/>
  <c r="AO21" i="8"/>
  <c r="AQ22" i="8"/>
  <c r="AK22" i="8"/>
  <c r="E20" i="8"/>
  <c r="AA20" i="8"/>
  <c r="Z20" i="8"/>
  <c r="AH20" i="8"/>
  <c r="AC20" i="8"/>
  <c r="AD20" i="8"/>
  <c r="AN21" i="8"/>
  <c r="AR22" i="8"/>
  <c r="AM22" i="8"/>
  <c r="O21" i="8"/>
  <c r="AI21" i="8" s="1"/>
  <c r="Y21" i="8"/>
  <c r="C6" i="5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AO20" i="8" l="1"/>
  <c r="AM19" i="8"/>
  <c r="AL18" i="8"/>
  <c r="AN20" i="8"/>
  <c r="AQ19" i="8"/>
  <c r="AM18" i="8"/>
  <c r="O20" i="8"/>
  <c r="AI20" i="8" s="1"/>
  <c r="Y20" i="8"/>
  <c r="AR20" i="8"/>
  <c r="AJ19" i="8"/>
  <c r="AQ20" i="8"/>
  <c r="AF20" i="8"/>
  <c r="AG20" i="8"/>
  <c r="O18" i="8"/>
  <c r="AI18" i="8" s="1"/>
  <c r="Y18" i="8"/>
  <c r="AQ21" i="8"/>
  <c r="O19" i="8"/>
  <c r="AI19" i="8" s="1"/>
  <c r="Y19" i="8"/>
  <c r="AK19" i="8"/>
  <c r="AP19" i="8"/>
  <c r="AL20" i="8"/>
  <c r="AO19" i="8"/>
  <c r="AO18" i="8"/>
  <c r="AK20" i="8"/>
  <c r="AP20" i="8"/>
  <c r="AN19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R18" i="8" l="1"/>
  <c r="AR19" i="8"/>
  <c r="AK18" i="8"/>
  <c r="AJ18" i="8"/>
  <c r="AN18" i="8"/>
  <c r="AM20" i="8"/>
  <c r="AL19" i="8"/>
  <c r="AQ18" i="8"/>
  <c r="AJ20" i="8"/>
  <c r="C8" i="5"/>
  <c r="C9" i="5" l="1"/>
  <c r="C10" i="5" l="1"/>
  <c r="C11" i="5" l="1"/>
  <c r="C12" i="5" l="1"/>
  <c r="C13" i="5" l="1"/>
  <c r="C14" i="5" l="1"/>
  <c r="C15" i="5" l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G26" i="5" l="1"/>
  <c r="B25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<sst xmlns="http://schemas.openxmlformats.org/spreadsheetml/2006/main" count="1171" uniqueCount="266">
  <si>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</si>
  <si>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</si>
  <si>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</si>
  <si>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</si>
  <si>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</si>
  <si>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</si>
  <si>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</si>
  <si>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</si>
  <si>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</si>
  <si>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</si>
  <si>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</si>
  <si>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</si>
  <si>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</si>
  <si>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</si>
  <si>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</si>
  <si>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</si>
  <si>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</si>
  <si>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</si>
  <si>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</si>
  <si>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</si>
  <si>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</si>
  <si>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</si>
  <si>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</si>
  <si>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</si>
  <si>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</si>
  <si>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</si>
  <si>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</si>
  <si>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</si>
  <si>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</si>
  <si>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</si>
  <si>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</si>
  <si>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</si>
  <si>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</si>
  <si>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</si>
  <si>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</si>
  <si>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</si>
  <si>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</si>
  <si>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</si>
  <si>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</si>
  <si>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</si>
  <si>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</si>
  <si>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</si>
  <si>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</si>
  <si>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</si>
  <si>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</si>
  <si>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</si>
  <si>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</si>
  <si>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</si>
  <si>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</si>
  <si>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</si>
  <si>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</si>
  <si>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</si>
  <si>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</si>
  <si>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</si>
  <si>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</si>
  <si>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</si>
  <si>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</si>
  <si>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</si>
  <si>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</si>
  <si>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</si>
  <si>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</si>
  <si>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</si>
  <si>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</si>
  <si>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</si>
  <si>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</si>
  <si>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</si>
  <si>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</si>
  <si>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</si>
  <si>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</si>
  <si>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</si>
  <si>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</si>
  <si>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</si>
  <si>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</si>
  <si>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</si>
  <si>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</si>
  <si>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</si>
  <si>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</si>
  <si>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</si>
  <si>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</si>
  <si>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</si>
  <si>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</si>
  <si>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</si>
  <si>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</si>
  <si>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</si>
  <si>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</si>
  <si>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</si>
  <si>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</si>
  <si>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</si>
  <si>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</si>
  <si>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</si>
  <si>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</si>
  <si>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</si>
  <si>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</si>
  <si>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</si>
  <si>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</si>
  <si>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</si>
  <si>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</si>
  <si>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</si>
  <si>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</si>
  <si>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</si>
  <si>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</si>
  <si>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</si>
  <si>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</si>
  <si>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</si>
  <si>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</si>
  <si>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</si>
  <si>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</si>
  <si>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</si>
  <si>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</si>
  <si>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</si>
  <si>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</si>
  <si>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</si>
  <si>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</si>
  <si>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</si>
  <si>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</si>
  <si>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</si>
  <si>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</si>
  <si>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</si>
  <si>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</si>
  <si>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</si>
  <si>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</si>
  <si>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</si>
  <si>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</si>
  <si>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</si>
  <si>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</si>
  <si>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</si>
  <si>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</si>
  <si>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</si>
  <si>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</si>
  <si>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</si>
  <si>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</si>
  <si>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</si>
  <si>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</si>
  <si>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</si>
  <si>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</si>
  <si>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</si>
  <si>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</si>
  <si>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</si>
  <si>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</si>
  <si>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</si>
  <si>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</si>
  <si>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</si>
  <si>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</si>
  <si>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</si>
  <si>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</si>
  <si>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</si>
  <si>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</si>
  <si>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</si>
  <si>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</si>
  <si>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</si>
  <si>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</si>
  <si>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</si>
  <si>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</si>
  <si>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</si>
  <si>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</si>
  <si>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</si>
  <si>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</si>
  <si>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</si>
  <si>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</si>
  <si>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</si>
  <si>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</si>
  <si>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</si>
  <si>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</si>
  <si>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</si>
  <si>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</si>
  <si>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</si>
  <si>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</si>
  <si>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</si>
  <si>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</si>
  <si>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</si>
  <si>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</si>
  <si>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</si>
  <si>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</si>
  <si>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</si>
  <si>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</si>
  <si>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</si>
  <si>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</si>
  <si>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</si>
  <si>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</si>
  <si>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</si>
  <si>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</si>
  <si>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</si>
  <si>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</si>
  <si>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</si>
  <si>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</si>
  <si>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</si>
  <si>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</si>
  <si>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</si>
  <si>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</si>
  <si>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</si>
  <si>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</si>
  <si>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</si>
  <si>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</si>
  <si>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</si>
  <si>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</si>
  <si>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</si>
  <si>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</si>
  <si>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</si>
  <si>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</si>
  <si>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</si>
  <si>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</si>
  <si>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</si>
  <si>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</si>
  <si>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</si>
  <si>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</si>
  <si>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</si>
  <si>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</si>
  <si>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</si>
  <si>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</si>
  <si>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</si>
  <si>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</si>
  <si>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</si>
  <si>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</si>
  <si>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</si>
  <si>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</si>
  <si>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</si>
  <si>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</si>
  <si>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</si>
  <si>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</si>
  <si>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</si>
  <si>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0,7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</si>
  <si>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</si>
  <si>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</si>
  <si>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</si>
  <si>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</si>
  <si>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</si>
  <si>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</si>
  <si>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</si>
  <si>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</si>
  <si>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</si>
  <si>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</si>
  <si>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</si>
  <si>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</si>
  <si>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</si>
  <si>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</si>
  <si>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</si>
  <si>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</si>
  <si>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7 AVRIL, 17H</t>
  </si>
  <si>
    <t>* 30,6</t>
  </si>
  <si>
    <t>233,2</t>
  </si>
  <si>
    <t>deaths_mtl</t>
  </si>
  <si>
    <t>5 262</t>
  </si>
  <si>
    <t>254,7</t>
  </si>
  <si>
    <t>8 AVRIL, 17H</t>
  </si>
  <si>
    <t>308,1</t>
  </si>
  <si>
    <t>209,2</t>
  </si>
  <si>
    <t>152,4</t>
  </si>
  <si>
    <t>174,0 </t>
  </si>
  <si>
    <t>169,4  </t>
  </si>
  <si>
    <t>254,7 </t>
  </si>
  <si>
    <t>* 32,5</t>
  </si>
  <si>
    <t>0,6</t>
  </si>
  <si>
    <t>3,3</t>
  </si>
  <si>
    <t>14,3</t>
  </si>
  <si>
    <t>16,1</t>
  </si>
  <si>
    <t>257,5</t>
  </si>
  <si>
    <t>17,3</t>
  </si>
  <si>
    <t>326,2</t>
  </si>
  <si>
    <t>14,7</t>
  </si>
  <si>
    <t>300,4</t>
  </si>
  <si>
    <t>10,5</t>
  </si>
  <si>
    <t>254,4</t>
  </si>
  <si>
    <t>8,1</t>
  </si>
  <si>
    <t>292,3</t>
  </si>
  <si>
    <t>14,4</t>
  </si>
  <si>
    <t>750,2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</si>
</sst>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L35"/>
  <sheetViews>
    <sheetView tabSelected="1" workbookViewId="0">
      <selection activeCell="K1" sqref="K1:L1"/>
    </sheetView>
  </sheetViews>
  <sheetFormatPr defaultRowHeight="14.5" x14ac:dyDescent="0.35"/>
  <cols>
    <col min="1" max="1" width="42.453125" customWidth="1"/>
    <col min="2" max="12" width="10.08984375" bestFit="1" customWidth="1"/>
  </cols>
  <sheetData>
    <row r="1" spans="1:12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</row>
    <row r="2" spans="1:12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</row>
    <row r="3" spans="1:12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</row>
    <row r="4" spans="1:12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</row>
    <row r="5" spans="1:12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</row>
    <row r="6" spans="1:12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</row>
    <row r="7" spans="1:12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</row>
    <row r="8" spans="1:12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</row>
    <row r="9" spans="1:12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</row>
    <row r="10" spans="1:12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</row>
    <row r="11" spans="1:12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</row>
    <row r="12" spans="1:12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</row>
    <row r="13" spans="1:12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</row>
    <row r="14" spans="1:12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</row>
    <row r="15" spans="1:12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</row>
    <row r="16" spans="1:12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</row>
    <row r="17" spans="1:12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</row>
    <row r="18" spans="1:12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</row>
    <row r="19" spans="1:12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</row>
    <row r="20" spans="1:12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</row>
    <row r="21" spans="1:12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</row>
    <row r="22" spans="1:12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</row>
    <row r="23" spans="1:12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</row>
    <row r="24" spans="1:12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</row>
    <row r="25" spans="1:12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</row>
    <row r="26" spans="1:12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</row>
    <row r="27" spans="1:12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</row>
    <row r="28" spans="1:12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</row>
    <row r="29" spans="1:12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</row>
    <row r="30" spans="1:12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</row>
    <row r="31" spans="1:12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</row>
    <row r="32" spans="1:12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</row>
    <row r="33" spans="1:12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</row>
    <row r="34" spans="1:12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</row>
    <row r="35" spans="1:12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L34"/>
  <sheetViews>
    <sheetView workbookViewId="0">
      <selection activeCell="M5" sqref="M5"/>
    </sheetView>
  </sheetViews>
  <sheetFormatPr defaultRowHeight="14.5" x14ac:dyDescent="0.35"/>
  <cols>
    <col min="1" max="1" width="40.08984375" customWidth="1"/>
    <col min="2" max="12" width="10.08984375" bestFit="1" customWidth="1"/>
  </cols>
  <sheetData>
    <row r="1" spans="1:12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</row>
    <row r="2" spans="1:12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</row>
    <row r="3" spans="1:12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</row>
    <row r="4" spans="1:12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</row>
    <row r="5" spans="1:12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</row>
    <row r="6" spans="1:12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</row>
    <row r="7" spans="1:12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</row>
    <row r="8" spans="1:12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</row>
    <row r="9" spans="1:12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</row>
    <row r="10" spans="1:12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</row>
    <row r="11" spans="1:12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</row>
    <row r="12" spans="1:12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</row>
    <row r="13" spans="1:12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</row>
    <row r="14" spans="1:12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</row>
    <row r="15" spans="1:12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</row>
    <row r="16" spans="1:12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</row>
    <row r="17" spans="1:12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</row>
    <row r="18" spans="1:12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</row>
    <row r="19" spans="1:12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</row>
    <row r="20" spans="1:12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</row>
    <row r="21" spans="1:12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</row>
    <row r="22" spans="1:12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</row>
    <row r="23" spans="1:12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</row>
    <row r="24" spans="1:12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</row>
    <row r="25" spans="1:12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</row>
    <row r="26" spans="1:12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</row>
    <row r="27" spans="1:12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</row>
    <row r="28" spans="1:12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</row>
    <row r="29" spans="1:12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</row>
    <row r="30" spans="1:12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</row>
    <row r="31" spans="1:12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</row>
    <row r="32" spans="1:12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</row>
    <row r="33" spans="1:12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</row>
    <row r="34" spans="1:12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26"/>
  <sheetViews>
    <sheetView topLeftCell="A7" zoomScale="75" zoomScaleNormal="75" workbookViewId="0">
      <selection activeCell="D30" sqref="D30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81640625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240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18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23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37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40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72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111</v>
      </c>
      <c r="C7" s="17">
        <f>mtl_newcases!B8</f>
        <v>39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214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310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452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631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829</v>
      </c>
      <c r="C12" s="17">
        <f>mtl_newcases!B13</f>
        <v>198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1030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1299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1542</v>
      </c>
      <c r="C15" s="17">
        <f>mtl_newcases!B16</f>
        <v>243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1840</v>
      </c>
      <c r="C16" s="17">
        <f>mtl_newcases!B17</f>
        <v>298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2124</v>
      </c>
      <c r="C17" s="17">
        <f>mtl_newcases!B18</f>
        <v>284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2520</v>
      </c>
      <c r="C18" s="17">
        <f>mtl_newcases!B19</f>
        <v>396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2830</v>
      </c>
      <c r="C19" s="17">
        <f>mtl_newcases!B20</f>
        <v>310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E19/(age_distribution_2016!$B3/100000)</f>
        <v>15.327872778655937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1.240098314165438</v>
      </c>
      <c r="AJ19" s="3">
        <f t="shared" ref="AJ19:AJ22" si="13">P19*100/SUM($O19:$X19)</f>
        <v>1.5501228927067976</v>
      </c>
      <c r="AK19" s="3">
        <f t="shared" ref="AK19:AK22" si="14">Q19*100/SUM($O19:$X19)</f>
        <v>4.8151214903903856</v>
      </c>
      <c r="AL19" s="3">
        <f t="shared" ref="AL19:AL22" si="15">R19*100/SUM($O19:$X19)</f>
        <v>12.747212056902033</v>
      </c>
      <c r="AM19" s="3">
        <f t="shared" ref="AM19:AM22" si="16">S19*100/SUM($O19:$X19)</f>
        <v>12.553842302856021</v>
      </c>
      <c r="AN19" s="3">
        <f t="shared" ref="AN19:AN22" si="17">T19*100/SUM($O19:$X19)</f>
        <v>14.497527780483498</v>
      </c>
      <c r="AO19" s="3">
        <f t="shared" ref="AO19:AO22" si="18">U19*100/SUM($O19:$X19)</f>
        <v>13.063525575832582</v>
      </c>
      <c r="AP19" s="3">
        <f t="shared" ref="AP19:AP22" si="19">V19*100/SUM($O19:$X19)</f>
        <v>12.234084346262701</v>
      </c>
      <c r="AQ19" s="3">
        <f t="shared" ref="AQ19:AQ22" si="20">W19*100/SUM($O19:$X19)</f>
        <v>11.167456234492839</v>
      </c>
      <c r="AR19" s="3">
        <f t="shared" ref="AR19:AR21" si="21">X19*100/SUM($O19:$X19)</f>
        <v>16.131009005907703</v>
      </c>
    </row>
    <row r="20" spans="1:44" x14ac:dyDescent="0.35">
      <c r="A20" s="19">
        <v>43923</v>
      </c>
      <c r="B20" s="17">
        <f>mtl_newcases!C21</f>
        <v>3244</v>
      </c>
      <c r="C20" s="17">
        <f>mtl_newcases!B21</f>
        <v>414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E20/(age_distribution_2016!$B4/100000)</f>
        <v>9.5650556633100408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0.71717561800625296</v>
      </c>
      <c r="AJ20" s="3">
        <f t="shared" si="13"/>
        <v>1.4365803268297033</v>
      </c>
      <c r="AK20" s="3">
        <f t="shared" si="14"/>
        <v>4.6217984271514077</v>
      </c>
      <c r="AL20" s="3">
        <f t="shared" si="15"/>
        <v>12.427200031415062</v>
      </c>
      <c r="AM20" s="3">
        <f t="shared" si="16"/>
        <v>12.384905567861631</v>
      </c>
      <c r="AN20" s="3">
        <f t="shared" si="17"/>
        <v>14.614183899871266</v>
      </c>
      <c r="AO20" s="3">
        <f t="shared" si="18"/>
        <v>12.946590927089328</v>
      </c>
      <c r="AP20" s="3">
        <f t="shared" si="19"/>
        <v>11.740283751755824</v>
      </c>
      <c r="AQ20" s="3">
        <f t="shared" si="20"/>
        <v>11.505833608038092</v>
      </c>
      <c r="AR20" s="3">
        <f t="shared" si="21"/>
        <v>17.60544784198143</v>
      </c>
    </row>
    <row r="21" spans="1:44" x14ac:dyDescent="0.35">
      <c r="A21" s="19">
        <v>43924</v>
      </c>
      <c r="B21" s="17">
        <f>mtl_newcases!C22</f>
        <v>3609</v>
      </c>
      <c r="C21" s="17">
        <f>mtl_newcases!B22</f>
        <v>365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E21/(age_distribution_2016!$B5/100000)</f>
        <v>8.1848409924119707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0.52734993527273843</v>
      </c>
      <c r="AJ21" s="3">
        <f t="shared" si="13"/>
        <v>1.4196405333293498</v>
      </c>
      <c r="AK21" s="3">
        <f t="shared" si="14"/>
        <v>4.3824161619781581</v>
      </c>
      <c r="AL21" s="3">
        <f t="shared" si="15"/>
        <v>11.843400629666915</v>
      </c>
      <c r="AM21" s="3">
        <f t="shared" si="16"/>
        <v>12.168990931845245</v>
      </c>
      <c r="AN21" s="3">
        <f t="shared" si="17"/>
        <v>14.178541354978432</v>
      </c>
      <c r="AO21" s="3">
        <f t="shared" si="18"/>
        <v>12.742906583360458</v>
      </c>
      <c r="AP21" s="3">
        <f t="shared" si="19"/>
        <v>11.377131225837219</v>
      </c>
      <c r="AQ21" s="3">
        <f t="shared" si="20"/>
        <v>12.122870747212716</v>
      </c>
      <c r="AR21" s="3">
        <f t="shared" si="21"/>
        <v>19.236751896518761</v>
      </c>
    </row>
    <row r="22" spans="1:44" x14ac:dyDescent="0.35">
      <c r="A22" s="19">
        <v>43925</v>
      </c>
      <c r="B22" s="17">
        <f>mtl_newcases!C23</f>
        <v>3932</v>
      </c>
      <c r="C22" s="17">
        <f>mtl_newcases!B23</f>
        <v>323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E22/(age_distribution_2016!$B6/100000)</f>
        <v>8.3423709018102947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0.4678942297134267</v>
      </c>
      <c r="AJ22" s="3">
        <f t="shared" si="13"/>
        <v>1.4507208847298065</v>
      </c>
      <c r="AK22" s="3">
        <f t="shared" si="14"/>
        <v>4.2917625259546606</v>
      </c>
      <c r="AL22" s="3">
        <f t="shared" si="15"/>
        <v>11.495600740306871</v>
      </c>
      <c r="AM22" s="3">
        <f t="shared" si="16"/>
        <v>11.940660742286649</v>
      </c>
      <c r="AN22" s="3">
        <f t="shared" si="17"/>
        <v>14.458289318452104</v>
      </c>
      <c r="AO22" s="3">
        <f t="shared" si="18"/>
        <v>12.479309797342776</v>
      </c>
      <c r="AP22" s="3">
        <f t="shared" si="19"/>
        <v>10.943436758273885</v>
      </c>
      <c r="AQ22" s="3">
        <f t="shared" si="20"/>
        <v>11.98022464872172</v>
      </c>
      <c r="AR22" s="3">
        <f>X22*100/SUM($O22:$X22)</f>
        <v>20.492100354218103</v>
      </c>
    </row>
    <row r="23" spans="1:44" x14ac:dyDescent="0.35">
      <c r="A23" s="19">
        <v>43926</v>
      </c>
      <c r="B23" s="17">
        <f>mtl_newcases!C24</f>
        <v>4196</v>
      </c>
      <c r="C23" s="17">
        <f>mtl_newcases!B24</f>
        <v>264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E23/(age_distribution_2016!$B7/100000)</f>
        <v>10.610079575596817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2">E23*100/SUM($E23:$N23)</f>
        <v>0.68078668683812404</v>
      </c>
      <c r="Z23" s="3">
        <f t="shared" ref="Z23" si="23">F23*100/SUM($E23:$N23)</f>
        <v>0.73121533030761476</v>
      </c>
      <c r="AA23" s="3">
        <f t="shared" ref="AA23" si="24">G23*100/SUM($E23:$N23)</f>
        <v>3.7317196167423097</v>
      </c>
      <c r="AB23" s="3">
        <f t="shared" ref="AB23" si="25">H23*100/SUM($E23:$N23)</f>
        <v>15.683308119011599</v>
      </c>
      <c r="AC23" s="3">
        <f t="shared" ref="AC23" si="26">I23*100/SUM($E23:$N23)</f>
        <v>16.817952597075138</v>
      </c>
      <c r="AD23" s="3">
        <f t="shared" ref="AD23" si="27">J23*100/SUM($E23:$N23)</f>
        <v>17.423096318709028</v>
      </c>
      <c r="AE23" s="3">
        <f t="shared" ref="AE23" si="28">K23*100/SUM($E23:$N23)</f>
        <v>15.305093292990419</v>
      </c>
      <c r="AF23" s="3">
        <f t="shared" ref="AF23" si="29">L23*100/SUM($E23:$N23)</f>
        <v>10.91780131114473</v>
      </c>
      <c r="AG23" s="3">
        <f t="shared" ref="AG23" si="30">M23*100/SUM($E23:$N23)</f>
        <v>7.5390821986888552</v>
      </c>
      <c r="AH23" s="3">
        <f t="shared" ref="AH23" si="31">N23*100/SUM($E23:$N23)</f>
        <v>11.169944528492184</v>
      </c>
      <c r="AI23" s="3">
        <f t="shared" ref="AI23" si="32">O23*100/SUM($O23:$X23)</f>
        <v>0.54469563009709021</v>
      </c>
      <c r="AJ23" s="3">
        <f t="shared" ref="AJ23" si="33">P23*100/SUM($O23:$X23)</f>
        <v>1.4262483412011995</v>
      </c>
      <c r="AK23" s="3">
        <f t="shared" ref="AK23" si="34">Q23*100/SUM($O23:$X23)</f>
        <v>4.0374946697262333</v>
      </c>
      <c r="AL23" s="3">
        <f t="shared" ref="AL23" si="35">R23*100/SUM($O23:$X23)</f>
        <v>10.889918755562032</v>
      </c>
      <c r="AM23" s="3">
        <f t="shared" ref="AM23" si="36">S23*100/SUM($O23:$X23)</f>
        <v>11.426430170066256</v>
      </c>
      <c r="AN23" s="3">
        <f t="shared" ref="AN23" si="37">T23*100/SUM($O23:$X23)</f>
        <v>13.940173348040345</v>
      </c>
      <c r="AO23" s="3">
        <f t="shared" ref="AO23" si="38">U23*100/SUM($O23:$X23)</f>
        <v>12.037431510940417</v>
      </c>
      <c r="AP23" s="3">
        <f t="shared" ref="AP23" si="39">V23*100/SUM($O23:$X23)</f>
        <v>10.843230573971258</v>
      </c>
      <c r="AQ23" s="3">
        <f t="shared" ref="AQ23" si="40">W23*100/SUM($O23:$X23)</f>
        <v>11.836776201309821</v>
      </c>
      <c r="AR23" s="3">
        <f>X23*100/SUM($O23:$X23)</f>
        <v>23.017600799085354</v>
      </c>
    </row>
    <row r="24" spans="1:44" x14ac:dyDescent="0.35">
      <c r="A24" s="19">
        <v>43927</v>
      </c>
      <c r="B24" s="17">
        <f>mtl_newcases!C25</f>
        <v>4630</v>
      </c>
      <c r="C24" s="17">
        <f>mtl_newcases!B25</f>
        <v>434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E24/(age_distribution_2016!$B8/100000)</f>
        <v>11.588604538870111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1">E24*100/SUM($E24:$N24)</f>
        <v>0.68243858052775253</v>
      </c>
      <c r="Z24" s="3">
        <f t="shared" ref="Z24" si="42">F24*100/SUM($E24:$N24)</f>
        <v>0.70518653321201097</v>
      </c>
      <c r="AA24" s="3">
        <f t="shared" ref="AA24" si="43">G24*100/SUM($E24:$N24)</f>
        <v>3.5031847133757963</v>
      </c>
      <c r="AB24" s="3">
        <f t="shared" ref="AB24" si="44">H24*100/SUM($E24:$N24)</f>
        <v>15.059144676979072</v>
      </c>
      <c r="AC24" s="3">
        <f t="shared" ref="AC24" si="45">I24*100/SUM($E24:$N24)</f>
        <v>16.674249317561419</v>
      </c>
      <c r="AD24" s="3">
        <f t="shared" ref="AD24" si="46">J24*100/SUM($E24:$N24)</f>
        <v>17.356687898089174</v>
      </c>
      <c r="AE24" s="3">
        <f t="shared" ref="AE24" si="47">K24*100/SUM($E24:$N24)</f>
        <v>15.127388535031848</v>
      </c>
      <c r="AF24" s="3">
        <f t="shared" ref="AF24" si="48">L24*100/SUM($E24:$N24)</f>
        <v>10.668789808917197</v>
      </c>
      <c r="AG24" s="3">
        <f t="shared" ref="AG24" si="49">M24*100/SUM($E24:$N24)</f>
        <v>7.7343039126478619</v>
      </c>
      <c r="AH24" s="3">
        <f t="shared" ref="AH24" si="50">N24*100/SUM($E24:$N24)</f>
        <v>12.48862602365787</v>
      </c>
      <c r="AI24" s="3">
        <f t="shared" ref="AI24" si="51">O24*100/SUM($O24:$X24)</f>
        <v>0.52752287287092714</v>
      </c>
      <c r="AJ24" s="3">
        <f t="shared" ref="AJ24" si="52">P24*100/SUM($O24:$X24)</f>
        <v>1.3518663266268462</v>
      </c>
      <c r="AK24" s="3">
        <f t="shared" ref="AK24" si="53">Q24*100/SUM($O24:$X24)</f>
        <v>3.7251680513018282</v>
      </c>
      <c r="AL24" s="3">
        <f t="shared" ref="AL24" si="54">R24*100/SUM($O24:$X24)</f>
        <v>10.277018696561045</v>
      </c>
      <c r="AM24" s="3">
        <f t="shared" ref="AM24" si="55">S24*100/SUM($O24:$X24)</f>
        <v>11.134317795689789</v>
      </c>
      <c r="AN24" s="3">
        <f t="shared" ref="AN24" si="56">T24*100/SUM($O24:$X24)</f>
        <v>13.64864591467845</v>
      </c>
      <c r="AO24" s="3">
        <f t="shared" ref="AO24" si="57">U24*100/SUM($O24:$X24)</f>
        <v>11.693423681972218</v>
      </c>
      <c r="AP24" s="3">
        <f t="shared" ref="AP24" si="58">V24*100/SUM($O24:$X24)</f>
        <v>10.414023212780554</v>
      </c>
      <c r="AQ24" s="3">
        <f t="shared" ref="AQ24" si="59">W24*100/SUM($O24:$X24)</f>
        <v>11.934825329764765</v>
      </c>
      <c r="AR24" s="3">
        <f>X24*100/SUM($O24:$X24)</f>
        <v>25.293188117753569</v>
      </c>
    </row>
    <row r="25" spans="1:44" x14ac:dyDescent="0.35">
      <c r="A25" s="19">
        <v>43928</v>
      </c>
      <c r="B25" s="17">
        <f>mtl_newcases!C26</f>
        <v>5052</v>
      </c>
      <c r="C25" s="17">
        <f>mtl_newcases!B26</f>
        <v>422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E25/(age_distribution_2016!$B9/100000)</f>
        <v>16.584961342406281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0">E25*100/SUM($E25:$N25)</f>
        <v>0.71368597816960533</v>
      </c>
      <c r="Z25" s="3">
        <f t="shared" ref="Z25" si="61">F25*100/SUM($E25:$N25)</f>
        <v>0.69269521410579349</v>
      </c>
      <c r="AA25" s="3">
        <f t="shared" ref="AA25" si="62">G25*100/SUM($E25:$N25)</f>
        <v>3.4634760705289671</v>
      </c>
      <c r="AB25" s="3">
        <f t="shared" ref="AB25" si="63">H25*100/SUM($E25:$N25)</f>
        <v>14.609571788413099</v>
      </c>
      <c r="AC25" s="3">
        <f t="shared" ref="AC25" si="64">I25*100/SUM($E25:$N25)</f>
        <v>16.204869857262803</v>
      </c>
      <c r="AD25" s="3">
        <f t="shared" ref="AD25" si="65">J25*100/SUM($E25:$N25)</f>
        <v>17.569269521410579</v>
      </c>
      <c r="AE25" s="3">
        <f t="shared" ref="AE25" si="66">K25*100/SUM($E25:$N25)</f>
        <v>14.861460957178842</v>
      </c>
      <c r="AF25" s="3">
        <f t="shared" ref="AF25" si="67">L25*100/SUM($E25:$N25)</f>
        <v>10.600335852225021</v>
      </c>
      <c r="AG25" s="3">
        <f t="shared" ref="AG25" si="68">M25*100/SUM($E25:$N25)</f>
        <v>7.7246011754827872</v>
      </c>
      <c r="AH25" s="3">
        <f t="shared" ref="AH25" si="69">N25*100/SUM($E25:$N25)</f>
        <v>13.560033585222502</v>
      </c>
      <c r="AI25" s="3">
        <f t="shared" ref="AI25" si="70">O25*100/SUM($O25:$X25)</f>
        <v>0.68612889377915209</v>
      </c>
      <c r="AJ25" s="3">
        <f t="shared" ref="AJ25" si="71">P25*100/SUM($O25:$X25)</f>
        <v>1.3078775623282131</v>
      </c>
      <c r="AK25" s="3">
        <f t="shared" ref="AK25" si="72">Q25*100/SUM($O25:$X25)</f>
        <v>3.6273560417575919</v>
      </c>
      <c r="AL25" s="3">
        <f t="shared" ref="AL25" si="73">R25*100/SUM($O25:$X25)</f>
        <v>9.8197287059184415</v>
      </c>
      <c r="AM25" s="3">
        <f t="shared" ref="AM25" si="74">S25*100/SUM($O25:$X25)</f>
        <v>10.657566008962512</v>
      </c>
      <c r="AN25" s="3">
        <f t="shared" ref="AN25" si="75">T25*100/SUM($O25:$X25)</f>
        <v>13.607288094695107</v>
      </c>
      <c r="AO25" s="3">
        <f t="shared" ref="AO25" si="76">U25*100/SUM($O25:$X25)</f>
        <v>11.314474569192503</v>
      </c>
      <c r="AP25" s="3">
        <f t="shared" ref="AP25" si="77">V25*100/SUM($O25:$X25)</f>
        <v>10.191032098778582</v>
      </c>
      <c r="AQ25" s="3">
        <f t="shared" ref="AQ25" si="78">W25*100/SUM($O25:$X25)</f>
        <v>11.739944983094992</v>
      </c>
      <c r="AR25" s="3">
        <f>X25*100/SUM($O25:$X25)</f>
        <v>27.048603041492903</v>
      </c>
    </row>
    <row r="26" spans="1:44" x14ac:dyDescent="0.35">
      <c r="A26" s="19">
        <v>43929</v>
      </c>
      <c r="B26" s="17">
        <f>mtl_newcases!C27</f>
        <v>5262</v>
      </c>
      <c r="C26" s="17">
        <f>mtl_newcases!B27</f>
        <v>210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E26/(age_distribution_2016!$B10/100000)</f>
        <v>27.760641579272054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79">E26*100/SUM($E26:$N26)</f>
        <v>0.68597560975609762</v>
      </c>
      <c r="Z26" s="3">
        <f t="shared" ref="Z26" si="80">F26*100/SUM($E26:$N26)</f>
        <v>0.62881097560975607</v>
      </c>
      <c r="AA26" s="3">
        <f t="shared" ref="AA26" si="81">G26*100/SUM($E26:$N26)</f>
        <v>3.2583841463414633</v>
      </c>
      <c r="AB26" s="3">
        <f t="shared" ref="AB26" si="82">H26*100/SUM($E26:$N26)</f>
        <v>14.310213414634147</v>
      </c>
      <c r="AC26" s="3">
        <f t="shared" ref="AC26" si="83">I26*100/SUM($E26:$N26)</f>
        <v>16.120426829268293</v>
      </c>
      <c r="AD26" s="3">
        <f t="shared" ref="AD26" si="84">J26*100/SUM($E26:$N26)</f>
        <v>17.301829268292682</v>
      </c>
      <c r="AE26" s="3">
        <f t="shared" ref="AE26" si="85">K26*100/SUM($E26:$N26)</f>
        <v>14.691310975609756</v>
      </c>
      <c r="AF26" s="3">
        <f t="shared" ref="AF26" si="86">L26*100/SUM($E26:$N26)</f>
        <v>10.499237804878049</v>
      </c>
      <c r="AG26" s="3">
        <f t="shared" ref="AG26" si="87">M26*100/SUM($E26:$N26)</f>
        <v>8.0602134146341466</v>
      </c>
      <c r="AH26" s="3">
        <f t="shared" ref="AH26" si="88">N26*100/SUM($E26:$N26)</f>
        <v>14.44359756097561</v>
      </c>
      <c r="AI26" s="3">
        <f t="shared" ref="AI26" si="89">O26*100/SUM($O26:$X26)</f>
        <v>1.0261064481957152</v>
      </c>
      <c r="AJ26" s="3">
        <f t="shared" ref="AJ26" si="90">P26*100/SUM($O26:$X26)</f>
        <v>1.1685270283264069</v>
      </c>
      <c r="AK26" s="3">
        <f t="shared" ref="AK26" si="91">Q26*100/SUM($O26:$X26)</f>
        <v>3.3587217363742949</v>
      </c>
      <c r="AL26" s="3">
        <f t="shared" ref="AL26" si="92">R26*100/SUM($O26:$X26)</f>
        <v>9.4667707425770207</v>
      </c>
      <c r="AM26" s="3">
        <f t="shared" ref="AM26" si="93">S26*100/SUM($O26:$X26)</f>
        <v>10.434767260356979</v>
      </c>
      <c r="AN26" s="3">
        <f t="shared" ref="AN26" si="94">T26*100/SUM($O26:$X26)</f>
        <v>13.188750221636536</v>
      </c>
      <c r="AO26" s="3">
        <f t="shared" ref="AO26" si="95">U26*100/SUM($O26:$X26)</f>
        <v>11.008475596304274</v>
      </c>
      <c r="AP26" s="3">
        <f t="shared" ref="AP26" si="96">V26*100/SUM($O26:$X26)</f>
        <v>9.934592624477073</v>
      </c>
      <c r="AQ26" s="3">
        <f t="shared" ref="AQ26" si="97">W26*100/SUM($O26:$X26)</f>
        <v>12.056750766299654</v>
      </c>
      <c r="AR26" s="3">
        <f>X26*100/SUM($O26:$X26)</f>
        <v>28.356537575452048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38"/>
  <sheetViews>
    <sheetView workbookViewId="0">
      <pane ySplit="1" topLeftCell="A27" activePane="bottomLeft" state="frozen"/>
      <selection pane="bottomLeft" activeCell="A38" sqref="A38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27"/>
  <sheetViews>
    <sheetView topLeftCell="A10" workbookViewId="0">
      <selection activeCell="C27" sqref="C27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14</v>
      </c>
    </row>
    <row r="3" spans="1:7" x14ac:dyDescent="0.35">
      <c r="A3" s="19">
        <v>43905</v>
      </c>
      <c r="B3">
        <v>4</v>
      </c>
      <c r="C3">
        <f t="shared" ref="C3:C27" si="0">C2+B3</f>
        <v>18</v>
      </c>
    </row>
    <row r="4" spans="1:7" x14ac:dyDescent="0.35">
      <c r="A4" s="19">
        <v>43906</v>
      </c>
      <c r="B4">
        <v>5</v>
      </c>
      <c r="C4">
        <f t="shared" si="0"/>
        <v>23</v>
      </c>
    </row>
    <row r="5" spans="1:7" x14ac:dyDescent="0.35">
      <c r="A5" s="19">
        <v>43907</v>
      </c>
      <c r="B5">
        <v>14</v>
      </c>
      <c r="C5">
        <f t="shared" si="0"/>
        <v>37</v>
      </c>
    </row>
    <row r="6" spans="1:7" x14ac:dyDescent="0.35">
      <c r="A6" s="19">
        <v>43908</v>
      </c>
      <c r="B6">
        <v>3</v>
      </c>
      <c r="C6">
        <f t="shared" si="0"/>
        <v>40</v>
      </c>
    </row>
    <row r="7" spans="1:7" x14ac:dyDescent="0.35">
      <c r="A7" s="19">
        <v>43909</v>
      </c>
      <c r="B7">
        <v>32</v>
      </c>
      <c r="C7">
        <f t="shared" si="0"/>
        <v>72</v>
      </c>
    </row>
    <row r="8" spans="1:7" x14ac:dyDescent="0.35">
      <c r="A8" s="19">
        <v>43910</v>
      </c>
      <c r="B8">
        <v>39</v>
      </c>
      <c r="C8">
        <f t="shared" si="0"/>
        <v>111</v>
      </c>
    </row>
    <row r="9" spans="1:7" x14ac:dyDescent="0.35">
      <c r="A9" s="19">
        <v>43911</v>
      </c>
      <c r="B9">
        <v>103</v>
      </c>
      <c r="C9">
        <f t="shared" si="0"/>
        <v>214</v>
      </c>
    </row>
    <row r="10" spans="1:7" x14ac:dyDescent="0.35">
      <c r="A10" s="19">
        <v>43912</v>
      </c>
      <c r="B10">
        <v>96</v>
      </c>
      <c r="C10">
        <f t="shared" si="0"/>
        <v>310</v>
      </c>
    </row>
    <row r="11" spans="1:7" x14ac:dyDescent="0.35">
      <c r="A11" s="19">
        <v>43913</v>
      </c>
      <c r="B11">
        <v>142</v>
      </c>
      <c r="C11">
        <f t="shared" si="0"/>
        <v>452</v>
      </c>
    </row>
    <row r="12" spans="1:7" x14ac:dyDescent="0.35">
      <c r="A12" s="19">
        <v>43914</v>
      </c>
      <c r="B12">
        <v>179</v>
      </c>
      <c r="C12">
        <f t="shared" si="0"/>
        <v>631</v>
      </c>
    </row>
    <row r="13" spans="1:7" x14ac:dyDescent="0.35">
      <c r="A13" s="19">
        <v>43915</v>
      </c>
      <c r="B13">
        <v>198</v>
      </c>
      <c r="C13">
        <f t="shared" si="0"/>
        <v>829</v>
      </c>
    </row>
    <row r="14" spans="1:7" x14ac:dyDescent="0.35">
      <c r="A14" s="19">
        <v>43916</v>
      </c>
      <c r="B14">
        <v>201</v>
      </c>
      <c r="C14">
        <f t="shared" si="0"/>
        <v>1030</v>
      </c>
    </row>
    <row r="15" spans="1:7" x14ac:dyDescent="0.35">
      <c r="A15" s="19">
        <v>43917</v>
      </c>
      <c r="B15">
        <v>269</v>
      </c>
      <c r="C15">
        <f t="shared" si="0"/>
        <v>1299</v>
      </c>
    </row>
    <row r="16" spans="1:7" x14ac:dyDescent="0.35">
      <c r="A16" s="19">
        <v>43918</v>
      </c>
      <c r="B16">
        <v>243</v>
      </c>
      <c r="C16">
        <f t="shared" si="0"/>
        <v>1542</v>
      </c>
    </row>
    <row r="17" spans="1:7" x14ac:dyDescent="0.35">
      <c r="A17" s="19">
        <v>43919</v>
      </c>
      <c r="B17">
        <v>298</v>
      </c>
      <c r="C17">
        <f t="shared" si="0"/>
        <v>1840</v>
      </c>
      <c r="E17" s="19">
        <v>43919</v>
      </c>
      <c r="F17">
        <v>1612</v>
      </c>
      <c r="G17">
        <f t="shared" ref="G17:G20" si="1">C17-F17</f>
        <v>228</v>
      </c>
    </row>
    <row r="18" spans="1:7" x14ac:dyDescent="0.35">
      <c r="A18" s="19">
        <v>43920</v>
      </c>
      <c r="B18">
        <v>284</v>
      </c>
      <c r="C18">
        <f t="shared" si="0"/>
        <v>2124</v>
      </c>
      <c r="E18" s="19">
        <v>43920</v>
      </c>
      <c r="F18">
        <v>1991</v>
      </c>
      <c r="G18">
        <f t="shared" si="1"/>
        <v>133</v>
      </c>
    </row>
    <row r="19" spans="1:7" x14ac:dyDescent="0.35">
      <c r="A19" s="19">
        <v>43921</v>
      </c>
      <c r="B19">
        <v>396</v>
      </c>
      <c r="C19">
        <f t="shared" si="0"/>
        <v>2520</v>
      </c>
      <c r="E19" s="19">
        <v>43921</v>
      </c>
      <c r="F19">
        <v>2097</v>
      </c>
      <c r="G19">
        <f t="shared" si="1"/>
        <v>423</v>
      </c>
    </row>
    <row r="20" spans="1:7" x14ac:dyDescent="0.35">
      <c r="A20" s="19">
        <v>43922</v>
      </c>
      <c r="B20">
        <v>310</v>
      </c>
      <c r="C20">
        <f t="shared" si="0"/>
        <v>2830</v>
      </c>
      <c r="E20" s="19">
        <v>43922</v>
      </c>
      <c r="F20">
        <v>2642</v>
      </c>
      <c r="G20">
        <f t="shared" si="1"/>
        <v>188</v>
      </c>
    </row>
    <row r="21" spans="1:7" x14ac:dyDescent="0.35">
      <c r="A21" s="19">
        <v>43923</v>
      </c>
      <c r="B21">
        <v>414</v>
      </c>
      <c r="C21">
        <f t="shared" si="0"/>
        <v>3244</v>
      </c>
      <c r="E21" s="19">
        <v>43923</v>
      </c>
      <c r="F21">
        <v>2837</v>
      </c>
      <c r="G21">
        <f t="shared" ref="G21:G26" si="2">C21-F21</f>
        <v>407</v>
      </c>
    </row>
    <row r="22" spans="1:7" x14ac:dyDescent="0.35">
      <c r="A22" s="19">
        <v>43924</v>
      </c>
      <c r="B22">
        <v>365</v>
      </c>
      <c r="C22">
        <f t="shared" si="0"/>
        <v>3609</v>
      </c>
      <c r="E22" s="19">
        <v>43924</v>
      </c>
      <c r="F22">
        <v>3261</v>
      </c>
      <c r="G22">
        <f t="shared" si="2"/>
        <v>348</v>
      </c>
    </row>
    <row r="23" spans="1:7" x14ac:dyDescent="0.35">
      <c r="A23" s="19">
        <v>43925</v>
      </c>
      <c r="B23">
        <v>323</v>
      </c>
      <c r="C23">
        <f t="shared" si="0"/>
        <v>3932</v>
      </c>
      <c r="E23" s="19">
        <v>43925</v>
      </c>
      <c r="F23">
        <v>3713</v>
      </c>
      <c r="G23">
        <f t="shared" si="2"/>
        <v>219</v>
      </c>
    </row>
    <row r="24" spans="1:7" x14ac:dyDescent="0.35">
      <c r="A24" s="19">
        <v>43926</v>
      </c>
      <c r="B24">
        <v>264</v>
      </c>
      <c r="C24">
        <f t="shared" si="0"/>
        <v>4196</v>
      </c>
      <c r="E24" s="19">
        <v>43926</v>
      </c>
      <c r="F24">
        <v>3977</v>
      </c>
      <c r="G24">
        <f t="shared" si="2"/>
        <v>219</v>
      </c>
    </row>
    <row r="25" spans="1:7" x14ac:dyDescent="0.35">
      <c r="A25" s="19">
        <v>43927</v>
      </c>
      <c r="B25">
        <v>434</v>
      </c>
      <c r="C25">
        <f t="shared" si="0"/>
        <v>4630</v>
      </c>
      <c r="E25" s="19">
        <v>43927</v>
      </c>
      <c r="F25">
        <v>4407</v>
      </c>
      <c r="G25">
        <f t="shared" si="2"/>
        <v>223</v>
      </c>
    </row>
    <row r="26" spans="1:7" x14ac:dyDescent="0.35">
      <c r="A26" s="19">
        <v>43928</v>
      </c>
      <c r="B26">
        <v>422</v>
      </c>
      <c r="C26">
        <f t="shared" si="0"/>
        <v>5052</v>
      </c>
      <c r="E26" s="19">
        <v>43928</v>
      </c>
      <c r="F26">
        <v>4775</v>
      </c>
      <c r="G26">
        <f t="shared" si="2"/>
        <v>277</v>
      </c>
    </row>
    <row r="27" spans="1:7" x14ac:dyDescent="0.35">
      <c r="A27" s="19">
        <v>43929</v>
      </c>
      <c r="B27">
        <v>210</v>
      </c>
      <c r="C27">
        <f t="shared" si="0"/>
        <v>5262</v>
      </c>
      <c r="E27" s="19">
        <v>43929</v>
      </c>
      <c r="F27">
        <v>5262</v>
      </c>
      <c r="G27">
        <f t="shared" ref="G27" si="3">C27-F27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P81"/>
  <sheetViews>
    <sheetView topLeftCell="A22" workbookViewId="0">
      <selection activeCell="K2" sqref="K2:K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222</v>
      </c>
      <c r="J1" s="5" t="s">
        <v>237</v>
      </c>
      <c r="K1" s="5" t="s">
        <v>243</v>
      </c>
      <c r="L1" s="5"/>
      <c r="M1" s="5"/>
      <c r="N1" s="5"/>
      <c r="O1" s="5"/>
      <c r="P1" s="5"/>
    </row>
    <row r="2" spans="1: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/>
      <c r="M2" s="7"/>
      <c r="N2" s="7"/>
      <c r="O2" s="7"/>
      <c r="P2" s="7"/>
    </row>
    <row r="3" spans="1: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/>
      <c r="M3" s="9"/>
      <c r="N3" s="9"/>
      <c r="O3" s="9"/>
      <c r="P3" s="9"/>
    </row>
    <row r="4" spans="1: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/>
      <c r="M4" s="7"/>
      <c r="N4" s="7"/>
      <c r="O4" s="7"/>
      <c r="P4" s="7"/>
    </row>
    <row r="5" spans="1: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/>
      <c r="M5" s="9"/>
      <c r="N5" s="9"/>
      <c r="O5" s="9"/>
      <c r="P5" s="9"/>
    </row>
    <row r="6" spans="1: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/>
      <c r="M6" s="7"/>
      <c r="N6" s="7"/>
      <c r="O6" s="7"/>
      <c r="P6" s="7"/>
    </row>
    <row r="7" spans="1: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/>
      <c r="M7" s="9"/>
      <c r="N7" s="9"/>
      <c r="O7" s="9"/>
      <c r="P7" s="9"/>
    </row>
    <row r="8" spans="1: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/>
      <c r="M8" s="7"/>
      <c r="N8" s="7"/>
      <c r="O8" s="7"/>
      <c r="P8" s="7"/>
    </row>
    <row r="9" spans="1: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/>
      <c r="M9" s="9"/>
      <c r="N9" s="9"/>
      <c r="O9" s="9"/>
      <c r="P9" s="9"/>
    </row>
    <row r="10" spans="1: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/>
      <c r="M10" s="7"/>
      <c r="N10" s="7"/>
      <c r="O10" s="7"/>
      <c r="P10" s="7"/>
    </row>
    <row r="11" spans="1: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/>
      <c r="M11" s="9"/>
      <c r="N11" s="9"/>
      <c r="O11" s="9"/>
      <c r="P11" s="9"/>
    </row>
    <row r="12" spans="1: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/>
      <c r="M12" s="7"/>
      <c r="N12" s="7"/>
      <c r="O12" s="7"/>
      <c r="P12" s="7"/>
    </row>
    <row r="13" spans="1: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/>
      <c r="M13" s="9"/>
      <c r="N13" s="9"/>
      <c r="O13" s="9"/>
      <c r="P13" s="9"/>
    </row>
    <row r="14" spans="1: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/>
      <c r="M14" s="7"/>
      <c r="N14" s="7"/>
      <c r="O14" s="7"/>
      <c r="P14" s="7"/>
    </row>
    <row r="15" spans="1: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/>
      <c r="M15" s="9"/>
      <c r="N15" s="9"/>
      <c r="O15" s="9"/>
      <c r="P15" s="9"/>
    </row>
    <row r="16" spans="1: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/>
      <c r="M16" s="7"/>
      <c r="N16" s="7"/>
      <c r="O16" s="7"/>
      <c r="P16" s="7"/>
    </row>
    <row r="17" spans="1: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/>
      <c r="M17" s="9"/>
      <c r="N17" s="9"/>
      <c r="O17" s="9"/>
      <c r="P17" s="9"/>
    </row>
    <row r="18" spans="1: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/>
      <c r="M18" s="7"/>
      <c r="N18" s="7"/>
      <c r="O18" s="7"/>
      <c r="P18" s="7"/>
    </row>
    <row r="19" spans="1: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/>
      <c r="M19" s="9"/>
      <c r="N19" s="9"/>
      <c r="O19" s="9"/>
      <c r="P19" s="9"/>
    </row>
    <row r="20" spans="1: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/>
      <c r="M20" s="7"/>
      <c r="N20" s="7"/>
      <c r="O20" s="7"/>
      <c r="P20" s="7"/>
    </row>
    <row r="21" spans="1: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/>
      <c r="M21" s="9"/>
      <c r="N21" s="9"/>
      <c r="O21" s="9"/>
      <c r="P21" s="9"/>
    </row>
    <row r="22" spans="1: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/>
      <c r="M22" s="7"/>
      <c r="N22" s="7"/>
      <c r="O22" s="7"/>
      <c r="P22" s="7"/>
    </row>
    <row r="23" spans="1: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/>
      <c r="M23" s="9"/>
      <c r="N23" s="9"/>
      <c r="O23" s="9"/>
      <c r="P23" s="9"/>
    </row>
    <row r="24" spans="1: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/>
      <c r="M24" s="7"/>
      <c r="N24" s="7"/>
      <c r="O24" s="7"/>
      <c r="P24" s="7"/>
    </row>
    <row r="25" spans="1: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/>
      <c r="M25" s="9"/>
      <c r="N25" s="9"/>
      <c r="O25" s="9"/>
      <c r="P25" s="9"/>
    </row>
    <row r="26" spans="1: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/>
      <c r="M26" s="7"/>
      <c r="N26" s="7"/>
      <c r="O26" s="7"/>
      <c r="P26" s="7"/>
    </row>
    <row r="27" spans="1: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/>
      <c r="M27" s="9"/>
      <c r="N27" s="9"/>
      <c r="O27" s="9"/>
      <c r="P27" s="9"/>
    </row>
    <row r="28" spans="1: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/>
      <c r="M28" s="7"/>
      <c r="N28" s="7"/>
      <c r="O28" s="7"/>
      <c r="P28" s="7"/>
    </row>
    <row r="29" spans="1: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9">
        <v>2</v>
      </c>
      <c r="L29" s="9"/>
      <c r="M29" s="9"/>
      <c r="N29" s="9"/>
      <c r="O29" s="9"/>
      <c r="P29" s="9"/>
    </row>
    <row r="30" spans="1: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/>
      <c r="M30" s="7"/>
      <c r="N30" s="7"/>
      <c r="O30" s="7"/>
      <c r="P30" s="7"/>
    </row>
    <row r="31" spans="1: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/>
      <c r="M31" s="9"/>
      <c r="N31" s="9"/>
      <c r="O31" s="9"/>
      <c r="P31" s="9"/>
    </row>
    <row r="32" spans="1: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/>
      <c r="M32" s="7"/>
      <c r="N32" s="7"/>
      <c r="O32" s="7"/>
      <c r="P32" s="7"/>
    </row>
    <row r="33" spans="1: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/>
      <c r="M33" s="9"/>
      <c r="N33" s="9"/>
      <c r="O33" s="9"/>
      <c r="P33" s="9"/>
    </row>
    <row r="34" spans="1: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/>
      <c r="M34" s="7"/>
      <c r="N34" s="7"/>
      <c r="O34" s="7"/>
      <c r="P34" s="7"/>
    </row>
    <row r="35" spans="1: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/>
      <c r="M35" s="9"/>
      <c r="N35" s="9"/>
      <c r="O35" s="9"/>
      <c r="P35" s="9"/>
    </row>
    <row r="36" spans="1: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/>
      <c r="M36" s="11"/>
      <c r="N36" s="11"/>
      <c r="O36" s="11"/>
      <c r="P36" s="11"/>
    </row>
    <row r="37" spans="1:16" ht="15" thickBot="1" x14ac:dyDescent="0.4"/>
    <row r="38" spans="1:16" ht="21.5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222</v>
      </c>
      <c r="J38" s="5" t="s">
        <v>237</v>
      </c>
      <c r="K38" s="5" t="s">
        <v>243</v>
      </c>
      <c r="L38" s="5"/>
      <c r="M38" s="5"/>
      <c r="N38" s="5"/>
      <c r="O38" s="5"/>
      <c r="P38" s="5"/>
    </row>
    <row r="39" spans="1:16" ht="15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/>
      <c r="M39" s="7"/>
      <c r="N39" s="7"/>
      <c r="O39" s="7"/>
      <c r="P39" s="7"/>
    </row>
    <row r="40" spans="1:16" ht="15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/>
      <c r="M40" s="9"/>
      <c r="N40" s="9"/>
      <c r="O40" s="9"/>
      <c r="P40" s="9"/>
    </row>
    <row r="41" spans="1:16" ht="15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/>
      <c r="M41" s="7"/>
      <c r="N41" s="7"/>
      <c r="O41" s="7"/>
      <c r="P41" s="7"/>
    </row>
    <row r="42" spans="1:16" ht="15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/>
      <c r="M42" s="9"/>
      <c r="N42" s="9"/>
      <c r="O42" s="9"/>
      <c r="P42" s="9"/>
    </row>
    <row r="43" spans="1:16" ht="15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/>
      <c r="M43" s="7"/>
      <c r="N43" s="7"/>
      <c r="O43" s="7"/>
      <c r="P43" s="7"/>
    </row>
    <row r="44" spans="1:16" ht="15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/>
      <c r="M44" s="9"/>
      <c r="N44" s="9"/>
      <c r="O44" s="9"/>
      <c r="P44" s="9"/>
    </row>
    <row r="45" spans="1:16" ht="15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/>
      <c r="M45" s="11"/>
      <c r="N45" s="11"/>
      <c r="O45" s="11"/>
      <c r="P45" s="11"/>
    </row>
    <row r="46" spans="1:16" ht="15" thickBot="1" x14ac:dyDescent="0.4"/>
    <row r="47" spans="1:16" ht="21.5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222</v>
      </c>
      <c r="J47" s="5" t="s">
        <v>237</v>
      </c>
      <c r="K47" s="5" t="s">
        <v>243</v>
      </c>
      <c r="L47" s="5"/>
      <c r="M47" s="5"/>
      <c r="N47" s="5"/>
      <c r="O47" s="5"/>
      <c r="P47" s="5"/>
    </row>
    <row r="48" spans="1:16" ht="15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224</v>
      </c>
      <c r="J48" s="7" t="s">
        <v>231</v>
      </c>
      <c r="K48" s="7" t="s">
        <v>244</v>
      </c>
      <c r="L48" s="7"/>
      <c r="M48" s="7"/>
      <c r="N48" s="7"/>
      <c r="O48" s="7"/>
      <c r="P48" s="7"/>
    </row>
    <row r="49" spans="1:16" ht="15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225</v>
      </c>
      <c r="J49" s="9" t="s">
        <v>232</v>
      </c>
      <c r="K49" s="9" t="s">
        <v>245</v>
      </c>
      <c r="L49" s="9"/>
      <c r="M49" s="9"/>
      <c r="N49" s="9"/>
      <c r="O49" s="9"/>
      <c r="P49" s="9"/>
    </row>
    <row r="50" spans="1:16" ht="15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226</v>
      </c>
      <c r="J50" s="7" t="s">
        <v>233</v>
      </c>
      <c r="K50" s="7" t="s">
        <v>246</v>
      </c>
      <c r="L50" s="7"/>
      <c r="M50" s="7"/>
      <c r="N50" s="7"/>
      <c r="O50" s="7"/>
      <c r="P50" s="7"/>
    </row>
    <row r="51" spans="1:16" ht="15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227</v>
      </c>
      <c r="J51" s="9" t="s">
        <v>234</v>
      </c>
      <c r="K51" s="9" t="s">
        <v>247</v>
      </c>
      <c r="L51" s="9"/>
      <c r="M51" s="9"/>
      <c r="N51" s="9"/>
      <c r="O51" s="9"/>
      <c r="P51" s="9"/>
    </row>
    <row r="52" spans="1:16" ht="15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228</v>
      </c>
      <c r="J52" s="7" t="s">
        <v>235</v>
      </c>
      <c r="K52" s="7" t="s">
        <v>248</v>
      </c>
      <c r="L52" s="7"/>
      <c r="M52" s="7"/>
      <c r="N52" s="7"/>
      <c r="O52" s="7"/>
      <c r="P52" s="7"/>
    </row>
    <row r="53" spans="1:16" ht="15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236</v>
      </c>
      <c r="L53" s="9"/>
      <c r="M53" s="9"/>
      <c r="N53" s="9"/>
      <c r="O53" s="9"/>
      <c r="P53" s="9"/>
    </row>
    <row r="54" spans="1:16" ht="15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221</v>
      </c>
      <c r="J54" s="7"/>
      <c r="K54" s="7" t="s">
        <v>249</v>
      </c>
      <c r="L54" s="7"/>
      <c r="M54" s="7"/>
      <c r="N54" s="7"/>
      <c r="O54" s="7"/>
      <c r="P54" s="7"/>
    </row>
    <row r="55" spans="1:16" ht="15" thickBot="1" x14ac:dyDescent="0.4"/>
    <row r="56" spans="1: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222</v>
      </c>
      <c r="J56" s="5" t="s">
        <v>237</v>
      </c>
      <c r="K56" s="5" t="s">
        <v>243</v>
      </c>
      <c r="L56" s="13"/>
      <c r="M56" s="13"/>
      <c r="N56" s="13"/>
      <c r="O56" s="13"/>
      <c r="P56" s="13"/>
    </row>
    <row r="57" spans="1: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/>
      <c r="M57" s="7"/>
      <c r="N57" s="7"/>
      <c r="O57" s="7"/>
      <c r="P57" s="7"/>
    </row>
    <row r="58" spans="1: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/>
      <c r="M58" s="9"/>
      <c r="N58" s="9"/>
      <c r="O58" s="9"/>
      <c r="P58" s="9"/>
    </row>
    <row r="59" spans="1: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/>
      <c r="M59" s="7"/>
      <c r="N59" s="7"/>
      <c r="O59" s="7"/>
      <c r="P59" s="7"/>
    </row>
    <row r="60" spans="1: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/>
      <c r="M60" s="9"/>
      <c r="N60" s="9"/>
      <c r="O60" s="9"/>
      <c r="P60" s="9"/>
    </row>
    <row r="61" spans="1: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/>
      <c r="M61" s="7"/>
      <c r="N61" s="7"/>
      <c r="O61" s="7"/>
      <c r="P61" s="7"/>
    </row>
    <row r="62" spans="1: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/>
      <c r="M62" s="9"/>
      <c r="N62" s="9"/>
      <c r="O62" s="9"/>
      <c r="P62" s="9"/>
    </row>
    <row r="63" spans="1: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/>
      <c r="M63" s="7"/>
      <c r="N63" s="7"/>
      <c r="O63" s="7"/>
      <c r="P63" s="7"/>
    </row>
    <row r="64" spans="1: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/>
      <c r="M64" s="9"/>
      <c r="N64" s="9"/>
      <c r="O64" s="9"/>
      <c r="P64" s="9"/>
    </row>
    <row r="65" spans="1: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/>
      <c r="M65" s="7"/>
      <c r="N65" s="7"/>
      <c r="O65" s="7"/>
      <c r="P65" s="7"/>
    </row>
    <row r="66" spans="1: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/>
      <c r="M66" s="9"/>
      <c r="N66" s="9"/>
      <c r="O66" s="9"/>
      <c r="P66" s="9"/>
    </row>
    <row r="67" spans="1: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/>
      <c r="M67" s="7"/>
      <c r="N67" s="7"/>
      <c r="O67" s="7"/>
      <c r="P67" s="7"/>
    </row>
    <row r="68" spans="1: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/>
      <c r="M68" s="15"/>
      <c r="N68" s="15"/>
      <c r="O68" s="15"/>
      <c r="P68" s="15"/>
    </row>
    <row r="70" spans="1:16" x14ac:dyDescent="0.35">
      <c r="A70" t="s">
        <v>223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4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229</v>
      </c>
      <c r="C1" t="s">
        <v>230</v>
      </c>
      <c r="D1" t="s">
        <v>183</v>
      </c>
    </row>
    <row r="2" spans="1:4" x14ac:dyDescent="0.35">
      <c r="D2" t="s">
        <v>184</v>
      </c>
    </row>
    <row r="3" spans="1:4" x14ac:dyDescent="0.35">
      <c r="D3" t="s">
        <v>185</v>
      </c>
    </row>
    <row r="4" spans="1:4" x14ac:dyDescent="0.35">
      <c r="A4" t="s">
        <v>87</v>
      </c>
      <c r="B4">
        <v>36</v>
      </c>
      <c r="C4" t="s">
        <v>220</v>
      </c>
      <c r="D4" t="s">
        <v>250</v>
      </c>
    </row>
    <row r="5" spans="1:4" x14ac:dyDescent="0.35">
      <c r="A5" t="s">
        <v>88</v>
      </c>
      <c r="B5">
        <v>33</v>
      </c>
      <c r="C5" t="s">
        <v>251</v>
      </c>
      <c r="D5" t="s">
        <v>238</v>
      </c>
    </row>
    <row r="6" spans="1:4" x14ac:dyDescent="0.35">
      <c r="A6" t="s">
        <v>89</v>
      </c>
      <c r="B6">
        <v>171</v>
      </c>
      <c r="C6" t="s">
        <v>252</v>
      </c>
      <c r="D6">
        <v>86</v>
      </c>
    </row>
    <row r="7" spans="1:4" x14ac:dyDescent="0.35">
      <c r="A7" t="s">
        <v>90</v>
      </c>
      <c r="B7">
        <v>751</v>
      </c>
      <c r="C7" t="s">
        <v>253</v>
      </c>
      <c r="D7" t="s">
        <v>239</v>
      </c>
    </row>
    <row r="8" spans="1:4" x14ac:dyDescent="0.35">
      <c r="A8" t="s">
        <v>91</v>
      </c>
      <c r="B8">
        <v>846</v>
      </c>
      <c r="C8" t="s">
        <v>254</v>
      </c>
      <c r="D8" t="s">
        <v>255</v>
      </c>
    </row>
    <row r="9" spans="1:4" x14ac:dyDescent="0.35">
      <c r="A9" t="s">
        <v>92</v>
      </c>
      <c r="B9">
        <v>908</v>
      </c>
      <c r="C9" t="s">
        <v>256</v>
      </c>
      <c r="D9" t="s">
        <v>257</v>
      </c>
    </row>
    <row r="10" spans="1:4" x14ac:dyDescent="0.35">
      <c r="A10" t="s">
        <v>93</v>
      </c>
      <c r="B10">
        <v>771</v>
      </c>
      <c r="C10" t="s">
        <v>258</v>
      </c>
      <c r="D10" t="s">
        <v>259</v>
      </c>
    </row>
    <row r="11" spans="1:4" x14ac:dyDescent="0.35">
      <c r="A11" t="s">
        <v>94</v>
      </c>
      <c r="B11">
        <v>551</v>
      </c>
      <c r="C11" t="s">
        <v>260</v>
      </c>
      <c r="D11" t="s">
        <v>261</v>
      </c>
    </row>
    <row r="12" spans="1:4" x14ac:dyDescent="0.35">
      <c r="A12" t="s">
        <v>95</v>
      </c>
      <c r="B12">
        <v>423</v>
      </c>
      <c r="C12" t="s">
        <v>262</v>
      </c>
      <c r="D12" t="s">
        <v>263</v>
      </c>
    </row>
    <row r="13" spans="1:4" x14ac:dyDescent="0.35">
      <c r="A13" t="s">
        <v>96</v>
      </c>
      <c r="B13">
        <v>758</v>
      </c>
      <c r="C13" t="s">
        <v>264</v>
      </c>
      <c r="D13" t="s">
        <v>265</v>
      </c>
    </row>
    <row r="14" spans="1:4" x14ac:dyDescent="0.35">
      <c r="A14" t="s">
        <v>97</v>
      </c>
      <c r="B14">
        <v>14</v>
      </c>
      <c r="C14" t="s">
        <v>236</v>
      </c>
      <c r="D14" t="s">
        <v>236</v>
      </c>
    </row>
    <row r="15" spans="1:4" x14ac:dyDescent="0.35">
      <c r="A15" t="s">
        <v>98</v>
      </c>
      <c r="B15" t="s">
        <v>241</v>
      </c>
      <c r="C15" t="s">
        <v>236</v>
      </c>
      <c r="D15" t="s">
        <v>242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2" sqref="B2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2020-04-09T18:54:58Z</dcterms:modified>
</cp:coreProperties>
</file>