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19260" windowHeight="5955" activeTab="3"/>
  </bookViews>
  <sheets>
    <sheet name="TCP Throughput" sheetId="22" r:id="rId1"/>
    <sheet name="UDP Throughput" sheetId="15" r:id="rId2"/>
    <sheet name="TCP - UDP Throughput" sheetId="39" r:id="rId3"/>
    <sheet name="RTT-TCP" sheetId="32" r:id="rId4"/>
    <sheet name="RTT-UDP" sheetId="35" r:id="rId5"/>
    <sheet name="TCP - UDP RTT" sheetId="40" r:id="rId6"/>
    <sheet name="CPU-TCP" sheetId="37" r:id="rId7"/>
    <sheet name="CPU-UDP" sheetId="38" r:id="rId8"/>
    <sheet name="TCP - UDP CPU usage" sheetId="41" r:id="rId9"/>
    <sheet name="RTT-calc" sheetId="34" r:id="rId10"/>
    <sheet name="CPU-calc" sheetId="26" r:id="rId11"/>
  </sheets>
  <calcPr calcId="152511"/>
</workbook>
</file>

<file path=xl/calcChain.xml><?xml version="1.0" encoding="utf-8"?>
<calcChain xmlns="http://schemas.openxmlformats.org/spreadsheetml/2006/main">
  <c r="L16" i="41" l="1"/>
  <c r="K16" i="41"/>
  <c r="J16" i="41"/>
  <c r="I16" i="41"/>
  <c r="H16" i="41"/>
  <c r="G16" i="41"/>
  <c r="F16" i="41"/>
  <c r="E16" i="41"/>
  <c r="D16" i="41"/>
  <c r="C16" i="41"/>
  <c r="B16" i="41"/>
  <c r="L15" i="41"/>
  <c r="K15" i="41"/>
  <c r="J15" i="41"/>
  <c r="I15" i="41"/>
  <c r="H15" i="41"/>
  <c r="G15" i="41"/>
  <c r="F15" i="41"/>
  <c r="E15" i="41"/>
  <c r="D15" i="41"/>
  <c r="C15" i="41"/>
  <c r="B15" i="41"/>
  <c r="L14" i="41"/>
  <c r="K14" i="41"/>
  <c r="J14" i="41"/>
  <c r="I14" i="41"/>
  <c r="H14" i="41"/>
  <c r="G14" i="41"/>
  <c r="F14" i="41"/>
  <c r="E14" i="41"/>
  <c r="D14" i="41"/>
  <c r="C14" i="41"/>
  <c r="B14" i="41"/>
  <c r="L13" i="41"/>
  <c r="K13" i="41"/>
  <c r="J13" i="41"/>
  <c r="I13" i="41"/>
  <c r="H13" i="41"/>
  <c r="G13" i="41"/>
  <c r="F13" i="41"/>
  <c r="E13" i="41"/>
  <c r="D13" i="41"/>
  <c r="C13" i="41"/>
  <c r="B13" i="41"/>
  <c r="M10" i="41"/>
  <c r="M9" i="41"/>
  <c r="M8" i="41"/>
  <c r="M7" i="41"/>
  <c r="M6" i="41"/>
  <c r="M5" i="41"/>
  <c r="M4" i="41"/>
  <c r="M3" i="41"/>
  <c r="M14" i="41" l="1"/>
  <c r="P4" i="41"/>
  <c r="Q4" i="41" s="1"/>
  <c r="P3" i="41"/>
  <c r="Q3" i="41" s="1"/>
  <c r="P5" i="41"/>
  <c r="Q5" i="41" s="1"/>
  <c r="P6" i="41"/>
  <c r="Q6" i="41" s="1"/>
  <c r="M15" i="41"/>
  <c r="M13" i="41"/>
  <c r="M16" i="41"/>
  <c r="M12" i="35"/>
  <c r="M16" i="40"/>
  <c r="M15" i="40"/>
  <c r="M14" i="40"/>
  <c r="M13" i="40"/>
  <c r="Q6" i="40"/>
  <c r="Q5" i="40"/>
  <c r="Q4" i="40"/>
  <c r="Q3" i="40"/>
  <c r="B3" i="34"/>
  <c r="C3" i="34"/>
  <c r="D3" i="34"/>
  <c r="E3" i="34"/>
  <c r="F3" i="34"/>
  <c r="G3" i="34"/>
  <c r="H3" i="34"/>
  <c r="I3" i="34"/>
  <c r="J3" i="34"/>
  <c r="K3" i="34"/>
  <c r="L3" i="34"/>
  <c r="B4" i="34"/>
  <c r="C4" i="34"/>
  <c r="D4" i="34"/>
  <c r="E4" i="34"/>
  <c r="F4" i="34"/>
  <c r="G4" i="34"/>
  <c r="H4" i="34"/>
  <c r="I4" i="34"/>
  <c r="J4" i="34"/>
  <c r="K4" i="34"/>
  <c r="L4" i="34"/>
  <c r="B5" i="34"/>
  <c r="C5" i="34"/>
  <c r="D5" i="34"/>
  <c r="E5" i="34"/>
  <c r="F5" i="34"/>
  <c r="G5" i="34"/>
  <c r="H5" i="34"/>
  <c r="I5" i="34"/>
  <c r="J5" i="34"/>
  <c r="K5" i="34"/>
  <c r="L5" i="34"/>
  <c r="B6" i="34"/>
  <c r="C6" i="34"/>
  <c r="D6" i="34"/>
  <c r="E6" i="34"/>
  <c r="F6" i="34"/>
  <c r="G6" i="34"/>
  <c r="H6" i="34"/>
  <c r="I6" i="34"/>
  <c r="J6" i="34"/>
  <c r="K6" i="34"/>
  <c r="L6" i="34"/>
  <c r="L16" i="40"/>
  <c r="K16" i="40"/>
  <c r="J16" i="40"/>
  <c r="I16" i="40"/>
  <c r="H16" i="40"/>
  <c r="G16" i="40"/>
  <c r="F16" i="40"/>
  <c r="E16" i="40"/>
  <c r="D16" i="40"/>
  <c r="C16" i="40"/>
  <c r="B16" i="40"/>
  <c r="L15" i="40"/>
  <c r="K15" i="40"/>
  <c r="J15" i="40"/>
  <c r="I15" i="40"/>
  <c r="H15" i="40"/>
  <c r="G15" i="40"/>
  <c r="F15" i="40"/>
  <c r="E15" i="40"/>
  <c r="D15" i="40"/>
  <c r="C15" i="40"/>
  <c r="B15" i="40"/>
  <c r="L14" i="40"/>
  <c r="K14" i="40"/>
  <c r="J14" i="40"/>
  <c r="I14" i="40"/>
  <c r="H14" i="40"/>
  <c r="G14" i="40"/>
  <c r="F14" i="40"/>
  <c r="E14" i="40"/>
  <c r="D14" i="40"/>
  <c r="C14" i="40"/>
  <c r="B14" i="40"/>
  <c r="L13" i="40"/>
  <c r="K13" i="40"/>
  <c r="J13" i="40"/>
  <c r="I13" i="40"/>
  <c r="H13" i="40"/>
  <c r="G13" i="40"/>
  <c r="F13" i="40"/>
  <c r="E13" i="40"/>
  <c r="D13" i="40"/>
  <c r="C13" i="40"/>
  <c r="B13" i="40"/>
  <c r="M10" i="40"/>
  <c r="M9" i="40"/>
  <c r="M8" i="40"/>
  <c r="M7" i="40"/>
  <c r="M6" i="40"/>
  <c r="M5" i="40"/>
  <c r="M4" i="40"/>
  <c r="M3" i="40"/>
  <c r="C16" i="39"/>
  <c r="D16" i="39"/>
  <c r="E16" i="39"/>
  <c r="F16" i="39"/>
  <c r="G16" i="39"/>
  <c r="H16" i="39"/>
  <c r="I16" i="39"/>
  <c r="J16" i="39"/>
  <c r="K16" i="39"/>
  <c r="L16" i="39"/>
  <c r="B16" i="39"/>
  <c r="I15" i="39"/>
  <c r="J15" i="39"/>
  <c r="K15" i="39"/>
  <c r="L15" i="39"/>
  <c r="C15" i="39"/>
  <c r="D15" i="39"/>
  <c r="E15" i="39"/>
  <c r="F15" i="39"/>
  <c r="G15" i="39"/>
  <c r="H15" i="39"/>
  <c r="B15" i="39"/>
  <c r="C14" i="39"/>
  <c r="D14" i="39"/>
  <c r="E14" i="39"/>
  <c r="F14" i="39"/>
  <c r="G14" i="39"/>
  <c r="H14" i="39"/>
  <c r="I14" i="39"/>
  <c r="J14" i="39"/>
  <c r="K14" i="39"/>
  <c r="L14" i="39"/>
  <c r="B14" i="39"/>
  <c r="D13" i="39"/>
  <c r="E13" i="39"/>
  <c r="F13" i="39"/>
  <c r="G13" i="39"/>
  <c r="H13" i="39"/>
  <c r="I13" i="39"/>
  <c r="J13" i="39"/>
  <c r="K13" i="39"/>
  <c r="L13" i="39"/>
  <c r="C13" i="39"/>
  <c r="B13" i="39"/>
  <c r="Q6" i="39"/>
  <c r="Q5" i="39"/>
  <c r="Q4" i="39"/>
  <c r="Q3" i="39"/>
  <c r="P6" i="39"/>
  <c r="P5" i="39"/>
  <c r="P4" i="39"/>
  <c r="P3" i="39"/>
  <c r="P3" i="40" l="1"/>
  <c r="P4" i="40"/>
  <c r="P5" i="40"/>
  <c r="P6" i="40"/>
  <c r="M10" i="39"/>
  <c r="M9" i="39"/>
  <c r="M8" i="39"/>
  <c r="M7" i="39"/>
  <c r="M6" i="39"/>
  <c r="M5" i="39"/>
  <c r="M4" i="39"/>
  <c r="M3" i="39"/>
  <c r="M16" i="39" l="1"/>
  <c r="M15" i="39"/>
  <c r="M13" i="39"/>
  <c r="M14" i="39"/>
  <c r="L12" i="38" l="1"/>
  <c r="K12" i="38"/>
  <c r="J12" i="38"/>
  <c r="I12" i="38"/>
  <c r="H12" i="38"/>
  <c r="G12" i="38"/>
  <c r="F12" i="38"/>
  <c r="E12" i="38"/>
  <c r="D12" i="38"/>
  <c r="C12" i="38"/>
  <c r="M12" i="38" s="1"/>
  <c r="B12" i="38"/>
  <c r="L11" i="38"/>
  <c r="K11" i="38"/>
  <c r="J11" i="38"/>
  <c r="I11" i="38"/>
  <c r="H11" i="38"/>
  <c r="G11" i="38"/>
  <c r="F11" i="38"/>
  <c r="E11" i="38"/>
  <c r="D11" i="38"/>
  <c r="C11" i="38"/>
  <c r="B11" i="38"/>
  <c r="L10" i="38"/>
  <c r="K10" i="38"/>
  <c r="J10" i="38"/>
  <c r="I10" i="38"/>
  <c r="H10" i="38"/>
  <c r="G10" i="38"/>
  <c r="F10" i="38"/>
  <c r="E10" i="38"/>
  <c r="D10" i="38"/>
  <c r="C10" i="38"/>
  <c r="M10" i="38" s="1"/>
  <c r="B10" i="38"/>
  <c r="L9" i="38"/>
  <c r="K9" i="38"/>
  <c r="J9" i="38"/>
  <c r="I9" i="38"/>
  <c r="H9" i="38"/>
  <c r="G9" i="38"/>
  <c r="F9" i="38"/>
  <c r="E9" i="38"/>
  <c r="D9" i="38"/>
  <c r="C9" i="38"/>
  <c r="B9" i="38"/>
  <c r="M6" i="38"/>
  <c r="M5" i="38"/>
  <c r="U3" i="38" s="1"/>
  <c r="V3" i="38" s="1"/>
  <c r="M4" i="38"/>
  <c r="U4" i="38" s="1"/>
  <c r="V4" i="38" s="1"/>
  <c r="P3" i="38"/>
  <c r="Q3" i="38" s="1"/>
  <c r="M3" i="38"/>
  <c r="L12" i="37"/>
  <c r="K12" i="37"/>
  <c r="J12" i="37"/>
  <c r="I12" i="37"/>
  <c r="H12" i="37"/>
  <c r="G12" i="37"/>
  <c r="F12" i="37"/>
  <c r="E12" i="37"/>
  <c r="D12" i="37"/>
  <c r="C12" i="37"/>
  <c r="M12" i="37" s="1"/>
  <c r="B12" i="37"/>
  <c r="L11" i="37"/>
  <c r="K11" i="37"/>
  <c r="J11" i="37"/>
  <c r="I11" i="37"/>
  <c r="H11" i="37"/>
  <c r="G11" i="37"/>
  <c r="F11" i="37"/>
  <c r="E11" i="37"/>
  <c r="D11" i="37"/>
  <c r="C11" i="37"/>
  <c r="B11" i="37"/>
  <c r="M11" i="37" s="1"/>
  <c r="L10" i="37"/>
  <c r="K10" i="37"/>
  <c r="J10" i="37"/>
  <c r="I10" i="37"/>
  <c r="H10" i="37"/>
  <c r="G10" i="37"/>
  <c r="F10" i="37"/>
  <c r="E10" i="37"/>
  <c r="D10" i="37"/>
  <c r="C10" i="37"/>
  <c r="B10" i="37"/>
  <c r="L9" i="37"/>
  <c r="K9" i="37"/>
  <c r="J9" i="37"/>
  <c r="I9" i="37"/>
  <c r="H9" i="37"/>
  <c r="G9" i="37"/>
  <c r="F9" i="37"/>
  <c r="E9" i="37"/>
  <c r="D9" i="37"/>
  <c r="C9" i="37"/>
  <c r="B9" i="37"/>
  <c r="M6" i="37"/>
  <c r="M5" i="37"/>
  <c r="M4" i="37"/>
  <c r="U4" i="37" s="1"/>
  <c r="V4" i="37" s="1"/>
  <c r="M3" i="37"/>
  <c r="P3" i="37" s="1"/>
  <c r="Q3" i="37" s="1"/>
  <c r="M10" i="37" l="1"/>
  <c r="M9" i="38"/>
  <c r="M11" i="38"/>
  <c r="P4" i="37"/>
  <c r="Q4" i="37" s="1"/>
  <c r="M9" i="37"/>
  <c r="P4" i="38"/>
  <c r="Q4" i="38" s="1"/>
  <c r="U3" i="37"/>
  <c r="V3" i="37" s="1"/>
  <c r="R33" i="26"/>
  <c r="S33" i="26"/>
  <c r="T33" i="26"/>
  <c r="U33" i="26"/>
  <c r="V33" i="26"/>
  <c r="W33" i="26"/>
  <c r="X33" i="26"/>
  <c r="Y33" i="26"/>
  <c r="Z33" i="26"/>
  <c r="AA33" i="26"/>
  <c r="R34" i="26"/>
  <c r="S34" i="26"/>
  <c r="T34" i="26"/>
  <c r="U34" i="26"/>
  <c r="V34" i="26"/>
  <c r="W34" i="26"/>
  <c r="X34" i="26"/>
  <c r="Y34" i="26"/>
  <c r="Z34" i="26"/>
  <c r="AA34" i="26"/>
  <c r="R35" i="26"/>
  <c r="S35" i="26"/>
  <c r="T35" i="26"/>
  <c r="U35" i="26"/>
  <c r="V35" i="26"/>
  <c r="W35" i="26"/>
  <c r="X35" i="26"/>
  <c r="Y35" i="26"/>
  <c r="Z35" i="26"/>
  <c r="AA35" i="26"/>
  <c r="R36" i="26"/>
  <c r="S36" i="26"/>
  <c r="T36" i="26"/>
  <c r="U36" i="26"/>
  <c r="V36" i="26"/>
  <c r="W36" i="26"/>
  <c r="X36" i="26"/>
  <c r="Y36" i="26"/>
  <c r="Z36" i="26"/>
  <c r="AA36" i="26"/>
  <c r="Q34" i="26"/>
  <c r="Q35" i="26"/>
  <c r="Q36" i="26"/>
  <c r="R32" i="26"/>
  <c r="S32" i="26"/>
  <c r="T32" i="26"/>
  <c r="U32" i="26"/>
  <c r="V32" i="26"/>
  <c r="W32" i="26"/>
  <c r="X32" i="26"/>
  <c r="Y32" i="26"/>
  <c r="Z32" i="26"/>
  <c r="AA32" i="26"/>
  <c r="Q33" i="26"/>
  <c r="R31" i="26"/>
  <c r="Q32" i="26"/>
  <c r="S31" i="26"/>
  <c r="T31" i="26"/>
  <c r="U31" i="26"/>
  <c r="V31" i="26"/>
  <c r="W31" i="26"/>
  <c r="X31" i="26"/>
  <c r="Y31" i="26"/>
  <c r="Z31" i="26"/>
  <c r="AA31" i="26"/>
  <c r="Q31" i="26"/>
  <c r="R30" i="26"/>
  <c r="S30" i="26"/>
  <c r="T30" i="26"/>
  <c r="U30" i="26"/>
  <c r="V30" i="26"/>
  <c r="W30" i="26"/>
  <c r="X30" i="26"/>
  <c r="Y30" i="26"/>
  <c r="Z30" i="26"/>
  <c r="AA30" i="26"/>
  <c r="Q30" i="26"/>
  <c r="R29" i="26"/>
  <c r="S29" i="26"/>
  <c r="T29" i="26"/>
  <c r="U29" i="26"/>
  <c r="V29" i="26"/>
  <c r="W29" i="26"/>
  <c r="X29" i="26"/>
  <c r="Y29" i="26"/>
  <c r="Z29" i="26"/>
  <c r="AA29" i="26"/>
  <c r="Q29" i="26"/>
  <c r="AB18" i="26"/>
  <c r="AB19" i="26"/>
  <c r="AB20" i="26"/>
  <c r="AB21" i="26"/>
  <c r="AB22" i="26"/>
  <c r="AB23" i="26"/>
  <c r="AB24" i="26"/>
  <c r="AB17" i="26"/>
  <c r="K12" i="35" l="1"/>
  <c r="J12" i="35"/>
  <c r="H12" i="35"/>
  <c r="M6" i="35"/>
  <c r="C12" i="35"/>
  <c r="B12" i="35"/>
  <c r="L12" i="35"/>
  <c r="I12" i="35"/>
  <c r="G12" i="35"/>
  <c r="F12" i="35"/>
  <c r="E12" i="35"/>
  <c r="D12" i="35"/>
  <c r="L10" i="35"/>
  <c r="I10" i="35"/>
  <c r="G10" i="35"/>
  <c r="F10" i="35"/>
  <c r="E10" i="35"/>
  <c r="D10" i="35"/>
  <c r="L11" i="35"/>
  <c r="K11" i="35"/>
  <c r="J11" i="35"/>
  <c r="I11" i="35"/>
  <c r="H11" i="35"/>
  <c r="G11" i="35"/>
  <c r="F11" i="35"/>
  <c r="E11" i="35"/>
  <c r="D11" i="35"/>
  <c r="C11" i="35"/>
  <c r="B11" i="35"/>
  <c r="B12" i="34"/>
  <c r="G12" i="34"/>
  <c r="F12" i="34"/>
  <c r="H10" i="34"/>
  <c r="G10" i="34"/>
  <c r="F10" i="34"/>
  <c r="L11" i="34"/>
  <c r="K11" i="34"/>
  <c r="I9" i="34"/>
  <c r="H9" i="34"/>
  <c r="E11" i="34"/>
  <c r="D11" i="34"/>
  <c r="C11" i="34"/>
  <c r="J12" i="32"/>
  <c r="L12" i="32"/>
  <c r="D10" i="32"/>
  <c r="I10" i="32"/>
  <c r="J10" i="32"/>
  <c r="L10" i="32"/>
  <c r="C9" i="32"/>
  <c r="F11" i="32"/>
  <c r="G11" i="32"/>
  <c r="I9" i="32"/>
  <c r="K11" i="32"/>
  <c r="C10" i="34" l="1"/>
  <c r="F11" i="34"/>
  <c r="K12" i="34"/>
  <c r="M11" i="35"/>
  <c r="M3" i="35"/>
  <c r="I9" i="35"/>
  <c r="B9" i="35"/>
  <c r="J9" i="35"/>
  <c r="C9" i="35"/>
  <c r="K9" i="35"/>
  <c r="D9" i="35"/>
  <c r="L9" i="35"/>
  <c r="H10" i="35"/>
  <c r="M4" i="35"/>
  <c r="U4" i="35" s="1"/>
  <c r="V4" i="35" s="1"/>
  <c r="M5" i="35"/>
  <c r="P4" i="35" s="1"/>
  <c r="Q4" i="35" s="1"/>
  <c r="E9" i="35"/>
  <c r="F9" i="35"/>
  <c r="B10" i="35"/>
  <c r="J10" i="35"/>
  <c r="G9" i="35"/>
  <c r="C10" i="35"/>
  <c r="K10" i="35"/>
  <c r="H9" i="35"/>
  <c r="D12" i="34"/>
  <c r="I12" i="34"/>
  <c r="M3" i="34"/>
  <c r="M5" i="34"/>
  <c r="J12" i="34"/>
  <c r="L10" i="34"/>
  <c r="G9" i="34"/>
  <c r="H12" i="34"/>
  <c r="M4" i="34"/>
  <c r="B11" i="34"/>
  <c r="J11" i="34"/>
  <c r="I10" i="34"/>
  <c r="K10" i="34"/>
  <c r="C12" i="34"/>
  <c r="D10" i="34"/>
  <c r="L12" i="34"/>
  <c r="B9" i="34"/>
  <c r="J9" i="34"/>
  <c r="G11" i="34"/>
  <c r="H11" i="34"/>
  <c r="I11" i="34"/>
  <c r="E12" i="34"/>
  <c r="C9" i="34"/>
  <c r="K9" i="34"/>
  <c r="M6" i="34"/>
  <c r="E10" i="34"/>
  <c r="D9" i="34"/>
  <c r="L9" i="34"/>
  <c r="E9" i="34"/>
  <c r="F9" i="34"/>
  <c r="B10" i="34"/>
  <c r="J10" i="34"/>
  <c r="G12" i="32"/>
  <c r="H9" i="32"/>
  <c r="B12" i="32"/>
  <c r="B11" i="32"/>
  <c r="K12" i="32"/>
  <c r="C12" i="32"/>
  <c r="F10" i="32"/>
  <c r="D9" i="32"/>
  <c r="G10" i="32"/>
  <c r="E10" i="32"/>
  <c r="I12" i="32"/>
  <c r="C11" i="32"/>
  <c r="E11" i="32"/>
  <c r="H12" i="32"/>
  <c r="K10" i="32"/>
  <c r="C10" i="32"/>
  <c r="H11" i="32"/>
  <c r="J9" i="32"/>
  <c r="L9" i="32"/>
  <c r="F12" i="32"/>
  <c r="E9" i="32"/>
  <c r="H10" i="32"/>
  <c r="K9" i="32"/>
  <c r="M4" i="32"/>
  <c r="F9" i="32"/>
  <c r="E12" i="32"/>
  <c r="G9" i="32"/>
  <c r="I11" i="32"/>
  <c r="J11" i="32"/>
  <c r="M5" i="32"/>
  <c r="M3" i="32"/>
  <c r="B9" i="32"/>
  <c r="D11" i="32"/>
  <c r="L11" i="32"/>
  <c r="M6" i="32"/>
  <c r="B10" i="32"/>
  <c r="D12" i="32"/>
  <c r="L12" i="15"/>
  <c r="K12" i="15"/>
  <c r="J12" i="15"/>
  <c r="I12" i="15"/>
  <c r="H12" i="15"/>
  <c r="G12" i="15"/>
  <c r="F12" i="15"/>
  <c r="E12" i="15"/>
  <c r="D12" i="15"/>
  <c r="C12" i="15"/>
  <c r="B12" i="15"/>
  <c r="L11" i="15"/>
  <c r="K11" i="15"/>
  <c r="J11" i="15"/>
  <c r="I11" i="15"/>
  <c r="H11" i="15"/>
  <c r="G11" i="15"/>
  <c r="F11" i="15"/>
  <c r="E11" i="15"/>
  <c r="D11" i="15"/>
  <c r="C11" i="15"/>
  <c r="B11" i="15"/>
  <c r="M11" i="15" s="1"/>
  <c r="L10" i="15"/>
  <c r="K10" i="15"/>
  <c r="J10" i="15"/>
  <c r="I10" i="15"/>
  <c r="H10" i="15"/>
  <c r="G10" i="15"/>
  <c r="F10" i="15"/>
  <c r="E10" i="15"/>
  <c r="D10" i="15"/>
  <c r="C10" i="15"/>
  <c r="B10" i="15"/>
  <c r="L9" i="15"/>
  <c r="K9" i="15"/>
  <c r="J9" i="15"/>
  <c r="I9" i="15"/>
  <c r="H9" i="15"/>
  <c r="G9" i="15"/>
  <c r="F9" i="15"/>
  <c r="E9" i="15"/>
  <c r="D9" i="15"/>
  <c r="C9" i="15"/>
  <c r="B9" i="15"/>
  <c r="M6" i="15"/>
  <c r="M5" i="15"/>
  <c r="M4" i="15"/>
  <c r="M3" i="15"/>
  <c r="C12" i="22"/>
  <c r="D12" i="22"/>
  <c r="E12" i="22"/>
  <c r="F12" i="22"/>
  <c r="G12" i="22"/>
  <c r="H12" i="22"/>
  <c r="I12" i="22"/>
  <c r="J12" i="22"/>
  <c r="K12" i="22"/>
  <c r="L12" i="22"/>
  <c r="B12" i="22"/>
  <c r="C11" i="22"/>
  <c r="D11" i="22"/>
  <c r="E11" i="22"/>
  <c r="F11" i="22"/>
  <c r="G11" i="22"/>
  <c r="H11" i="22"/>
  <c r="I11" i="22"/>
  <c r="J11" i="22"/>
  <c r="K11" i="22"/>
  <c r="L11" i="22"/>
  <c r="B11" i="22"/>
  <c r="C10" i="22"/>
  <c r="D10" i="22"/>
  <c r="E10" i="22"/>
  <c r="F10" i="22"/>
  <c r="G10" i="22"/>
  <c r="H10" i="22"/>
  <c r="I10" i="22"/>
  <c r="J10" i="22"/>
  <c r="K10" i="22"/>
  <c r="L10" i="22"/>
  <c r="B10" i="22"/>
  <c r="C9" i="22"/>
  <c r="D9" i="22"/>
  <c r="E9" i="22"/>
  <c r="F9" i="22"/>
  <c r="G9" i="22"/>
  <c r="H9" i="22"/>
  <c r="I9" i="22"/>
  <c r="J9" i="22"/>
  <c r="K9" i="22"/>
  <c r="L9" i="22"/>
  <c r="B9" i="22"/>
  <c r="M4" i="22"/>
  <c r="U4" i="22" s="1"/>
  <c r="V4" i="22" s="1"/>
  <c r="M5" i="22"/>
  <c r="P4" i="22" s="1"/>
  <c r="Q4" i="22" s="1"/>
  <c r="M6" i="22"/>
  <c r="M3" i="22"/>
  <c r="U3" i="34" l="1"/>
  <c r="V3" i="34" s="1"/>
  <c r="P3" i="34"/>
  <c r="Q3" i="34" s="1"/>
  <c r="M10" i="35"/>
  <c r="M9" i="35"/>
  <c r="U3" i="35"/>
  <c r="V3" i="35" s="1"/>
  <c r="P3" i="35"/>
  <c r="Q3" i="35" s="1"/>
  <c r="M12" i="34"/>
  <c r="M11" i="34"/>
  <c r="U4" i="34"/>
  <c r="V4" i="34" s="1"/>
  <c r="P4" i="32"/>
  <c r="Q4" i="32" s="1"/>
  <c r="P3" i="32"/>
  <c r="Q3" i="32" s="1"/>
  <c r="M12" i="32"/>
  <c r="P4" i="34"/>
  <c r="Q4" i="34" s="1"/>
  <c r="M9" i="34"/>
  <c r="M10" i="34"/>
  <c r="M9" i="32"/>
  <c r="M10" i="32"/>
  <c r="M11" i="32"/>
  <c r="M9" i="22"/>
  <c r="P3" i="15"/>
  <c r="Q3" i="15" s="1"/>
  <c r="M9" i="15"/>
  <c r="M10" i="22"/>
  <c r="P4" i="15"/>
  <c r="Q4" i="15" s="1"/>
  <c r="M10" i="15"/>
  <c r="U4" i="15"/>
  <c r="V4" i="15" s="1"/>
  <c r="M12" i="15"/>
  <c r="M12" i="22"/>
  <c r="M11" i="22"/>
  <c r="P3" i="22"/>
  <c r="Q3" i="22" s="1"/>
  <c r="U3" i="22"/>
  <c r="V3" i="22" s="1"/>
  <c r="U3" i="32"/>
  <c r="V3" i="32" s="1"/>
  <c r="U4" i="32"/>
  <c r="V4" i="32" s="1"/>
  <c r="U3" i="15"/>
  <c r="V3" i="15" s="1"/>
</calcChain>
</file>

<file path=xl/sharedStrings.xml><?xml version="1.0" encoding="utf-8"?>
<sst xmlns="http://schemas.openxmlformats.org/spreadsheetml/2006/main" count="319" uniqueCount="47">
  <si>
    <t>Packet Size (bytes)</t>
  </si>
  <si>
    <t>802.11ac</t>
  </si>
  <si>
    <t>IPv4 - OS</t>
  </si>
  <si>
    <t>IPv4 - WPA2</t>
  </si>
  <si>
    <t>IPv6 - OS</t>
  </si>
  <si>
    <t>IPv6 - WPA2</t>
  </si>
  <si>
    <t>AVR</t>
  </si>
  <si>
    <t>Comparesion between ipv4 vs. ipv6</t>
  </si>
  <si>
    <t>Packet Size (Bytes)</t>
  </si>
  <si>
    <t>IPv4</t>
  </si>
  <si>
    <t>Comparesion between OS Vs. WPA2</t>
  </si>
  <si>
    <t>OS vs. WPA2</t>
  </si>
  <si>
    <t>IPv6</t>
  </si>
  <si>
    <t>IPv4 vs. IPv6</t>
  </si>
  <si>
    <t>OS</t>
  </si>
  <si>
    <t>WPA2</t>
  </si>
  <si>
    <t>IPv4 Vs. IPv6</t>
  </si>
  <si>
    <t>MAX</t>
  </si>
  <si>
    <t>Percentage</t>
  </si>
  <si>
    <t>OS Vs. WPA2</t>
  </si>
  <si>
    <t>TCP IPv4 - OS</t>
  </si>
  <si>
    <t>TCP IPv4 - WPA2</t>
  </si>
  <si>
    <t>TCP IPv6 - OS</t>
  </si>
  <si>
    <t>TCP IPv6 - WPA2</t>
  </si>
  <si>
    <t>UDP IPv4 - OS</t>
  </si>
  <si>
    <t>UDP IPv4 - WPA2</t>
  </si>
  <si>
    <t>UDP IPv6 - OS</t>
  </si>
  <si>
    <t>UDP IPv6 - WPA2</t>
  </si>
  <si>
    <t>Comparesion between TCP vs. UDP</t>
  </si>
  <si>
    <t xml:space="preserve">1- IPv6+TCP+WPA2   =  76 Bytes   </t>
  </si>
  <si>
    <t xml:space="preserve">2- IPv6+UDP+WPA2  =  64 Bytes   </t>
  </si>
  <si>
    <t xml:space="preserve">3- IPv6+TCP                =  60 Bytes   </t>
  </si>
  <si>
    <t xml:space="preserve">4- IPv4+TCP+WPA2   = 56 Bytes   </t>
  </si>
  <si>
    <t xml:space="preserve">5- IPv6+UDP                = 48 Bytes   </t>
  </si>
  <si>
    <t xml:space="preserve">6- IPv4+UDP+WPA2   = 44 Bytes   </t>
  </si>
  <si>
    <t xml:space="preserve">7- IPv4+TCP                 = 40 Bytes   </t>
  </si>
  <si>
    <t xml:space="preserve">8- IPv4+UDP                = 28 Bytes   </t>
  </si>
  <si>
    <t>UDP-OS vs. TCP-OS</t>
  </si>
  <si>
    <t>UDP-WPA2 vs. TCP-WPA2</t>
  </si>
  <si>
    <t>TCP-IPv4-OS</t>
  </si>
  <si>
    <t>TCP-IPv4-WPA2</t>
  </si>
  <si>
    <t>TCP-IPv6-OS</t>
  </si>
  <si>
    <t>TCP-IPv6-WPA2</t>
  </si>
  <si>
    <t>UDP-IPv4-OS</t>
  </si>
  <si>
    <t>UDP-IPv4-WPA2</t>
  </si>
  <si>
    <t>UDP-IPv6-OS</t>
  </si>
  <si>
    <t>UDP-IPv6-WPA2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</si>
</sst>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4" xfId="0" applyFont="1" applyBorder="1"/>
    <xf numFmtId="0" fontId="2" fillId="0" borderId="3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4" xfId="0" applyFont="1" applyFill="1" applyBorder="1"/>
    <xf numFmtId="0" fontId="2" fillId="3" borderId="3" xfId="0" applyFont="1" applyFill="1" applyBorder="1"/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20" xfId="0" applyNumberFormat="1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2" fontId="7" fillId="0" borderId="25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/>
    </xf>
    <xf numFmtId="0" fontId="9" fillId="0" borderId="26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3" borderId="8" xfId="0" applyFont="1" applyFill="1" applyBorder="1"/>
    <xf numFmtId="0" fontId="2" fillId="3" borderId="10" xfId="0" applyFont="1" applyFill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/>
    <xf numFmtId="164" fontId="7" fillId="0" borderId="20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10" fillId="0" borderId="15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7" fillId="0" borderId="18" xfId="0" applyFont="1" applyBorder="1"/>
    <xf numFmtId="2" fontId="0" fillId="0" borderId="11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/>
    <xf numFmtId="0" fontId="2" fillId="0" borderId="0" xfId="0" applyFont="1" applyFill="1" applyBorder="1" applyAlignment="1"/>
    <xf numFmtId="2" fontId="8" fillId="0" borderId="39" xfId="0" applyNumberFormat="1" applyFont="1" applyFill="1" applyBorder="1" applyAlignment="1"/>
    <xf numFmtId="2" fontId="8" fillId="0" borderId="0" xfId="0" applyNumberFormat="1" applyFont="1" applyFill="1" applyBorder="1" applyAlignment="1"/>
    <xf numFmtId="2" fontId="7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2" fontId="8" fillId="0" borderId="11" xfId="0" applyNumberFormat="1" applyFont="1" applyFill="1" applyBorder="1" applyAlignment="1"/>
    <xf numFmtId="2" fontId="8" fillId="0" borderId="14" xfId="0" applyNumberFormat="1" applyFont="1" applyFill="1" applyBorder="1" applyAlignment="1"/>
    <xf numFmtId="2" fontId="8" fillId="0" borderId="3" xfId="0" applyNumberFormat="1" applyFont="1" applyFill="1" applyBorder="1" applyAlignment="1"/>
    <xf numFmtId="2" fontId="8" fillId="0" borderId="15" xfId="0" applyNumberFormat="1" applyFont="1" applyFill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2" fontId="12" fillId="0" borderId="15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2" fontId="2" fillId="0" borderId="15" xfId="0" applyNumberFormat="1" applyFont="1" applyFill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0" fillId="0" borderId="28" xfId="0" applyNumberFormat="1" applyFont="1" applyFill="1" applyBorder="1" applyAlignment="1">
      <alignment horizontal="center"/>
    </xf>
    <xf numFmtId="164" fontId="12" fillId="0" borderId="12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8" fillId="0" borderId="12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center"/>
    </xf>
    <xf numFmtId="2" fontId="8" fillId="0" borderId="20" xfId="0" applyNumberFormat="1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 applyAlignment="1">
      <alignment horizontal="center"/>
    </xf>
    <xf numFmtId="2" fontId="8" fillId="0" borderId="26" xfId="0" applyNumberFormat="1" applyFont="1" applyFill="1" applyBorder="1" applyAlignment="1">
      <alignment horizontal="center"/>
    </xf>
    <xf numFmtId="2" fontId="8" fillId="0" borderId="11" xfId="0" applyNumberFormat="1" applyFont="1" applyFill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horizontal="left"/>
    </xf>
    <xf numFmtId="2" fontId="8" fillId="0" borderId="15" xfId="0" applyNumberFormat="1" applyFont="1" applyFill="1" applyBorder="1" applyAlignment="1">
      <alignment horizontal="left"/>
    </xf>
    <xf numFmtId="0" fontId="9" fillId="0" borderId="1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left"/>
    </xf>
    <xf numFmtId="2" fontId="8" fillId="0" borderId="4" xfId="0" applyNumberFormat="1" applyFont="1" applyFill="1" applyBorder="1" applyAlignment="1">
      <alignment horizontal="left"/>
    </xf>
    <xf numFmtId="2" fontId="8" fillId="0" borderId="11" xfId="0" applyNumberFormat="1" applyFont="1" applyFill="1" applyBorder="1" applyAlignment="1">
      <alignment horizontal="left"/>
    </xf>
    <xf numFmtId="2" fontId="8" fillId="0" borderId="12" xfId="0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82013659530099E-2"/>
          <c:y val="3.0859590384110718E-2"/>
          <c:w val="0.88629932243159326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Throughput'!$A$3</c:f>
              <c:strCache>
                <c:ptCount val="1"/>
                <c:pt idx="0">
                  <c:v>IPv4 - OS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'TCP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Throughput'!$B$3:$L$3</c:f>
              <c:numCache>
                <c:formatCode>0.00</c:formatCode>
                <c:ptCount val="11"/>
                <c:pt idx="0">
                  <c:v>361</c:v>
                </c:pt>
                <c:pt idx="1">
                  <c:v>390</c:v>
                </c:pt>
                <c:pt idx="2">
                  <c:v>434</c:v>
                </c:pt>
                <c:pt idx="3">
                  <c:v>477</c:v>
                </c:pt>
                <c:pt idx="4">
                  <c:v>507</c:v>
                </c:pt>
                <c:pt idx="5">
                  <c:v>574</c:v>
                </c:pt>
                <c:pt idx="6">
                  <c:v>612</c:v>
                </c:pt>
                <c:pt idx="7">
                  <c:v>626</c:v>
                </c:pt>
                <c:pt idx="8">
                  <c:v>643</c:v>
                </c:pt>
                <c:pt idx="9">
                  <c:v>656</c:v>
                </c:pt>
                <c:pt idx="10">
                  <c:v>692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'TCP Throughput'!$A$5</c:f>
              <c:strCache>
                <c:ptCount val="1"/>
                <c:pt idx="0">
                  <c:v>IPv6 - OS</c:v>
                </c:pt>
              </c:strCache>
            </c:strRef>
          </c:tx>
          <c:spPr>
            <a:ln w="19050"/>
          </c:spPr>
          <c:val>
            <c:numRef>
              <c:f>'TCP Throughput'!$B$5:$L$5</c:f>
              <c:numCache>
                <c:formatCode>0.00</c:formatCode>
                <c:ptCount val="11"/>
                <c:pt idx="0">
                  <c:v>196</c:v>
                </c:pt>
                <c:pt idx="1">
                  <c:v>201</c:v>
                </c:pt>
                <c:pt idx="2">
                  <c:v>211</c:v>
                </c:pt>
                <c:pt idx="3">
                  <c:v>224</c:v>
                </c:pt>
                <c:pt idx="4">
                  <c:v>231</c:v>
                </c:pt>
                <c:pt idx="5">
                  <c:v>261</c:v>
                </c:pt>
                <c:pt idx="6">
                  <c:v>287</c:v>
                </c:pt>
                <c:pt idx="7">
                  <c:v>330</c:v>
                </c:pt>
                <c:pt idx="8">
                  <c:v>355</c:v>
                </c:pt>
                <c:pt idx="9">
                  <c:v>369</c:v>
                </c:pt>
                <c:pt idx="10">
                  <c:v>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Throughput'!$A$4</c:f>
              <c:strCache>
                <c:ptCount val="1"/>
                <c:pt idx="0">
                  <c:v>IPv4 - WPA2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'TCP Throughput'!$B$4:$L$4</c:f>
              <c:numCache>
                <c:formatCode>0.00</c:formatCode>
                <c:ptCount val="11"/>
                <c:pt idx="0">
                  <c:v>271</c:v>
                </c:pt>
                <c:pt idx="1">
                  <c:v>287</c:v>
                </c:pt>
                <c:pt idx="2">
                  <c:v>324</c:v>
                </c:pt>
                <c:pt idx="3">
                  <c:v>338</c:v>
                </c:pt>
                <c:pt idx="4">
                  <c:v>353</c:v>
                </c:pt>
                <c:pt idx="5">
                  <c:v>371</c:v>
                </c:pt>
                <c:pt idx="6">
                  <c:v>394</c:v>
                </c:pt>
                <c:pt idx="7">
                  <c:v>407</c:v>
                </c:pt>
                <c:pt idx="8">
                  <c:v>437</c:v>
                </c:pt>
                <c:pt idx="9">
                  <c:v>441</c:v>
                </c:pt>
                <c:pt idx="10">
                  <c:v>454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'TCP Throughput'!$A$6</c:f>
              <c:strCache>
                <c:ptCount val="1"/>
                <c:pt idx="0">
                  <c:v>IPv6 - WPA2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'TCP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Throughput'!$B$6:$L$6</c:f>
              <c:numCache>
                <c:formatCode>0.00</c:formatCode>
                <c:ptCount val="11"/>
                <c:pt idx="0">
                  <c:v>126</c:v>
                </c:pt>
                <c:pt idx="1">
                  <c:v>142</c:v>
                </c:pt>
                <c:pt idx="2">
                  <c:v>157</c:v>
                </c:pt>
                <c:pt idx="3">
                  <c:v>164</c:v>
                </c:pt>
                <c:pt idx="4">
                  <c:v>172</c:v>
                </c:pt>
                <c:pt idx="5">
                  <c:v>194</c:v>
                </c:pt>
                <c:pt idx="6">
                  <c:v>206</c:v>
                </c:pt>
                <c:pt idx="7">
                  <c:v>214</c:v>
                </c:pt>
                <c:pt idx="8">
                  <c:v>234</c:v>
                </c:pt>
                <c:pt idx="9">
                  <c:v>269</c:v>
                </c:pt>
                <c:pt idx="10">
                  <c:v>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442032"/>
        <c:axId val="-25439856"/>
      </c:lineChart>
      <c:catAx>
        <c:axId val="-2544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25439856"/>
        <c:crosses val="autoZero"/>
        <c:auto val="1"/>
        <c:lblAlgn val="ctr"/>
        <c:lblOffset val="100"/>
        <c:noMultiLvlLbl val="0"/>
      </c:catAx>
      <c:valAx>
        <c:axId val="-2543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1.4578906834535402E-2"/>
              <c:y val="0.37594980937469591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254420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7688448633396492"/>
          <c:y val="0.7699432325805623"/>
          <c:w val="0.29959283651446017"/>
          <c:h val="8.2109122298000575E-2"/>
        </c:manualLayout>
      </c:layout>
      <c:overlay val="0"/>
      <c:spPr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68761269929748E-2"/>
          <c:y val="2.0581179544677738E-2"/>
          <c:w val="0.89312700696048486"/>
          <c:h val="0.84537944510537011"/>
        </c:manualLayout>
      </c:layout>
      <c:lineChart>
        <c:grouping val="standard"/>
        <c:varyColors val="0"/>
        <c:ser>
          <c:idx val="0"/>
          <c:order val="0"/>
          <c:tx>
            <c:strRef>
              <c:f>'RTT-calc'!$A$3</c:f>
              <c:strCache>
                <c:ptCount val="1"/>
                <c:pt idx="0">
                  <c:v>IPv4 - OS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'RTT-calc'!$B$2:$L$2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'RTT-calc'!$B$3:$L$3</c:f>
              <c:numCache>
                <c:formatCode>0.000</c:formatCode>
                <c:ptCount val="11"/>
                <c:pt idx="0">
                  <c:v>2.3486238532110092E-2</c:v>
                </c:pt>
                <c:pt idx="1">
                  <c:v>4.3854389721627411E-2</c:v>
                </c:pt>
                <c:pt idx="2">
                  <c:v>5.9650485436893205E-2</c:v>
                </c:pt>
                <c:pt idx="3">
                  <c:v>7.7722960151802661E-2</c:v>
                </c:pt>
                <c:pt idx="4">
                  <c:v>9.4464944649446492E-2</c:v>
                </c:pt>
                <c:pt idx="5">
                  <c:v>0.10291457286432161</c:v>
                </c:pt>
                <c:pt idx="6">
                  <c:v>0.10844175491679273</c:v>
                </c:pt>
                <c:pt idx="7">
                  <c:v>0.1120656634746922</c:v>
                </c:pt>
                <c:pt idx="8">
                  <c:v>0.12</c:v>
                </c:pt>
                <c:pt idx="9">
                  <c:v>0.12912988650693569</c:v>
                </c:pt>
                <c:pt idx="10">
                  <c:v>0.13220657276995307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'RTT-calc'!$A$5</c:f>
              <c:strCache>
                <c:ptCount val="1"/>
                <c:pt idx="0">
                  <c:v>IPv6 - OS</c:v>
                </c:pt>
              </c:strCache>
            </c:strRef>
          </c:tx>
          <c:spPr>
            <a:ln w="19050">
              <a:prstDash val="solid"/>
            </a:ln>
          </c:spPr>
          <c:val>
            <c:numRef>
              <c:f>'RTT-calc'!$B$5:$L$5</c:f>
              <c:numCache>
                <c:formatCode>0.000</c:formatCode>
                <c:ptCount val="11"/>
                <c:pt idx="0">
                  <c:v>3.5555555555555556E-2</c:v>
                </c:pt>
                <c:pt idx="1">
                  <c:v>6.6710097719869715E-2</c:v>
                </c:pt>
                <c:pt idx="2">
                  <c:v>9.3090909090909085E-2</c:v>
                </c:pt>
                <c:pt idx="3">
                  <c:v>0.11906976744186046</c:v>
                </c:pt>
                <c:pt idx="4">
                  <c:v>0.14261838440111421</c:v>
                </c:pt>
                <c:pt idx="5">
                  <c:v>0.15958441558441558</c:v>
                </c:pt>
                <c:pt idx="6">
                  <c:v>0.17440389294403894</c:v>
                </c:pt>
                <c:pt idx="7">
                  <c:v>0.19095571095571096</c:v>
                </c:pt>
                <c:pt idx="8">
                  <c:v>0.2061744966442953</c:v>
                </c:pt>
                <c:pt idx="9">
                  <c:v>0.21740976645435242</c:v>
                </c:pt>
                <c:pt idx="10">
                  <c:v>0.23320910973084885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'RTT-calc'!$A$4</c:f>
              <c:strCache>
                <c:ptCount val="1"/>
                <c:pt idx="0">
                  <c:v>IPv4 - WPA2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'RTT-calc'!$B$4:$L$4</c:f>
              <c:numCache>
                <c:formatCode>0.000</c:formatCode>
                <c:ptCount val="11"/>
                <c:pt idx="0">
                  <c:v>3.3246753246753247E-2</c:v>
                </c:pt>
                <c:pt idx="1">
                  <c:v>6.4000000000000001E-2</c:v>
                </c:pt>
                <c:pt idx="2">
                  <c:v>9.0887573964497037E-2</c:v>
                </c:pt>
                <c:pt idx="3">
                  <c:v>0.1095187165775401</c:v>
                </c:pt>
                <c:pt idx="4">
                  <c:v>0.11990632318501172</c:v>
                </c:pt>
                <c:pt idx="5">
                  <c:v>0.13016949152542373</c:v>
                </c:pt>
                <c:pt idx="6">
                  <c:v>0.14307385229540917</c:v>
                </c:pt>
                <c:pt idx="7">
                  <c:v>0.15198515769944343</c:v>
                </c:pt>
                <c:pt idx="8">
                  <c:v>0.16111888111888115</c:v>
                </c:pt>
                <c:pt idx="9">
                  <c:v>0.17355932203389832</c:v>
                </c:pt>
                <c:pt idx="10">
                  <c:v>0.18465573770491805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'RTT-calc'!$A$6</c:f>
              <c:strCache>
                <c:ptCount val="1"/>
                <c:pt idx="0">
                  <c:v>IPv6 - WPA2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'RTT-calc'!$B$2:$L$2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'RTT-calc'!$B$6:$L$6</c:f>
              <c:numCache>
                <c:formatCode>0.000</c:formatCode>
                <c:ptCount val="11"/>
                <c:pt idx="0">
                  <c:v>7.5851851851851851E-2</c:v>
                </c:pt>
                <c:pt idx="1">
                  <c:v>0.13744966442953019</c:v>
                </c:pt>
                <c:pt idx="2">
                  <c:v>0.18731707317073171</c:v>
                </c:pt>
                <c:pt idx="3">
                  <c:v>0.23141242937853107</c:v>
                </c:pt>
                <c:pt idx="4">
                  <c:v>0.25858585858585859</c:v>
                </c:pt>
                <c:pt idx="5">
                  <c:v>0.24</c:v>
                </c:pt>
                <c:pt idx="6">
                  <c:v>0.25784172661870502</c:v>
                </c:pt>
                <c:pt idx="7">
                  <c:v>0.27489932885906038</c:v>
                </c:pt>
                <c:pt idx="8">
                  <c:v>0.30117647058823527</c:v>
                </c:pt>
                <c:pt idx="9">
                  <c:v>0.32820512820512815</c:v>
                </c:pt>
                <c:pt idx="10">
                  <c:v>0.32649275362318841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7654736"/>
        <c:axId val="-1767653104"/>
      </c:lineChart>
      <c:catAx>
        <c:axId val="-176765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3992042866267211"/>
              <c:y val="0.94434899430539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7653104"/>
        <c:crosses val="autoZero"/>
        <c:auto val="1"/>
        <c:lblAlgn val="ctr"/>
        <c:lblOffset val="100"/>
        <c:noMultiLvlLbl val="0"/>
      </c:catAx>
      <c:valAx>
        <c:axId val="-176765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RTT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9.8680683295095644E-3"/>
              <c:y val="0.4125985513178736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76547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7993373630967402"/>
          <c:y val="0.69839589006151859"/>
          <c:w val="0.30716732566024113"/>
          <c:h val="0.1277403506754447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37108184591413E-2"/>
          <c:y val="2.0581179544677738E-2"/>
          <c:w val="0.90167143321130772"/>
          <c:h val="0.83934372591405115"/>
        </c:manualLayout>
      </c:layout>
      <c:lineChart>
        <c:grouping val="standard"/>
        <c:varyColors val="0"/>
        <c:ser>
          <c:idx val="0"/>
          <c:order val="0"/>
          <c:tx>
            <c:strRef>
              <c:f>'CPU-calc'!$A$3</c:f>
              <c:strCache>
                <c:ptCount val="1"/>
                <c:pt idx="0">
                  <c:v>IPv4 - OS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'CPU-calc'!$B$2:$L$2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'CPU-calc'!$B$3:$L$3</c:f>
              <c:numCache>
                <c:formatCode>0.00</c:formatCode>
                <c:ptCount val="11"/>
              </c:numCache>
            </c:numRef>
          </c:val>
          <c:smooth val="0"/>
        </c:ser>
        <c:ser>
          <c:idx val="3"/>
          <c:order val="1"/>
          <c:tx>
            <c:strRef>
              <c:f>'CPU-calc'!$A$5</c:f>
              <c:strCache>
                <c:ptCount val="1"/>
                <c:pt idx="0">
                  <c:v>IPv6 - OS</c:v>
                </c:pt>
              </c:strCache>
            </c:strRef>
          </c:tx>
          <c:spPr>
            <a:ln w="19050"/>
          </c:spPr>
          <c:val>
            <c:numRef>
              <c:f>'CPU-calc'!$B$5:$L$5</c:f>
              <c:numCache>
                <c:formatCode>0.00</c:formatCode>
                <c:ptCount val="11"/>
              </c:numCache>
            </c:numRef>
          </c:val>
          <c:smooth val="0"/>
        </c:ser>
        <c:ser>
          <c:idx val="2"/>
          <c:order val="2"/>
          <c:tx>
            <c:strRef>
              <c:f>'CPU-calc'!$A$4</c:f>
              <c:strCache>
                <c:ptCount val="1"/>
                <c:pt idx="0">
                  <c:v>IPv4 - WPA2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'CPU-calc'!$B$4:$L$4</c:f>
              <c:numCache>
                <c:formatCode>0.00</c:formatCode>
                <c:ptCount val="11"/>
              </c:numCache>
            </c:numRef>
          </c:val>
          <c:smooth val="0"/>
        </c:ser>
        <c:ser>
          <c:idx val="1"/>
          <c:order val="3"/>
          <c:tx>
            <c:strRef>
              <c:f>'CPU-calc'!$A$6</c:f>
              <c:strCache>
                <c:ptCount val="1"/>
                <c:pt idx="0">
                  <c:v>IPv6 - WPA2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'CPU-calc'!$B$2:$L$2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'CPU-calc'!$B$6:$L$6</c:f>
              <c:numCache>
                <c:formatCode>0.00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7652560"/>
        <c:axId val="-1767651472"/>
      </c:lineChart>
      <c:catAx>
        <c:axId val="-176765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837077414866537"/>
              <c:y val="0.941451264984340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7651472"/>
        <c:crosses val="autoZero"/>
        <c:auto val="1"/>
        <c:lblAlgn val="ctr"/>
        <c:lblOffset val="100"/>
        <c:noMultiLvlLbl val="0"/>
      </c:catAx>
      <c:valAx>
        <c:axId val="-176765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CPU Utilisation </a:t>
                </a:r>
                <a:r>
                  <a:rPr lang="en-US"/>
                  <a:t>(%)</a:t>
                </a:r>
              </a:p>
            </c:rich>
          </c:tx>
          <c:layout>
            <c:manualLayout>
              <c:xMode val="edge"/>
              <c:yMode val="edge"/>
              <c:x val="1.3157424439346086E-2"/>
              <c:y val="0.32427553344458782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76525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7288489849236188"/>
          <c:y val="0.74130387479082205"/>
          <c:w val="0.30552264760532283"/>
          <c:h val="0.10745624542809046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71206375238347E-2"/>
          <c:y val="3.2172096828880184E-2"/>
          <c:w val="0.8956352057453395"/>
          <c:h val="0.81038947763751557"/>
        </c:manualLayout>
      </c:layout>
      <c:lineChart>
        <c:grouping val="standard"/>
        <c:varyColors val="0"/>
        <c:ser>
          <c:idx val="0"/>
          <c:order val="0"/>
          <c:tx>
            <c:strRef>
              <c:f>'UDP Throughput'!$A$3</c:f>
              <c:strCache>
                <c:ptCount val="1"/>
                <c:pt idx="0">
                  <c:v>IPv4 - OS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'UDP Throughput'!$B$3:$L$3</c:f>
              <c:numCache>
                <c:formatCode>0.00</c:formatCode>
                <c:ptCount val="11"/>
                <c:pt idx="0">
                  <c:v>436</c:v>
                </c:pt>
                <c:pt idx="1">
                  <c:v>467</c:v>
                </c:pt>
                <c:pt idx="2">
                  <c:v>515</c:v>
                </c:pt>
                <c:pt idx="3">
                  <c:v>527</c:v>
                </c:pt>
                <c:pt idx="4">
                  <c:v>542</c:v>
                </c:pt>
                <c:pt idx="5">
                  <c:v>597</c:v>
                </c:pt>
                <c:pt idx="6">
                  <c:v>661</c:v>
                </c:pt>
                <c:pt idx="7">
                  <c:v>731</c:v>
                </c:pt>
                <c:pt idx="8">
                  <c:v>768</c:v>
                </c:pt>
                <c:pt idx="9">
                  <c:v>793</c:v>
                </c:pt>
                <c:pt idx="10">
                  <c:v>852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'UDP Throughput'!$A$5</c:f>
              <c:strCache>
                <c:ptCount val="1"/>
                <c:pt idx="0">
                  <c:v>IPv6 - OS</c:v>
                </c:pt>
              </c:strCache>
            </c:strRef>
          </c:tx>
          <c:spPr>
            <a:ln w="19050"/>
          </c:spPr>
          <c:val>
            <c:numRef>
              <c:f>'UDP Throughput'!$B$5:$L$5</c:f>
              <c:numCache>
                <c:formatCode>0.00</c:formatCode>
                <c:ptCount val="11"/>
                <c:pt idx="0">
                  <c:v>288</c:v>
                </c:pt>
                <c:pt idx="1">
                  <c:v>307</c:v>
                </c:pt>
                <c:pt idx="2">
                  <c:v>330</c:v>
                </c:pt>
                <c:pt idx="3">
                  <c:v>344</c:v>
                </c:pt>
                <c:pt idx="4">
                  <c:v>359</c:v>
                </c:pt>
                <c:pt idx="5">
                  <c:v>385</c:v>
                </c:pt>
                <c:pt idx="6">
                  <c:v>411</c:v>
                </c:pt>
                <c:pt idx="7">
                  <c:v>429</c:v>
                </c:pt>
                <c:pt idx="8">
                  <c:v>447</c:v>
                </c:pt>
                <c:pt idx="9">
                  <c:v>471</c:v>
                </c:pt>
                <c:pt idx="10">
                  <c:v>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'UDP Throughput'!$A$4</c:f>
              <c:strCache>
                <c:ptCount val="1"/>
                <c:pt idx="0">
                  <c:v>IPv4 - WPA2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'UDP Throughput'!$B$4:$L$4</c:f>
              <c:numCache>
                <c:formatCode>0.00</c:formatCode>
                <c:ptCount val="11"/>
                <c:pt idx="0">
                  <c:v>308</c:v>
                </c:pt>
                <c:pt idx="1">
                  <c:v>320</c:v>
                </c:pt>
                <c:pt idx="2">
                  <c:v>338</c:v>
                </c:pt>
                <c:pt idx="3">
                  <c:v>374</c:v>
                </c:pt>
                <c:pt idx="4">
                  <c:v>427</c:v>
                </c:pt>
                <c:pt idx="5">
                  <c:v>472</c:v>
                </c:pt>
                <c:pt idx="6">
                  <c:v>501</c:v>
                </c:pt>
                <c:pt idx="7">
                  <c:v>539</c:v>
                </c:pt>
                <c:pt idx="8">
                  <c:v>572</c:v>
                </c:pt>
                <c:pt idx="9">
                  <c:v>590</c:v>
                </c:pt>
                <c:pt idx="10">
                  <c:v>610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'UDP Throughput'!$A$6</c:f>
              <c:strCache>
                <c:ptCount val="1"/>
                <c:pt idx="0">
                  <c:v>IPv6 - WPA2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'UDP Throughput'!$B$6:$L$6</c:f>
              <c:numCache>
                <c:formatCode>0.00</c:formatCode>
                <c:ptCount val="11"/>
                <c:pt idx="0">
                  <c:v>135</c:v>
                </c:pt>
                <c:pt idx="1">
                  <c:v>149</c:v>
                </c:pt>
                <c:pt idx="2">
                  <c:v>164</c:v>
                </c:pt>
                <c:pt idx="3">
                  <c:v>177</c:v>
                </c:pt>
                <c:pt idx="4">
                  <c:v>198</c:v>
                </c:pt>
                <c:pt idx="5">
                  <c:v>256</c:v>
                </c:pt>
                <c:pt idx="6">
                  <c:v>278</c:v>
                </c:pt>
                <c:pt idx="7">
                  <c:v>298</c:v>
                </c:pt>
                <c:pt idx="8">
                  <c:v>306</c:v>
                </c:pt>
                <c:pt idx="9">
                  <c:v>312</c:v>
                </c:pt>
                <c:pt idx="10">
                  <c:v>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6933328"/>
        <c:axId val="-1766938224"/>
      </c:lineChart>
      <c:catAx>
        <c:axId val="-176693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358877557733382"/>
              <c:y val="0.938553535663290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6938224"/>
        <c:crosses val="autoZero"/>
        <c:auto val="1"/>
        <c:lblAlgn val="ctr"/>
        <c:lblOffset val="100"/>
        <c:noMultiLvlLbl val="0"/>
      </c:catAx>
      <c:valAx>
        <c:axId val="-176693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9.8680683295095644E-3"/>
              <c:y val="0.33191116428938777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6933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6676892068742699"/>
          <c:y val="0.69839589006151859"/>
          <c:w val="0.31609520795205726"/>
          <c:h val="0.10745624542809046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2023207997573E-2"/>
          <c:y val="3.0859590384110718E-2"/>
          <c:w val="0.90866936639796492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- UDP Throughput'!$A$3</c:f>
              <c:strCache>
                <c:ptCount val="1"/>
                <c:pt idx="0">
                  <c:v>TCP-IPv4-OS</c:v>
                </c:pt>
              </c:strCache>
            </c:strRef>
          </c:tx>
          <c:spPr>
            <a:ln w="19050">
              <a:prstDash val="sysDot"/>
            </a:ln>
          </c:spPr>
          <c:marker>
            <c:symbol val="square"/>
            <c:size val="5"/>
          </c:marker>
          <c:cat>
            <c:numRef>
              <c:f>'TCP - 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Throughput'!$B$3:$L$3</c:f>
              <c:numCache>
                <c:formatCode>0.00</c:formatCode>
                <c:ptCount val="11"/>
                <c:pt idx="0">
                  <c:v>361</c:v>
                </c:pt>
                <c:pt idx="1">
                  <c:v>390</c:v>
                </c:pt>
                <c:pt idx="2">
                  <c:v>434</c:v>
                </c:pt>
                <c:pt idx="3">
                  <c:v>477</c:v>
                </c:pt>
                <c:pt idx="4">
                  <c:v>507</c:v>
                </c:pt>
                <c:pt idx="5">
                  <c:v>574</c:v>
                </c:pt>
                <c:pt idx="6">
                  <c:v>612</c:v>
                </c:pt>
                <c:pt idx="7">
                  <c:v>626</c:v>
                </c:pt>
                <c:pt idx="8">
                  <c:v>643</c:v>
                </c:pt>
                <c:pt idx="9">
                  <c:v>656</c:v>
                </c:pt>
                <c:pt idx="10">
                  <c:v>692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'TCP - UDP Throughput'!$A$5</c:f>
              <c:strCache>
                <c:ptCount val="1"/>
                <c:pt idx="0">
                  <c:v>TCP-IPv6-OS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'TCP - 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Throughput'!$B$5:$L$5</c:f>
              <c:numCache>
                <c:formatCode>0.00</c:formatCode>
                <c:ptCount val="11"/>
                <c:pt idx="0">
                  <c:v>196</c:v>
                </c:pt>
                <c:pt idx="1">
                  <c:v>201</c:v>
                </c:pt>
                <c:pt idx="2">
                  <c:v>211</c:v>
                </c:pt>
                <c:pt idx="3">
                  <c:v>224</c:v>
                </c:pt>
                <c:pt idx="4">
                  <c:v>231</c:v>
                </c:pt>
                <c:pt idx="5">
                  <c:v>261</c:v>
                </c:pt>
                <c:pt idx="6">
                  <c:v>287</c:v>
                </c:pt>
                <c:pt idx="7">
                  <c:v>330</c:v>
                </c:pt>
                <c:pt idx="8">
                  <c:v>355</c:v>
                </c:pt>
                <c:pt idx="9">
                  <c:v>369</c:v>
                </c:pt>
                <c:pt idx="10">
                  <c:v>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- UDP Throughput'!$A$4</c:f>
              <c:strCache>
                <c:ptCount val="1"/>
                <c:pt idx="0">
                  <c:v>TCP-IPv4-WPA2</c:v>
                </c:pt>
              </c:strCache>
            </c:strRef>
          </c:tx>
          <c:spPr>
            <a:ln w="19050">
              <a:prstDash val="solid"/>
            </a:ln>
          </c:spPr>
          <c:cat>
            <c:numRef>
              <c:f>'TCP - 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Throughput'!$B$4:$L$4</c:f>
              <c:numCache>
                <c:formatCode>0.00</c:formatCode>
                <c:ptCount val="11"/>
                <c:pt idx="0">
                  <c:v>271</c:v>
                </c:pt>
                <c:pt idx="1">
                  <c:v>287</c:v>
                </c:pt>
                <c:pt idx="2">
                  <c:v>324</c:v>
                </c:pt>
                <c:pt idx="3">
                  <c:v>338</c:v>
                </c:pt>
                <c:pt idx="4">
                  <c:v>353</c:v>
                </c:pt>
                <c:pt idx="5">
                  <c:v>371</c:v>
                </c:pt>
                <c:pt idx="6">
                  <c:v>394</c:v>
                </c:pt>
                <c:pt idx="7">
                  <c:v>407</c:v>
                </c:pt>
                <c:pt idx="8">
                  <c:v>437</c:v>
                </c:pt>
                <c:pt idx="9">
                  <c:v>441</c:v>
                </c:pt>
                <c:pt idx="10">
                  <c:v>454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'TCP - UDP Throughput'!$A$6</c:f>
              <c:strCache>
                <c:ptCount val="1"/>
                <c:pt idx="0">
                  <c:v>TCP-IPv6-WPA2</c:v>
                </c:pt>
              </c:strCache>
            </c:strRef>
          </c:tx>
          <c:spPr>
            <a:ln w="19050">
              <a:prstDash val="sysDash"/>
            </a:ln>
          </c:spPr>
          <c:marker>
            <c:symbol val="triangle"/>
            <c:size val="5"/>
          </c:marker>
          <c:cat>
            <c:numRef>
              <c:f>'TCP - 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Throughput'!$B$6:$L$6</c:f>
              <c:numCache>
                <c:formatCode>0.00</c:formatCode>
                <c:ptCount val="11"/>
                <c:pt idx="0">
                  <c:v>126</c:v>
                </c:pt>
                <c:pt idx="1">
                  <c:v>142</c:v>
                </c:pt>
                <c:pt idx="2">
                  <c:v>157</c:v>
                </c:pt>
                <c:pt idx="3">
                  <c:v>164</c:v>
                </c:pt>
                <c:pt idx="4">
                  <c:v>172</c:v>
                </c:pt>
                <c:pt idx="5">
                  <c:v>194</c:v>
                </c:pt>
                <c:pt idx="6">
                  <c:v>206</c:v>
                </c:pt>
                <c:pt idx="7">
                  <c:v>214</c:v>
                </c:pt>
                <c:pt idx="8">
                  <c:v>234</c:v>
                </c:pt>
                <c:pt idx="9">
                  <c:v>269</c:v>
                </c:pt>
                <c:pt idx="10">
                  <c:v>281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'TCP - UDP Throughput'!$A$7</c:f>
              <c:strCache>
                <c:ptCount val="1"/>
                <c:pt idx="0">
                  <c:v>UDP-IPv4-OS</c:v>
                </c:pt>
              </c:strCache>
            </c:strRef>
          </c:tx>
          <c:spPr>
            <a:ln w="19050"/>
          </c:spPr>
          <c:cat>
            <c:numRef>
              <c:f>'TCP - 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Throughput'!$B$7:$L$7</c:f>
              <c:numCache>
                <c:formatCode>0.00</c:formatCode>
                <c:ptCount val="11"/>
                <c:pt idx="0">
                  <c:v>436</c:v>
                </c:pt>
                <c:pt idx="1">
                  <c:v>467</c:v>
                </c:pt>
                <c:pt idx="2">
                  <c:v>515</c:v>
                </c:pt>
                <c:pt idx="3">
                  <c:v>527</c:v>
                </c:pt>
                <c:pt idx="4">
                  <c:v>542</c:v>
                </c:pt>
                <c:pt idx="5">
                  <c:v>597</c:v>
                </c:pt>
                <c:pt idx="6">
                  <c:v>661</c:v>
                </c:pt>
                <c:pt idx="7">
                  <c:v>731</c:v>
                </c:pt>
                <c:pt idx="8">
                  <c:v>768</c:v>
                </c:pt>
                <c:pt idx="9">
                  <c:v>793</c:v>
                </c:pt>
                <c:pt idx="10">
                  <c:v>852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'TCP - UDP Throughput'!$A$8</c:f>
              <c:strCache>
                <c:ptCount val="1"/>
                <c:pt idx="0">
                  <c:v>UDP-IPv4-WPA2</c:v>
                </c:pt>
              </c:strCache>
            </c:strRef>
          </c:tx>
          <c:spPr>
            <a:ln w="19050"/>
          </c:spPr>
          <c:cat>
            <c:numRef>
              <c:f>'TCP - 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Throughput'!$B$8:$L$8</c:f>
              <c:numCache>
                <c:formatCode>0.00</c:formatCode>
                <c:ptCount val="11"/>
                <c:pt idx="0">
                  <c:v>308</c:v>
                </c:pt>
                <c:pt idx="1">
                  <c:v>320</c:v>
                </c:pt>
                <c:pt idx="2">
                  <c:v>338</c:v>
                </c:pt>
                <c:pt idx="3">
                  <c:v>374</c:v>
                </c:pt>
                <c:pt idx="4">
                  <c:v>427</c:v>
                </c:pt>
                <c:pt idx="5">
                  <c:v>472</c:v>
                </c:pt>
                <c:pt idx="6">
                  <c:v>501</c:v>
                </c:pt>
                <c:pt idx="7">
                  <c:v>539</c:v>
                </c:pt>
                <c:pt idx="8">
                  <c:v>572</c:v>
                </c:pt>
                <c:pt idx="9">
                  <c:v>590</c:v>
                </c:pt>
                <c:pt idx="10">
                  <c:v>610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'TCP - UDP Throughput'!$A$9</c:f>
              <c:strCache>
                <c:ptCount val="1"/>
                <c:pt idx="0">
                  <c:v>UDP-IPv6-OS</c:v>
                </c:pt>
              </c:strCache>
            </c:strRef>
          </c:tx>
          <c:spPr>
            <a:ln w="19050">
              <a:prstDash val="lgDashDot"/>
            </a:ln>
          </c:spPr>
          <c:cat>
            <c:numRef>
              <c:f>'TCP - 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Throughput'!$B$9:$L$9</c:f>
              <c:numCache>
                <c:formatCode>0.00</c:formatCode>
                <c:ptCount val="11"/>
                <c:pt idx="0">
                  <c:v>288</c:v>
                </c:pt>
                <c:pt idx="1">
                  <c:v>307</c:v>
                </c:pt>
                <c:pt idx="2">
                  <c:v>330</c:v>
                </c:pt>
                <c:pt idx="3">
                  <c:v>344</c:v>
                </c:pt>
                <c:pt idx="4">
                  <c:v>359</c:v>
                </c:pt>
                <c:pt idx="5">
                  <c:v>385</c:v>
                </c:pt>
                <c:pt idx="6">
                  <c:v>411</c:v>
                </c:pt>
                <c:pt idx="7">
                  <c:v>429</c:v>
                </c:pt>
                <c:pt idx="8">
                  <c:v>447</c:v>
                </c:pt>
                <c:pt idx="9">
                  <c:v>471</c:v>
                </c:pt>
                <c:pt idx="10">
                  <c:v>483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'TCP - UDP Throughput'!$A$10</c:f>
              <c:strCache>
                <c:ptCount val="1"/>
                <c:pt idx="0">
                  <c:v>UDP-IPv6-WPA2</c:v>
                </c:pt>
              </c:strCache>
            </c:strRef>
          </c:tx>
          <c:spPr>
            <a:ln w="19050"/>
          </c:spPr>
          <c:cat>
            <c:numRef>
              <c:f>'TCP - UDP Throughput'!$B$2:$L$2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Throughput'!$B$10:$L$10</c:f>
              <c:numCache>
                <c:formatCode>0.00</c:formatCode>
                <c:ptCount val="11"/>
                <c:pt idx="0">
                  <c:v>135</c:v>
                </c:pt>
                <c:pt idx="1">
                  <c:v>149</c:v>
                </c:pt>
                <c:pt idx="2">
                  <c:v>164</c:v>
                </c:pt>
                <c:pt idx="3">
                  <c:v>177</c:v>
                </c:pt>
                <c:pt idx="4">
                  <c:v>198</c:v>
                </c:pt>
                <c:pt idx="5">
                  <c:v>256</c:v>
                </c:pt>
                <c:pt idx="6">
                  <c:v>278</c:v>
                </c:pt>
                <c:pt idx="7">
                  <c:v>298</c:v>
                </c:pt>
                <c:pt idx="8">
                  <c:v>306</c:v>
                </c:pt>
                <c:pt idx="9">
                  <c:v>312</c:v>
                </c:pt>
                <c:pt idx="10">
                  <c:v>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6931152"/>
        <c:axId val="-1766937680"/>
      </c:lineChart>
      <c:catAx>
        <c:axId val="-17669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6937680"/>
        <c:crosses val="autoZero"/>
        <c:auto val="1"/>
        <c:lblAlgn val="ctr"/>
        <c:lblOffset val="100"/>
        <c:noMultiLvlLbl val="0"/>
      </c:catAx>
      <c:valAx>
        <c:axId val="-176693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8.6912444408300874E-4"/>
              <c:y val="0.359570505668075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69311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284080389333206"/>
          <c:y val="0.72151463238703695"/>
          <c:w val="0.36494698532803749"/>
          <c:h val="0.11351615230047918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68761269929748E-2"/>
          <c:y val="2.0581179544677738E-2"/>
          <c:w val="0.89312700696048486"/>
          <c:h val="0.84537944510537011"/>
        </c:manualLayout>
      </c:layout>
      <c:lineChart>
        <c:grouping val="standard"/>
        <c:varyColors val="0"/>
        <c:ser>
          <c:idx val="0"/>
          <c:order val="0"/>
          <c:tx>
            <c:strRef>
              <c:f>'RTT-TCP'!$A$3</c:f>
              <c:strCache>
                <c:ptCount val="1"/>
                <c:pt idx="0">
                  <c:v>IPv4 - OS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'RTT-TCP'!$B$2:$L$2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'RTT-TCP'!$B$3:$L$3</c:f>
              <c:numCache>
                <c:formatCode>0.000</c:formatCode>
                <c:ptCount val="11"/>
                <c:pt idx="0">
                  <c:v>2.8365650969529085E-2</c:v>
                </c:pt>
                <c:pt idx="1">
                  <c:v>5.251282051282051E-2</c:v>
                </c:pt>
                <c:pt idx="2">
                  <c:v>7.0783410138248848E-2</c:v>
                </c:pt>
                <c:pt idx="3">
                  <c:v>8.5870020964360597E-2</c:v>
                </c:pt>
                <c:pt idx="4">
                  <c:v>0.1009861932938856</c:v>
                </c:pt>
                <c:pt idx="5">
                  <c:v>0.10703832752613242</c:v>
                </c:pt>
                <c:pt idx="6">
                  <c:v>0.11712418300653595</c:v>
                </c:pt>
                <c:pt idx="7">
                  <c:v>0.13086261980830671</c:v>
                </c:pt>
                <c:pt idx="8">
                  <c:v>0.14332814930015553</c:v>
                </c:pt>
                <c:pt idx="9">
                  <c:v>0.15609756097560976</c:v>
                </c:pt>
                <c:pt idx="10">
                  <c:v>0.16277456647398844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'RTT-TCP'!$A$5</c:f>
              <c:strCache>
                <c:ptCount val="1"/>
                <c:pt idx="0">
                  <c:v>IPv6 - OS</c:v>
                </c:pt>
              </c:strCache>
            </c:strRef>
          </c:tx>
          <c:spPr>
            <a:ln w="19050">
              <a:prstDash val="solid"/>
            </a:ln>
          </c:spPr>
          <c:val>
            <c:numRef>
              <c:f>'RTT-TCP'!$B$5:$L$5</c:f>
              <c:numCache>
                <c:formatCode>0.000</c:formatCode>
                <c:ptCount val="11"/>
                <c:pt idx="0">
                  <c:v>5.2244897959183668E-2</c:v>
                </c:pt>
                <c:pt idx="1">
                  <c:v>0.10189054726368159</c:v>
                </c:pt>
                <c:pt idx="2">
                  <c:v>0.14559241706161136</c:v>
                </c:pt>
                <c:pt idx="3">
                  <c:v>0.18285714285714286</c:v>
                </c:pt>
                <c:pt idx="4">
                  <c:v>0.22164502164502164</c:v>
                </c:pt>
                <c:pt idx="5">
                  <c:v>0.2354022988505747</c:v>
                </c:pt>
                <c:pt idx="6">
                  <c:v>0.247</c:v>
                </c:pt>
                <c:pt idx="7">
                  <c:v>0.251</c:v>
                </c:pt>
                <c:pt idx="8">
                  <c:v>0.25960563380281693</c:v>
                </c:pt>
                <c:pt idx="9">
                  <c:v>0.27750677506775068</c:v>
                </c:pt>
                <c:pt idx="10">
                  <c:v>0.29486910994764398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'RTT-TCP'!$A$4</c:f>
              <c:strCache>
                <c:ptCount val="1"/>
                <c:pt idx="0">
                  <c:v>IPv4 - WPA2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'RTT-TCP'!$B$4:$L$4</c:f>
              <c:numCache>
                <c:formatCode>0.000</c:formatCode>
                <c:ptCount val="11"/>
                <c:pt idx="0">
                  <c:v>3.7785977859778594E-2</c:v>
                </c:pt>
                <c:pt idx="1">
                  <c:v>7.1358885017421603E-2</c:v>
                </c:pt>
                <c:pt idx="2">
                  <c:v>9.481481481481481E-2</c:v>
                </c:pt>
                <c:pt idx="3">
                  <c:v>0.12118343195266272</c:v>
                </c:pt>
                <c:pt idx="4">
                  <c:v>0.14504249291784702</c:v>
                </c:pt>
                <c:pt idx="5">
                  <c:v>0.16560646900269543</c:v>
                </c:pt>
                <c:pt idx="6">
                  <c:v>0.18192893401015231</c:v>
                </c:pt>
                <c:pt idx="7">
                  <c:v>0.20127764127764128</c:v>
                </c:pt>
                <c:pt idx="8">
                  <c:v>0.21089244851258582</c:v>
                </c:pt>
                <c:pt idx="9">
                  <c:v>0.23219954648526075</c:v>
                </c:pt>
                <c:pt idx="10">
                  <c:v>0.24810572687224672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'RTT-TCP'!$A$6</c:f>
              <c:strCache>
                <c:ptCount val="1"/>
                <c:pt idx="0">
                  <c:v>IPv6 - WPA2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'RTT-TCP'!$B$2:$L$2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'RTT-TCP'!$B$6:$L$6</c:f>
              <c:numCache>
                <c:formatCode>0.000</c:formatCode>
                <c:ptCount val="11"/>
                <c:pt idx="0">
                  <c:v>8.126984126984127E-2</c:v>
                </c:pt>
                <c:pt idx="1">
                  <c:v>0.14422535211267606</c:v>
                </c:pt>
                <c:pt idx="2">
                  <c:v>0.19566878980891719</c:v>
                </c:pt>
                <c:pt idx="3">
                  <c:v>0.24975609756097561</c:v>
                </c:pt>
                <c:pt idx="4">
                  <c:v>0.29767441860465116</c:v>
                </c:pt>
                <c:pt idx="5">
                  <c:v>0.31670103092783508</c:v>
                </c:pt>
                <c:pt idx="6">
                  <c:v>0.34796116504854369</c:v>
                </c:pt>
                <c:pt idx="7">
                  <c:v>0.38100000000000001</c:v>
                </c:pt>
                <c:pt idx="8">
                  <c:v>0.38500000000000001</c:v>
                </c:pt>
                <c:pt idx="9">
                  <c:v>0.38900000000000001</c:v>
                </c:pt>
                <c:pt idx="10">
                  <c:v>0.40085409252669035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6936048"/>
        <c:axId val="-1766932240"/>
      </c:lineChart>
      <c:catAx>
        <c:axId val="-176693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3992042866267211"/>
              <c:y val="0.94434899430539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6932240"/>
        <c:crosses val="autoZero"/>
        <c:auto val="1"/>
        <c:lblAlgn val="ctr"/>
        <c:lblOffset val="100"/>
        <c:noMultiLvlLbl val="0"/>
      </c:catAx>
      <c:valAx>
        <c:axId val="-176693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RTT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9.8680683295095644E-3"/>
              <c:y val="0.4125985513178736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6936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7993373630967402"/>
          <c:y val="0.69839589006151859"/>
          <c:w val="0.30716732566024113"/>
          <c:h val="0.1277403506754447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68761269929748E-2"/>
          <c:y val="2.0581179544677738E-2"/>
          <c:w val="0.89312700696048486"/>
          <c:h val="0.84537944510537011"/>
        </c:manualLayout>
      </c:layout>
      <c:lineChart>
        <c:grouping val="standard"/>
        <c:varyColors val="0"/>
        <c:ser>
          <c:idx val="0"/>
          <c:order val="0"/>
          <c:tx>
            <c:strRef>
              <c:f>'RTT-UDP'!$A$3</c:f>
              <c:strCache>
                <c:ptCount val="1"/>
                <c:pt idx="0">
                  <c:v>IPv4 - OS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'RTT-UDP'!$B$2:$L$2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'RTT-UDP'!$B$3:$L$3</c:f>
              <c:numCache>
                <c:formatCode>0.000</c:formatCode>
                <c:ptCount val="11"/>
                <c:pt idx="0">
                  <c:v>2.3486238532110092E-2</c:v>
                </c:pt>
                <c:pt idx="1">
                  <c:v>4.3854389721627411E-2</c:v>
                </c:pt>
                <c:pt idx="2">
                  <c:v>5.9650485436893205E-2</c:v>
                </c:pt>
                <c:pt idx="3">
                  <c:v>7.7722960151802661E-2</c:v>
                </c:pt>
                <c:pt idx="4">
                  <c:v>9.4464944649446492E-2</c:v>
                </c:pt>
                <c:pt idx="5">
                  <c:v>0.10291457286432161</c:v>
                </c:pt>
                <c:pt idx="6">
                  <c:v>0.10844175491679273</c:v>
                </c:pt>
                <c:pt idx="7">
                  <c:v>0.1120656634746922</c:v>
                </c:pt>
                <c:pt idx="8">
                  <c:v>0.12</c:v>
                </c:pt>
                <c:pt idx="9">
                  <c:v>0.12912988650693569</c:v>
                </c:pt>
                <c:pt idx="10">
                  <c:v>0.13220657276995307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'RTT-UDP'!$A$5</c:f>
              <c:strCache>
                <c:ptCount val="1"/>
                <c:pt idx="0">
                  <c:v>IPv6 - OS</c:v>
                </c:pt>
              </c:strCache>
            </c:strRef>
          </c:tx>
          <c:spPr>
            <a:ln w="19050">
              <a:prstDash val="solid"/>
            </a:ln>
          </c:spPr>
          <c:val>
            <c:numRef>
              <c:f>'RTT-UDP'!$B$5:$L$5</c:f>
              <c:numCache>
                <c:formatCode>0.000</c:formatCode>
                <c:ptCount val="11"/>
                <c:pt idx="0">
                  <c:v>3.5555555555555556E-2</c:v>
                </c:pt>
                <c:pt idx="1">
                  <c:v>6.6710097719869715E-2</c:v>
                </c:pt>
                <c:pt idx="2">
                  <c:v>9.3090909090909085E-2</c:v>
                </c:pt>
                <c:pt idx="3">
                  <c:v>0.11906976744186046</c:v>
                </c:pt>
                <c:pt idx="4">
                  <c:v>0.14261838440111421</c:v>
                </c:pt>
                <c:pt idx="5">
                  <c:v>0.15958441558441558</c:v>
                </c:pt>
                <c:pt idx="6">
                  <c:v>0.17440389294403894</c:v>
                </c:pt>
                <c:pt idx="7">
                  <c:v>0.19095571095571096</c:v>
                </c:pt>
                <c:pt idx="8">
                  <c:v>0.2061744966442953</c:v>
                </c:pt>
                <c:pt idx="9">
                  <c:v>0.21740976645435242</c:v>
                </c:pt>
                <c:pt idx="10">
                  <c:v>0.23320910973084885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'RTT-UDP'!$A$4</c:f>
              <c:strCache>
                <c:ptCount val="1"/>
                <c:pt idx="0">
                  <c:v>IPv4 - WPA2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'RTT-UDP'!$B$4:$L$4</c:f>
              <c:numCache>
                <c:formatCode>0.000</c:formatCode>
                <c:ptCount val="11"/>
                <c:pt idx="0">
                  <c:v>3.3246753246753247E-2</c:v>
                </c:pt>
                <c:pt idx="1">
                  <c:v>6.4000000000000001E-2</c:v>
                </c:pt>
                <c:pt idx="2">
                  <c:v>9.0887573964497037E-2</c:v>
                </c:pt>
                <c:pt idx="3">
                  <c:v>0.1095187165775401</c:v>
                </c:pt>
                <c:pt idx="4">
                  <c:v>0.11990632318501172</c:v>
                </c:pt>
                <c:pt idx="5">
                  <c:v>0.13016949152542373</c:v>
                </c:pt>
                <c:pt idx="6">
                  <c:v>0.14307385229540917</c:v>
                </c:pt>
                <c:pt idx="7">
                  <c:v>0.15198515769944343</c:v>
                </c:pt>
                <c:pt idx="8">
                  <c:v>0.16111888111888115</c:v>
                </c:pt>
                <c:pt idx="9">
                  <c:v>0.17355932203389832</c:v>
                </c:pt>
                <c:pt idx="10">
                  <c:v>0.18465573770491805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'RTT-UDP'!$A$6</c:f>
              <c:strCache>
                <c:ptCount val="1"/>
                <c:pt idx="0">
                  <c:v>IPv6 - WPA2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'RTT-UDP'!$B$2:$L$2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'RTT-UDP'!$B$6:$L$6</c:f>
              <c:numCache>
                <c:formatCode>0.000</c:formatCode>
                <c:ptCount val="11"/>
                <c:pt idx="0">
                  <c:v>7.5851851851851851E-2</c:v>
                </c:pt>
                <c:pt idx="1">
                  <c:v>0.13744966442953019</c:v>
                </c:pt>
                <c:pt idx="2">
                  <c:v>0.18731707317073171</c:v>
                </c:pt>
                <c:pt idx="3">
                  <c:v>0.23141242937853107</c:v>
                </c:pt>
                <c:pt idx="4">
                  <c:v>0.24</c:v>
                </c:pt>
                <c:pt idx="5">
                  <c:v>0.25700000000000001</c:v>
                </c:pt>
                <c:pt idx="6">
                  <c:v>0.25900000000000001</c:v>
                </c:pt>
                <c:pt idx="7">
                  <c:v>0.27489932885906038</c:v>
                </c:pt>
                <c:pt idx="8">
                  <c:v>0.30117647058823527</c:v>
                </c:pt>
                <c:pt idx="9">
                  <c:v>0.32820512820512798</c:v>
                </c:pt>
                <c:pt idx="10">
                  <c:v>0.32900000000000001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6934960"/>
        <c:axId val="-1768157856"/>
      </c:lineChart>
      <c:catAx>
        <c:axId val="-176693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3992042866267211"/>
              <c:y val="0.94434899430539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8157856"/>
        <c:crosses val="autoZero"/>
        <c:auto val="1"/>
        <c:lblAlgn val="ctr"/>
        <c:lblOffset val="100"/>
        <c:noMultiLvlLbl val="0"/>
      </c:catAx>
      <c:valAx>
        <c:axId val="-1768157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RTT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9.8680683295095644E-3"/>
              <c:y val="0.4125985513178736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6934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7993373630967402"/>
          <c:y val="0.69839589006151859"/>
          <c:w val="0.30716732566024113"/>
          <c:h val="0.1277403506754447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2023207997573E-2"/>
          <c:y val="3.0859590384110718E-2"/>
          <c:w val="0.90866936639796492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- UDP RTT'!$A$3</c:f>
              <c:strCache>
                <c:ptCount val="1"/>
                <c:pt idx="0">
                  <c:v>TCP-IPv4-OS</c:v>
                </c:pt>
              </c:strCache>
            </c:strRef>
          </c:tx>
          <c:spPr>
            <a:ln w="19050">
              <a:prstDash val="sysDot"/>
            </a:ln>
          </c:spPr>
          <c:marker>
            <c:symbol val="square"/>
            <c:size val="5"/>
          </c:marker>
          <c:cat>
            <c:numRef>
              <c:f>'TCP - UDP RTT'!$B$2:$L$2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RTT'!$B$3:$L$3</c:f>
              <c:numCache>
                <c:formatCode>0.000</c:formatCode>
                <c:ptCount val="11"/>
                <c:pt idx="0">
                  <c:v>2.8365650969529085E-2</c:v>
                </c:pt>
                <c:pt idx="1">
                  <c:v>5.251282051282051E-2</c:v>
                </c:pt>
                <c:pt idx="2">
                  <c:v>7.0783410138248848E-2</c:v>
                </c:pt>
                <c:pt idx="3">
                  <c:v>8.5870020964360597E-2</c:v>
                </c:pt>
                <c:pt idx="4">
                  <c:v>0.1009861932938856</c:v>
                </c:pt>
                <c:pt idx="5">
                  <c:v>0.10703832752613242</c:v>
                </c:pt>
                <c:pt idx="6">
                  <c:v>0.11712418300653595</c:v>
                </c:pt>
                <c:pt idx="7">
                  <c:v>0.13086261980830671</c:v>
                </c:pt>
                <c:pt idx="8">
                  <c:v>0.14332814930015553</c:v>
                </c:pt>
                <c:pt idx="9">
                  <c:v>0.15609756097560976</c:v>
                </c:pt>
                <c:pt idx="10">
                  <c:v>0.16277456647398844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'TCP - UDP RTT'!$A$5</c:f>
              <c:strCache>
                <c:ptCount val="1"/>
                <c:pt idx="0">
                  <c:v>TCP-IPv6-OS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'TCP - UDP RTT'!$B$2:$L$2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RTT'!$B$5:$L$5</c:f>
              <c:numCache>
                <c:formatCode>0.000</c:formatCode>
                <c:ptCount val="11"/>
                <c:pt idx="0">
                  <c:v>5.2244897959183668E-2</c:v>
                </c:pt>
                <c:pt idx="1">
                  <c:v>0.10189054726368159</c:v>
                </c:pt>
                <c:pt idx="2">
                  <c:v>0.14559241706161136</c:v>
                </c:pt>
                <c:pt idx="3">
                  <c:v>0.18285714285714286</c:v>
                </c:pt>
                <c:pt idx="4">
                  <c:v>0.22164502164502164</c:v>
                </c:pt>
                <c:pt idx="5">
                  <c:v>0.2354022988505747</c:v>
                </c:pt>
                <c:pt idx="6">
                  <c:v>0.247</c:v>
                </c:pt>
                <c:pt idx="7">
                  <c:v>0.251</c:v>
                </c:pt>
                <c:pt idx="8">
                  <c:v>0.25960563380281693</c:v>
                </c:pt>
                <c:pt idx="9">
                  <c:v>0.27750677506775068</c:v>
                </c:pt>
                <c:pt idx="10">
                  <c:v>0.29486910994764398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- UDP RTT'!$A$4</c:f>
              <c:strCache>
                <c:ptCount val="1"/>
                <c:pt idx="0">
                  <c:v>TCP-IPv4-WPA2</c:v>
                </c:pt>
              </c:strCache>
            </c:strRef>
          </c:tx>
          <c:spPr>
            <a:ln w="19050">
              <a:prstDash val="solid"/>
            </a:ln>
          </c:spPr>
          <c:cat>
            <c:numRef>
              <c:f>'TCP - UDP RTT'!$B$2:$L$2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RTT'!$B$4:$L$4</c:f>
              <c:numCache>
                <c:formatCode>0.000</c:formatCode>
                <c:ptCount val="11"/>
                <c:pt idx="0">
                  <c:v>3.7785977859778594E-2</c:v>
                </c:pt>
                <c:pt idx="1">
                  <c:v>7.1358885017421603E-2</c:v>
                </c:pt>
                <c:pt idx="2">
                  <c:v>9.481481481481481E-2</c:v>
                </c:pt>
                <c:pt idx="3">
                  <c:v>0.12118343195266272</c:v>
                </c:pt>
                <c:pt idx="4">
                  <c:v>0.14504249291784702</c:v>
                </c:pt>
                <c:pt idx="5">
                  <c:v>0.16560646900269543</c:v>
                </c:pt>
                <c:pt idx="6">
                  <c:v>0.18192893401015231</c:v>
                </c:pt>
                <c:pt idx="7">
                  <c:v>0.20127764127764128</c:v>
                </c:pt>
                <c:pt idx="8">
                  <c:v>0.21089244851258582</c:v>
                </c:pt>
                <c:pt idx="9">
                  <c:v>0.23219954648526075</c:v>
                </c:pt>
                <c:pt idx="10">
                  <c:v>0.24810572687224672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'TCP - UDP RTT'!$A$6</c:f>
              <c:strCache>
                <c:ptCount val="1"/>
                <c:pt idx="0">
                  <c:v>TCP-IPv6-WPA2</c:v>
                </c:pt>
              </c:strCache>
            </c:strRef>
          </c:tx>
          <c:spPr>
            <a:ln w="19050">
              <a:prstDash val="sysDash"/>
            </a:ln>
          </c:spPr>
          <c:marker>
            <c:symbol val="triangle"/>
            <c:size val="5"/>
          </c:marker>
          <c:cat>
            <c:numRef>
              <c:f>'TCP - UDP RTT'!$B$2:$L$2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RTT'!$B$6:$L$6</c:f>
              <c:numCache>
                <c:formatCode>0.000</c:formatCode>
                <c:ptCount val="11"/>
                <c:pt idx="0">
                  <c:v>8.126984126984127E-2</c:v>
                </c:pt>
                <c:pt idx="1">
                  <c:v>0.14422535211267606</c:v>
                </c:pt>
                <c:pt idx="2">
                  <c:v>0.19566878980891719</c:v>
                </c:pt>
                <c:pt idx="3">
                  <c:v>0.24975609756097561</c:v>
                </c:pt>
                <c:pt idx="4">
                  <c:v>0.29767441860465116</c:v>
                </c:pt>
                <c:pt idx="5">
                  <c:v>0.31670103092783508</c:v>
                </c:pt>
                <c:pt idx="6">
                  <c:v>0.34796116504854369</c:v>
                </c:pt>
                <c:pt idx="7">
                  <c:v>0.38100000000000001</c:v>
                </c:pt>
                <c:pt idx="8">
                  <c:v>0.38500000000000001</c:v>
                </c:pt>
                <c:pt idx="9">
                  <c:v>0.38900000000000001</c:v>
                </c:pt>
                <c:pt idx="10">
                  <c:v>0.40085409252669035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'TCP - UDP RTT'!$A$7</c:f>
              <c:strCache>
                <c:ptCount val="1"/>
                <c:pt idx="0">
                  <c:v>UDP-IPv4-OS</c:v>
                </c:pt>
              </c:strCache>
            </c:strRef>
          </c:tx>
          <c:spPr>
            <a:ln w="19050"/>
          </c:spPr>
          <c:cat>
            <c:numRef>
              <c:f>'TCP - UDP RTT'!$B$2:$L$2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RTT'!$B$7:$L$7</c:f>
              <c:numCache>
                <c:formatCode>0.000</c:formatCode>
                <c:ptCount val="11"/>
                <c:pt idx="0">
                  <c:v>2.3486238532110092E-2</c:v>
                </c:pt>
                <c:pt idx="1">
                  <c:v>4.3854389721627411E-2</c:v>
                </c:pt>
                <c:pt idx="2">
                  <c:v>5.9650485436893205E-2</c:v>
                </c:pt>
                <c:pt idx="3">
                  <c:v>7.7722960151802661E-2</c:v>
                </c:pt>
                <c:pt idx="4">
                  <c:v>9.4464944649446492E-2</c:v>
                </c:pt>
                <c:pt idx="5">
                  <c:v>0.10291457286432161</c:v>
                </c:pt>
                <c:pt idx="6">
                  <c:v>0.10844175491679273</c:v>
                </c:pt>
                <c:pt idx="7">
                  <c:v>0.1120656634746922</c:v>
                </c:pt>
                <c:pt idx="8">
                  <c:v>0.12</c:v>
                </c:pt>
                <c:pt idx="9">
                  <c:v>0.12912988650693569</c:v>
                </c:pt>
                <c:pt idx="10">
                  <c:v>0.13220657276995307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'TCP - UDP RTT'!$A$8</c:f>
              <c:strCache>
                <c:ptCount val="1"/>
                <c:pt idx="0">
                  <c:v>UDP-IPv4-WPA2</c:v>
                </c:pt>
              </c:strCache>
            </c:strRef>
          </c:tx>
          <c:spPr>
            <a:ln w="19050"/>
          </c:spPr>
          <c:cat>
            <c:numRef>
              <c:f>'TCP - UDP RTT'!$B$2:$L$2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RTT'!$B$8:$L$8</c:f>
              <c:numCache>
                <c:formatCode>0.000</c:formatCode>
                <c:ptCount val="11"/>
                <c:pt idx="0">
                  <c:v>3.3246753246753247E-2</c:v>
                </c:pt>
                <c:pt idx="1">
                  <c:v>6.4000000000000001E-2</c:v>
                </c:pt>
                <c:pt idx="2">
                  <c:v>9.0887573964497037E-2</c:v>
                </c:pt>
                <c:pt idx="3">
                  <c:v>0.1095187165775401</c:v>
                </c:pt>
                <c:pt idx="4">
                  <c:v>0.11990632318501172</c:v>
                </c:pt>
                <c:pt idx="5">
                  <c:v>0.13016949152542373</c:v>
                </c:pt>
                <c:pt idx="6">
                  <c:v>0.14307385229540917</c:v>
                </c:pt>
                <c:pt idx="7">
                  <c:v>0.15198515769944343</c:v>
                </c:pt>
                <c:pt idx="8">
                  <c:v>0.16111888111888115</c:v>
                </c:pt>
                <c:pt idx="9">
                  <c:v>0.17355932203389832</c:v>
                </c:pt>
                <c:pt idx="10">
                  <c:v>0.18465573770491805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'TCP - UDP RTT'!$A$9</c:f>
              <c:strCache>
                <c:ptCount val="1"/>
                <c:pt idx="0">
                  <c:v>UDP-IPv6-OS</c:v>
                </c:pt>
              </c:strCache>
            </c:strRef>
          </c:tx>
          <c:spPr>
            <a:ln w="19050">
              <a:prstDash val="lgDashDot"/>
            </a:ln>
          </c:spPr>
          <c:cat>
            <c:numRef>
              <c:f>'TCP - UDP RTT'!$B$2:$L$2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RTT'!$B$9:$L$9</c:f>
              <c:numCache>
                <c:formatCode>0.000</c:formatCode>
                <c:ptCount val="11"/>
                <c:pt idx="0">
                  <c:v>3.5555555555555556E-2</c:v>
                </c:pt>
                <c:pt idx="1">
                  <c:v>6.6710097719869715E-2</c:v>
                </c:pt>
                <c:pt idx="2">
                  <c:v>9.3090909090909085E-2</c:v>
                </c:pt>
                <c:pt idx="3">
                  <c:v>0.11906976744186046</c:v>
                </c:pt>
                <c:pt idx="4">
                  <c:v>0.14261838440111421</c:v>
                </c:pt>
                <c:pt idx="5">
                  <c:v>0.15958441558441558</c:v>
                </c:pt>
                <c:pt idx="6">
                  <c:v>0.17440389294403894</c:v>
                </c:pt>
                <c:pt idx="7">
                  <c:v>0.19095571095571096</c:v>
                </c:pt>
                <c:pt idx="8">
                  <c:v>0.2061744966442953</c:v>
                </c:pt>
                <c:pt idx="9">
                  <c:v>0.21740976645435242</c:v>
                </c:pt>
                <c:pt idx="10">
                  <c:v>0.23320910973084885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'TCP - UDP RTT'!$A$10</c:f>
              <c:strCache>
                <c:ptCount val="1"/>
                <c:pt idx="0">
                  <c:v>UDP-IPv6-WPA2</c:v>
                </c:pt>
              </c:strCache>
            </c:strRef>
          </c:tx>
          <c:spPr>
            <a:ln w="19050"/>
          </c:spPr>
          <c:cat>
            <c:numRef>
              <c:f>'TCP - UDP RTT'!$B$2:$L$2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RTT'!$B$10:$L$10</c:f>
              <c:numCache>
                <c:formatCode>0.000</c:formatCode>
                <c:ptCount val="11"/>
                <c:pt idx="0">
                  <c:v>7.5851851851851851E-2</c:v>
                </c:pt>
                <c:pt idx="1">
                  <c:v>0.13744966442953019</c:v>
                </c:pt>
                <c:pt idx="2">
                  <c:v>0.18731707317073171</c:v>
                </c:pt>
                <c:pt idx="3">
                  <c:v>0.23141242937853107</c:v>
                </c:pt>
                <c:pt idx="4">
                  <c:v>0.24</c:v>
                </c:pt>
                <c:pt idx="5">
                  <c:v>0.25700000000000001</c:v>
                </c:pt>
                <c:pt idx="6">
                  <c:v>0.25900000000000001</c:v>
                </c:pt>
                <c:pt idx="7">
                  <c:v>0.27489932885906038</c:v>
                </c:pt>
                <c:pt idx="8">
                  <c:v>0.30117647058823527</c:v>
                </c:pt>
                <c:pt idx="9">
                  <c:v>0.32820512820512798</c:v>
                </c:pt>
                <c:pt idx="10">
                  <c:v>0.32900000000000001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8154592"/>
        <c:axId val="-1768161120"/>
      </c:lineChart>
      <c:catAx>
        <c:axId val="-17681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8161120"/>
        <c:crosses val="autoZero"/>
        <c:auto val="1"/>
        <c:lblAlgn val="ctr"/>
        <c:lblOffset val="100"/>
        <c:noMultiLvlLbl val="0"/>
      </c:catAx>
      <c:valAx>
        <c:axId val="-176816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8.6912444408300874E-4"/>
              <c:y val="0.359570505668075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81545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284080389333206"/>
          <c:y val="0.72151463238703695"/>
          <c:w val="0.36494698532803749"/>
          <c:h val="0.11351615230047918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37108184591413E-2"/>
          <c:y val="2.0581179544677738E-2"/>
          <c:w val="0.90167143321130772"/>
          <c:h val="0.83934372591405115"/>
        </c:manualLayout>
      </c:layout>
      <c:lineChart>
        <c:grouping val="standard"/>
        <c:varyColors val="0"/>
        <c:ser>
          <c:idx val="0"/>
          <c:order val="0"/>
          <c:tx>
            <c:strRef>
              <c:f>'CPU-TCP'!$A$3</c:f>
              <c:strCache>
                <c:ptCount val="1"/>
                <c:pt idx="0">
                  <c:v>IPv4 - OS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'CPU-TCP'!$B$2:$L$2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'CPU-TCP'!$B$3:$L$3</c:f>
              <c:numCache>
                <c:formatCode>0.00</c:formatCode>
                <c:ptCount val="11"/>
                <c:pt idx="0">
                  <c:v>2.5069999999999997</c:v>
                </c:pt>
                <c:pt idx="1">
                  <c:v>2.4269999999999996</c:v>
                </c:pt>
                <c:pt idx="2">
                  <c:v>2.3469999999999995</c:v>
                </c:pt>
                <c:pt idx="3">
                  <c:v>2.2169999999999996</c:v>
                </c:pt>
                <c:pt idx="4">
                  <c:v>2.0569999999999995</c:v>
                </c:pt>
                <c:pt idx="5">
                  <c:v>1.9569999999999999</c:v>
                </c:pt>
                <c:pt idx="6">
                  <c:v>1.9169999999999998</c:v>
                </c:pt>
                <c:pt idx="7">
                  <c:v>1.8169999999999999</c:v>
                </c:pt>
                <c:pt idx="8">
                  <c:v>1.7169999999999996</c:v>
                </c:pt>
                <c:pt idx="9">
                  <c:v>1.5169999999999995</c:v>
                </c:pt>
                <c:pt idx="10">
                  <c:v>1.5469999999999997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'CPU-TCP'!$A$5</c:f>
              <c:strCache>
                <c:ptCount val="1"/>
                <c:pt idx="0">
                  <c:v>IPv6 - OS</c:v>
                </c:pt>
              </c:strCache>
            </c:strRef>
          </c:tx>
          <c:spPr>
            <a:ln w="19050"/>
          </c:spPr>
          <c:val>
            <c:numRef>
              <c:f>'CPU-TCP'!$B$5:$L$5</c:f>
              <c:numCache>
                <c:formatCode>0.00</c:formatCode>
                <c:ptCount val="11"/>
                <c:pt idx="0">
                  <c:v>4.7869999999999999</c:v>
                </c:pt>
                <c:pt idx="1">
                  <c:v>4.4270000000000005</c:v>
                </c:pt>
                <c:pt idx="2">
                  <c:v>4.1669999999999989</c:v>
                </c:pt>
                <c:pt idx="3">
                  <c:v>4.1469999999999994</c:v>
                </c:pt>
                <c:pt idx="4">
                  <c:v>3.9370000000000003</c:v>
                </c:pt>
                <c:pt idx="5">
                  <c:v>3.9069999999999991</c:v>
                </c:pt>
                <c:pt idx="6">
                  <c:v>3.5869999999999997</c:v>
                </c:pt>
                <c:pt idx="7">
                  <c:v>2.407</c:v>
                </c:pt>
                <c:pt idx="8">
                  <c:v>2.3469999999999995</c:v>
                </c:pt>
                <c:pt idx="9">
                  <c:v>2.2069999999999999</c:v>
                </c:pt>
                <c:pt idx="10">
                  <c:v>2.157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'CPU-TCP'!$A$4</c:f>
              <c:strCache>
                <c:ptCount val="1"/>
                <c:pt idx="0">
                  <c:v>IPv4 - WPA2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'CPU-TCP'!$B$4:$L$4</c:f>
              <c:numCache>
                <c:formatCode>0.00</c:formatCode>
                <c:ptCount val="11"/>
                <c:pt idx="0">
                  <c:v>4.3169999999999993</c:v>
                </c:pt>
                <c:pt idx="1">
                  <c:v>4.0870000000000006</c:v>
                </c:pt>
                <c:pt idx="2">
                  <c:v>3.9769999999999994</c:v>
                </c:pt>
                <c:pt idx="3">
                  <c:v>4.0070000000000006</c:v>
                </c:pt>
                <c:pt idx="4">
                  <c:v>3.8469999999999995</c:v>
                </c:pt>
                <c:pt idx="5">
                  <c:v>3.6269999999999998</c:v>
                </c:pt>
                <c:pt idx="6">
                  <c:v>3.0369999999999999</c:v>
                </c:pt>
                <c:pt idx="7">
                  <c:v>2.2969999999999997</c:v>
                </c:pt>
                <c:pt idx="8">
                  <c:v>2.2169999999999996</c:v>
                </c:pt>
                <c:pt idx="9">
                  <c:v>2.077</c:v>
                </c:pt>
                <c:pt idx="10">
                  <c:v>2.0569999999999995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'CPU-TCP'!$A$6</c:f>
              <c:strCache>
                <c:ptCount val="1"/>
                <c:pt idx="0">
                  <c:v>IPv6 - WPA2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'CPU-TCP'!$B$2:$L$2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'CPU-TCP'!$B$6:$L$6</c:f>
              <c:numCache>
                <c:formatCode>0.00</c:formatCode>
                <c:ptCount val="11"/>
                <c:pt idx="0">
                  <c:v>5.8470000000000004</c:v>
                </c:pt>
                <c:pt idx="1">
                  <c:v>5.496999999999999</c:v>
                </c:pt>
                <c:pt idx="2">
                  <c:v>5.246999999999999</c:v>
                </c:pt>
                <c:pt idx="3">
                  <c:v>5.0769999999999991</c:v>
                </c:pt>
                <c:pt idx="4">
                  <c:v>4.6669999999999989</c:v>
                </c:pt>
                <c:pt idx="5">
                  <c:v>4.6070000000000002</c:v>
                </c:pt>
                <c:pt idx="6">
                  <c:v>4.2269999999999994</c:v>
                </c:pt>
                <c:pt idx="7">
                  <c:v>3.9370000000000003</c:v>
                </c:pt>
                <c:pt idx="8">
                  <c:v>3.5469999999999997</c:v>
                </c:pt>
                <c:pt idx="9">
                  <c:v>2.7969999999999997</c:v>
                </c:pt>
                <c:pt idx="10">
                  <c:v>2.617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8155680"/>
        <c:axId val="-1768158400"/>
      </c:lineChart>
      <c:catAx>
        <c:axId val="-17681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837077414866537"/>
              <c:y val="0.941451264984340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8158400"/>
        <c:crosses val="autoZero"/>
        <c:auto val="1"/>
        <c:lblAlgn val="ctr"/>
        <c:lblOffset val="100"/>
        <c:noMultiLvlLbl val="0"/>
      </c:catAx>
      <c:valAx>
        <c:axId val="-176815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CPU Utilisation </a:t>
                </a:r>
                <a:r>
                  <a:rPr lang="en-US"/>
                  <a:t>(%)</a:t>
                </a:r>
              </a:p>
            </c:rich>
          </c:tx>
          <c:layout>
            <c:manualLayout>
              <c:xMode val="edge"/>
              <c:yMode val="edge"/>
              <c:x val="1.3157424439346086E-2"/>
              <c:y val="0.3242755334445878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8155680"/>
        <c:crosses val="autoZero"/>
        <c:crossBetween val="between"/>
        <c:majorUnit val="0.5"/>
      </c:valAx>
    </c:plotArea>
    <c:legend>
      <c:legendPos val="b"/>
      <c:layout>
        <c:manualLayout>
          <c:xMode val="edge"/>
          <c:yMode val="edge"/>
          <c:x val="0.67288489849236188"/>
          <c:y val="0.71872192473809704"/>
          <c:w val="0.30552264760532283"/>
          <c:h val="0.10745624542809046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37108184591413E-2"/>
          <c:y val="2.0581179544677738E-2"/>
          <c:w val="0.90167143321130772"/>
          <c:h val="0.83934372591405115"/>
        </c:manualLayout>
      </c:layout>
      <c:lineChart>
        <c:grouping val="standard"/>
        <c:varyColors val="0"/>
        <c:ser>
          <c:idx val="0"/>
          <c:order val="0"/>
          <c:tx>
            <c:strRef>
              <c:f>'CPU-UDP'!$A$3</c:f>
              <c:strCache>
                <c:ptCount val="1"/>
                <c:pt idx="0">
                  <c:v>IPv4 - OS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'CPU-UDP'!$B$2:$L$2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'CPU-UDP'!$B$3:$L$3</c:f>
              <c:numCache>
                <c:formatCode>0.00</c:formatCode>
                <c:ptCount val="11"/>
                <c:pt idx="0">
                  <c:v>2.407</c:v>
                </c:pt>
                <c:pt idx="1">
                  <c:v>2.2370000000000001</c:v>
                </c:pt>
                <c:pt idx="2">
                  <c:v>2.1869999999999994</c:v>
                </c:pt>
                <c:pt idx="3">
                  <c:v>2.1769999999999996</c:v>
                </c:pt>
                <c:pt idx="4">
                  <c:v>2.0469999999999997</c:v>
                </c:pt>
                <c:pt idx="5">
                  <c:v>1.9669999999999996</c:v>
                </c:pt>
                <c:pt idx="6">
                  <c:v>1.7370000000000001</c:v>
                </c:pt>
                <c:pt idx="7">
                  <c:v>1.5469999999999997</c:v>
                </c:pt>
                <c:pt idx="8">
                  <c:v>1.407</c:v>
                </c:pt>
                <c:pt idx="9">
                  <c:v>1.1769999999999996</c:v>
                </c:pt>
                <c:pt idx="10">
                  <c:v>1.0869999999999997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'CPU-UDP'!$A$5</c:f>
              <c:strCache>
                <c:ptCount val="1"/>
                <c:pt idx="0">
                  <c:v>IPv6 - OS</c:v>
                </c:pt>
              </c:strCache>
            </c:strRef>
          </c:tx>
          <c:spPr>
            <a:ln w="19050"/>
          </c:spPr>
          <c:val>
            <c:numRef>
              <c:f>'CPU-UDP'!$B$5:$L$5</c:f>
              <c:numCache>
                <c:formatCode>0.00</c:formatCode>
                <c:ptCount val="11"/>
                <c:pt idx="0">
                  <c:v>2.7669999999999995</c:v>
                </c:pt>
                <c:pt idx="1">
                  <c:v>2.617</c:v>
                </c:pt>
                <c:pt idx="2">
                  <c:v>2.4269999999999996</c:v>
                </c:pt>
                <c:pt idx="3">
                  <c:v>2.3369999999999997</c:v>
                </c:pt>
                <c:pt idx="4">
                  <c:v>2.2469999999999999</c:v>
                </c:pt>
                <c:pt idx="5">
                  <c:v>2.1070000000000002</c:v>
                </c:pt>
                <c:pt idx="6">
                  <c:v>2.0469999999999997</c:v>
                </c:pt>
                <c:pt idx="7">
                  <c:v>1.9669999999999996</c:v>
                </c:pt>
                <c:pt idx="8">
                  <c:v>1.9369999999999994</c:v>
                </c:pt>
                <c:pt idx="9">
                  <c:v>1.8769999999999998</c:v>
                </c:pt>
                <c:pt idx="10">
                  <c:v>1.7669999999999995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'CPU-UDP'!$A$4</c:f>
              <c:strCache>
                <c:ptCount val="1"/>
                <c:pt idx="0">
                  <c:v>IPv4 - WPA2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'CPU-UDP'!$B$4:$L$4</c:f>
              <c:numCache>
                <c:formatCode>0.00</c:formatCode>
                <c:ptCount val="11"/>
                <c:pt idx="0">
                  <c:v>2.5869999999999997</c:v>
                </c:pt>
                <c:pt idx="1">
                  <c:v>2.4969999999999999</c:v>
                </c:pt>
                <c:pt idx="2">
                  <c:v>2.3369999999999997</c:v>
                </c:pt>
                <c:pt idx="3">
                  <c:v>2.2370000000000001</c:v>
                </c:pt>
                <c:pt idx="4">
                  <c:v>2.1070000000000002</c:v>
                </c:pt>
                <c:pt idx="5">
                  <c:v>2.0569999999999995</c:v>
                </c:pt>
                <c:pt idx="6">
                  <c:v>1.9569999999999999</c:v>
                </c:pt>
                <c:pt idx="7">
                  <c:v>1.8769999999999998</c:v>
                </c:pt>
                <c:pt idx="8">
                  <c:v>1.7370000000000001</c:v>
                </c:pt>
                <c:pt idx="9">
                  <c:v>1.6869999999999994</c:v>
                </c:pt>
                <c:pt idx="10">
                  <c:v>1.6469999999999994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'CPU-UDP'!$A$6</c:f>
              <c:strCache>
                <c:ptCount val="1"/>
                <c:pt idx="0">
                  <c:v>IPv6 - WPA2</c:v>
                </c:pt>
              </c:strCache>
            </c:strRef>
          </c:tx>
          <c:spPr>
            <a:ln w="19050">
              <a:prstDash val="dash"/>
            </a:ln>
          </c:spPr>
          <c:marker>
            <c:symbol val="triangle"/>
            <c:size val="5"/>
          </c:marker>
          <c:cat>
            <c:numRef>
              <c:f>'CPU-UDP'!$B$2:$L$2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'CPU-UDP'!$B$6:$L$6</c:f>
              <c:numCache>
                <c:formatCode>0.00</c:formatCode>
                <c:ptCount val="11"/>
                <c:pt idx="0">
                  <c:v>5.0369999999999999</c:v>
                </c:pt>
                <c:pt idx="1">
                  <c:v>4.7869999999999999</c:v>
                </c:pt>
                <c:pt idx="2">
                  <c:v>4.7670000000000003</c:v>
                </c:pt>
                <c:pt idx="3">
                  <c:v>4.746999999999999</c:v>
                </c:pt>
                <c:pt idx="4">
                  <c:v>4.4870000000000001</c:v>
                </c:pt>
                <c:pt idx="5">
                  <c:v>3.9669999999999996</c:v>
                </c:pt>
                <c:pt idx="6">
                  <c:v>3.8869999999999996</c:v>
                </c:pt>
                <c:pt idx="7">
                  <c:v>3.657</c:v>
                </c:pt>
                <c:pt idx="8">
                  <c:v>3.2569999999999997</c:v>
                </c:pt>
                <c:pt idx="9">
                  <c:v>2.5169999999999995</c:v>
                </c:pt>
                <c:pt idx="10">
                  <c:v>2.2469999999999999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8160576"/>
        <c:axId val="-1768159488"/>
      </c:lineChart>
      <c:catAx>
        <c:axId val="-17681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837077414866537"/>
              <c:y val="0.941451264984340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8159488"/>
        <c:crosses val="autoZero"/>
        <c:auto val="1"/>
        <c:lblAlgn val="ctr"/>
        <c:lblOffset val="100"/>
        <c:noMultiLvlLbl val="0"/>
      </c:catAx>
      <c:valAx>
        <c:axId val="-176815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CPU Utilisation </a:t>
                </a:r>
                <a:r>
                  <a:rPr lang="en-US"/>
                  <a:t>(%)</a:t>
                </a:r>
              </a:p>
            </c:rich>
          </c:tx>
          <c:layout>
            <c:manualLayout>
              <c:xMode val="edge"/>
              <c:yMode val="edge"/>
              <c:x val="1.3157424439346086E-2"/>
              <c:y val="0.3242755334445878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8160576"/>
        <c:crosses val="autoZero"/>
        <c:crossBetween val="between"/>
        <c:majorUnit val="0.5"/>
      </c:valAx>
    </c:plotArea>
    <c:legend>
      <c:legendPos val="b"/>
      <c:layout>
        <c:manualLayout>
          <c:xMode val="edge"/>
          <c:yMode val="edge"/>
          <c:x val="0.67288489849236188"/>
          <c:y val="0.74130387479082205"/>
          <c:w val="0.30552264760532283"/>
          <c:h val="0.10745624542809046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2023207997573E-2"/>
          <c:y val="3.0859590384110718E-2"/>
          <c:w val="0.90866936639796492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- UDP CPU usage'!$A$3</c:f>
              <c:strCache>
                <c:ptCount val="1"/>
                <c:pt idx="0">
                  <c:v>TCP-IPv4-OS</c:v>
                </c:pt>
              </c:strCache>
            </c:strRef>
          </c:tx>
          <c:spPr>
            <a:ln w="19050">
              <a:prstDash val="sysDot"/>
            </a:ln>
          </c:spPr>
          <c:marker>
            <c:symbol val="square"/>
            <c:size val="5"/>
          </c:marker>
          <c:cat>
            <c:numRef>
              <c:f>'TCP - UDP CPU usage'!$B$2:$L$2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CPU usage'!$B$3:$L$3</c:f>
              <c:numCache>
                <c:formatCode>0.000</c:formatCode>
                <c:ptCount val="11"/>
                <c:pt idx="0">
                  <c:v>2.5069999999999997</c:v>
                </c:pt>
                <c:pt idx="1">
                  <c:v>2.4269999999999996</c:v>
                </c:pt>
                <c:pt idx="2">
                  <c:v>2.3469999999999995</c:v>
                </c:pt>
                <c:pt idx="3">
                  <c:v>2.2169999999999996</c:v>
                </c:pt>
                <c:pt idx="4">
                  <c:v>2.0569999999999995</c:v>
                </c:pt>
                <c:pt idx="5">
                  <c:v>1.9569999999999999</c:v>
                </c:pt>
                <c:pt idx="6">
                  <c:v>1.9169999999999998</c:v>
                </c:pt>
                <c:pt idx="7">
                  <c:v>1.8169999999999999</c:v>
                </c:pt>
                <c:pt idx="8">
                  <c:v>1.7169999999999996</c:v>
                </c:pt>
                <c:pt idx="9">
                  <c:v>1.5169999999999995</c:v>
                </c:pt>
                <c:pt idx="10">
                  <c:v>1.5469999999999997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'TCP - UDP CPU usage'!$A$5</c:f>
              <c:strCache>
                <c:ptCount val="1"/>
                <c:pt idx="0">
                  <c:v>TCP-IPv6-OS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'TCP - UDP CPU usage'!$B$2:$L$2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CPU usage'!$B$5:$L$5</c:f>
              <c:numCache>
                <c:formatCode>0.000</c:formatCode>
                <c:ptCount val="11"/>
                <c:pt idx="0">
                  <c:v>4.7869999999999999</c:v>
                </c:pt>
                <c:pt idx="1">
                  <c:v>4.4270000000000005</c:v>
                </c:pt>
                <c:pt idx="2">
                  <c:v>4.1669999999999989</c:v>
                </c:pt>
                <c:pt idx="3">
                  <c:v>4.1469999999999994</c:v>
                </c:pt>
                <c:pt idx="4">
                  <c:v>3.9370000000000003</c:v>
                </c:pt>
                <c:pt idx="5">
                  <c:v>3.9069999999999991</c:v>
                </c:pt>
                <c:pt idx="6">
                  <c:v>3.5869999999999997</c:v>
                </c:pt>
                <c:pt idx="7">
                  <c:v>2.407</c:v>
                </c:pt>
                <c:pt idx="8">
                  <c:v>2.3469999999999995</c:v>
                </c:pt>
                <c:pt idx="9">
                  <c:v>2.2069999999999999</c:v>
                </c:pt>
                <c:pt idx="10">
                  <c:v>2.157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- UDP CPU usage'!$A$4</c:f>
              <c:strCache>
                <c:ptCount val="1"/>
                <c:pt idx="0">
                  <c:v>TCP-IPv4-WPA2</c:v>
                </c:pt>
              </c:strCache>
            </c:strRef>
          </c:tx>
          <c:spPr>
            <a:ln w="19050">
              <a:prstDash val="solid"/>
            </a:ln>
          </c:spPr>
          <c:cat>
            <c:numRef>
              <c:f>'TCP - UDP CPU usage'!$B$2:$L$2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CPU usage'!$B$4:$L$4</c:f>
              <c:numCache>
                <c:formatCode>0.000</c:formatCode>
                <c:ptCount val="11"/>
                <c:pt idx="0">
                  <c:v>4.3169999999999993</c:v>
                </c:pt>
                <c:pt idx="1">
                  <c:v>4.0870000000000006</c:v>
                </c:pt>
                <c:pt idx="2">
                  <c:v>3.9769999999999994</c:v>
                </c:pt>
                <c:pt idx="3">
                  <c:v>4.0070000000000006</c:v>
                </c:pt>
                <c:pt idx="4">
                  <c:v>3.8469999999999995</c:v>
                </c:pt>
                <c:pt idx="5">
                  <c:v>3.6269999999999998</c:v>
                </c:pt>
                <c:pt idx="6">
                  <c:v>3.0369999999999999</c:v>
                </c:pt>
                <c:pt idx="7">
                  <c:v>2.2969999999999997</c:v>
                </c:pt>
                <c:pt idx="8">
                  <c:v>2.2169999999999996</c:v>
                </c:pt>
                <c:pt idx="9">
                  <c:v>2.077</c:v>
                </c:pt>
                <c:pt idx="10">
                  <c:v>2.0569999999999995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'TCP - UDP CPU usage'!$A$6</c:f>
              <c:strCache>
                <c:ptCount val="1"/>
                <c:pt idx="0">
                  <c:v>TCP-IPv6-WPA2</c:v>
                </c:pt>
              </c:strCache>
            </c:strRef>
          </c:tx>
          <c:spPr>
            <a:ln w="19050">
              <a:prstDash val="sysDash"/>
            </a:ln>
          </c:spPr>
          <c:marker>
            <c:symbol val="triangle"/>
            <c:size val="5"/>
          </c:marker>
          <c:cat>
            <c:numRef>
              <c:f>'TCP - UDP CPU usage'!$B$2:$L$2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CPU usage'!$B$6:$L$6</c:f>
              <c:numCache>
                <c:formatCode>0.000</c:formatCode>
                <c:ptCount val="11"/>
                <c:pt idx="0">
                  <c:v>5.8470000000000004</c:v>
                </c:pt>
                <c:pt idx="1">
                  <c:v>5.496999999999999</c:v>
                </c:pt>
                <c:pt idx="2">
                  <c:v>5.246999999999999</c:v>
                </c:pt>
                <c:pt idx="3">
                  <c:v>5.0769999999999991</c:v>
                </c:pt>
                <c:pt idx="4">
                  <c:v>4.6669999999999989</c:v>
                </c:pt>
                <c:pt idx="5">
                  <c:v>4.6070000000000002</c:v>
                </c:pt>
                <c:pt idx="6">
                  <c:v>4.2269999999999994</c:v>
                </c:pt>
                <c:pt idx="7">
                  <c:v>3.9370000000000003</c:v>
                </c:pt>
                <c:pt idx="8">
                  <c:v>3.5469999999999997</c:v>
                </c:pt>
                <c:pt idx="9">
                  <c:v>2.7969999999999997</c:v>
                </c:pt>
                <c:pt idx="10">
                  <c:v>2.617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'TCP - UDP CPU usage'!$A$7</c:f>
              <c:strCache>
                <c:ptCount val="1"/>
                <c:pt idx="0">
                  <c:v>UDP-IPv4-OS</c:v>
                </c:pt>
              </c:strCache>
            </c:strRef>
          </c:tx>
          <c:spPr>
            <a:ln w="19050"/>
          </c:spPr>
          <c:cat>
            <c:numRef>
              <c:f>'TCP - UDP CPU usage'!$B$2:$L$2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CPU usage'!$B$7:$L$7</c:f>
              <c:numCache>
                <c:formatCode>0.000</c:formatCode>
                <c:ptCount val="11"/>
                <c:pt idx="0">
                  <c:v>2.407</c:v>
                </c:pt>
                <c:pt idx="1">
                  <c:v>2.2370000000000001</c:v>
                </c:pt>
                <c:pt idx="2">
                  <c:v>2.1869999999999994</c:v>
                </c:pt>
                <c:pt idx="3">
                  <c:v>2.1769999999999996</c:v>
                </c:pt>
                <c:pt idx="4">
                  <c:v>2.0469999999999997</c:v>
                </c:pt>
                <c:pt idx="5">
                  <c:v>1.9669999999999996</c:v>
                </c:pt>
                <c:pt idx="6">
                  <c:v>1.7370000000000001</c:v>
                </c:pt>
                <c:pt idx="7">
                  <c:v>1.5469999999999997</c:v>
                </c:pt>
                <c:pt idx="8">
                  <c:v>1.407</c:v>
                </c:pt>
                <c:pt idx="9">
                  <c:v>1.1769999999999996</c:v>
                </c:pt>
                <c:pt idx="10">
                  <c:v>1.0869999999999997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'TCP - UDP CPU usage'!$A$8</c:f>
              <c:strCache>
                <c:ptCount val="1"/>
                <c:pt idx="0">
                  <c:v>UDP-IPv4-WPA2</c:v>
                </c:pt>
              </c:strCache>
            </c:strRef>
          </c:tx>
          <c:spPr>
            <a:ln w="19050"/>
          </c:spPr>
          <c:cat>
            <c:numRef>
              <c:f>'TCP - UDP CPU usage'!$B$2:$L$2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CPU usage'!$B$8:$L$8</c:f>
              <c:numCache>
                <c:formatCode>0.000</c:formatCode>
                <c:ptCount val="11"/>
                <c:pt idx="0">
                  <c:v>2.5869999999999997</c:v>
                </c:pt>
                <c:pt idx="1">
                  <c:v>2.4969999999999999</c:v>
                </c:pt>
                <c:pt idx="2">
                  <c:v>2.3369999999999997</c:v>
                </c:pt>
                <c:pt idx="3">
                  <c:v>2.2370000000000001</c:v>
                </c:pt>
                <c:pt idx="4">
                  <c:v>2.1070000000000002</c:v>
                </c:pt>
                <c:pt idx="5">
                  <c:v>2.0569999999999995</c:v>
                </c:pt>
                <c:pt idx="6">
                  <c:v>1.9569999999999999</c:v>
                </c:pt>
                <c:pt idx="7">
                  <c:v>1.8769999999999998</c:v>
                </c:pt>
                <c:pt idx="8">
                  <c:v>1.7370000000000001</c:v>
                </c:pt>
                <c:pt idx="9">
                  <c:v>1.6869999999999994</c:v>
                </c:pt>
                <c:pt idx="10">
                  <c:v>1.6469999999999994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'TCP - UDP CPU usage'!$A$9</c:f>
              <c:strCache>
                <c:ptCount val="1"/>
                <c:pt idx="0">
                  <c:v>UDP-IPv6-OS</c:v>
                </c:pt>
              </c:strCache>
            </c:strRef>
          </c:tx>
          <c:spPr>
            <a:ln w="19050">
              <a:prstDash val="lgDashDot"/>
            </a:ln>
          </c:spPr>
          <c:cat>
            <c:numRef>
              <c:f>'TCP - UDP CPU usage'!$B$2:$L$2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CPU usage'!$B$9:$L$9</c:f>
              <c:numCache>
                <c:formatCode>0.000</c:formatCode>
                <c:ptCount val="11"/>
                <c:pt idx="0">
                  <c:v>2.7669999999999995</c:v>
                </c:pt>
                <c:pt idx="1">
                  <c:v>2.617</c:v>
                </c:pt>
                <c:pt idx="2">
                  <c:v>2.4269999999999996</c:v>
                </c:pt>
                <c:pt idx="3">
                  <c:v>2.3369999999999997</c:v>
                </c:pt>
                <c:pt idx="4">
                  <c:v>2.2469999999999999</c:v>
                </c:pt>
                <c:pt idx="5">
                  <c:v>2.1070000000000002</c:v>
                </c:pt>
                <c:pt idx="6">
                  <c:v>2.0469999999999997</c:v>
                </c:pt>
                <c:pt idx="7">
                  <c:v>1.9669999999999996</c:v>
                </c:pt>
                <c:pt idx="8">
                  <c:v>1.9369999999999994</c:v>
                </c:pt>
                <c:pt idx="9">
                  <c:v>1.8769999999999998</c:v>
                </c:pt>
                <c:pt idx="10">
                  <c:v>1.7669999999999995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'TCP - UDP CPU usage'!$A$10</c:f>
              <c:strCache>
                <c:ptCount val="1"/>
                <c:pt idx="0">
                  <c:v>UDP-IPv6-WPA2</c:v>
                </c:pt>
              </c:strCache>
            </c:strRef>
          </c:tx>
          <c:spPr>
            <a:ln w="19050"/>
          </c:spPr>
          <c:cat>
            <c:numRef>
              <c:f>'TCP - UDP CPU usage'!$B$2:$L$2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</c:numCache>
            </c:numRef>
          </c:cat>
          <c:val>
            <c:numRef>
              <c:f>'TCP - UDP CPU usage'!$B$10:$L$10</c:f>
              <c:numCache>
                <c:formatCode>0.000</c:formatCode>
                <c:ptCount val="11"/>
                <c:pt idx="0">
                  <c:v>5.0369999999999999</c:v>
                </c:pt>
                <c:pt idx="1">
                  <c:v>4.7869999999999999</c:v>
                </c:pt>
                <c:pt idx="2">
                  <c:v>4.7670000000000003</c:v>
                </c:pt>
                <c:pt idx="3">
                  <c:v>4.746999999999999</c:v>
                </c:pt>
                <c:pt idx="4">
                  <c:v>4.4870000000000001</c:v>
                </c:pt>
                <c:pt idx="5">
                  <c:v>3.9669999999999996</c:v>
                </c:pt>
                <c:pt idx="6">
                  <c:v>3.8869999999999996</c:v>
                </c:pt>
                <c:pt idx="7">
                  <c:v>3.657</c:v>
                </c:pt>
                <c:pt idx="8">
                  <c:v>3.2569999999999997</c:v>
                </c:pt>
                <c:pt idx="9">
                  <c:v>2.5169999999999995</c:v>
                </c:pt>
                <c:pt idx="10">
                  <c:v>2.2469999999999999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7656912"/>
        <c:axId val="-1767656368"/>
      </c:lineChart>
      <c:catAx>
        <c:axId val="-176765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-1767656368"/>
        <c:crosses val="autoZero"/>
        <c:auto val="1"/>
        <c:lblAlgn val="ctr"/>
        <c:lblOffset val="100"/>
        <c:noMultiLvlLbl val="0"/>
      </c:catAx>
      <c:valAx>
        <c:axId val="-176765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 sz="1000"/>
                </a:pPr>
                <a:r>
                  <a:rPr lang="en-US" sz="1000" b="1" i="0" baseline="0">
                    <a:effectLst/>
                  </a:rPr>
                  <a:t>CPU Utilisation (%)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08964719976645E-2"/>
              <c:y val="0.359570505668075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-17676569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8.7299988029448078E-2"/>
          <c:y val="0.72853431134838442"/>
          <c:w val="0.36494698532803749"/>
          <c:h val="0.11351615230047918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25824</xdr:colOff>
      <xdr:row>13</xdr:row>
      <xdr:rowOff>11182</xdr:rowOff>
    </xdr:from>
    <xdr:to>
      <xdr:col>12</xdr:col>
      <xdr:colOff>29441</xdr:colOff>
      <xdr:row>41</xdr:row>
      <xdr:rowOff>103534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26504</xdr:colOff>
      <xdr:row>20</xdr:row>
      <xdr:rowOff>29587</xdr:rowOff>
    </xdr:from>
    <xdr:to>
      <xdr:col>11</xdr:col>
      <xdr:colOff>579782</xdr:colOff>
      <xdr:row>43</xdr:row>
      <xdr:rowOff>30829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58255</xdr:colOff>
      <xdr:row>20</xdr:row>
      <xdr:rowOff>15323</xdr:rowOff>
    </xdr:from>
    <xdr:to>
      <xdr:col>11</xdr:col>
      <xdr:colOff>611533</xdr:colOff>
      <xdr:row>43</xdr:row>
      <xdr:rowOff>16565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113472</xdr:colOff>
      <xdr:row>13</xdr:row>
      <xdr:rowOff>65019</xdr:rowOff>
    </xdr:from>
    <xdr:to>
      <xdr:col>12</xdr:col>
      <xdr:colOff>0</xdr:colOff>
      <xdr:row>36</xdr:row>
      <xdr:rowOff>66261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25825</xdr:colOff>
      <xdr:row>17</xdr:row>
      <xdr:rowOff>11183</xdr:rowOff>
    </xdr:from>
    <xdr:to>
      <xdr:col>12</xdr:col>
      <xdr:colOff>19051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7454</xdr:colOff>
      <xdr:row>12</xdr:row>
      <xdr:rowOff>181987</xdr:rowOff>
    </xdr:from>
    <xdr:to>
      <xdr:col>11</xdr:col>
      <xdr:colOff>560732</xdr:colOff>
      <xdr:row>35</xdr:row>
      <xdr:rowOff>164179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26504</xdr:colOff>
      <xdr:row>14</xdr:row>
      <xdr:rowOff>29587</xdr:rowOff>
    </xdr:from>
    <xdr:to>
      <xdr:col>11</xdr:col>
      <xdr:colOff>579782</xdr:colOff>
      <xdr:row>37</xdr:row>
      <xdr:rowOff>30829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25825</xdr:colOff>
      <xdr:row>17</xdr:row>
      <xdr:rowOff>11183</xdr:rowOff>
    </xdr:from>
    <xdr:to>
      <xdr:col>12</xdr:col>
      <xdr:colOff>19051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77305</xdr:colOff>
      <xdr:row>13</xdr:row>
      <xdr:rowOff>43898</xdr:rowOff>
    </xdr:from>
    <xdr:to>
      <xdr:col>11</xdr:col>
      <xdr:colOff>630583</xdr:colOff>
      <xdr:row>36</xdr:row>
      <xdr:rowOff>45140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58255</xdr:colOff>
      <xdr:row>13</xdr:row>
      <xdr:rowOff>62948</xdr:rowOff>
    </xdr:from>
    <xdr:to>
      <xdr:col>11</xdr:col>
      <xdr:colOff>611533</xdr:colOff>
      <xdr:row>36</xdr:row>
      <xdr:rowOff>64190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25825</xdr:colOff>
      <xdr:row>17</xdr:row>
      <xdr:rowOff>11183</xdr:rowOff>
    </xdr:from>
    <xdr:to>
      <xdr:col>12</xdr:col>
      <xdr:colOff>19051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0"/>
  <sheetViews>
    <sheetView zoomScaleNormal="100" workbookViewId="0">
      <selection activeCell="O31" sqref="O31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2.42578125" customWidth="1"/>
    <col min="15" max="15" width="7.85546875" customWidth="1"/>
    <col min="16" max="16" width="8" customWidth="1"/>
    <col min="17" max="17" width="7.7109375" customWidth="1"/>
    <col min="18" max="18" width="8.7109375" customWidth="1"/>
    <col min="19" max="20" width="8.42578125" customWidth="1"/>
    <col min="21" max="21" width="9.5703125" customWidth="1"/>
    <col min="22" max="22" width="8" customWidth="1"/>
    <col min="23" max="23" width="8.42578125" customWidth="1"/>
  </cols>
  <sheetData>
    <row r="1" spans="1:23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5.75" thickBot="1" x14ac:dyDescent="0.3">
      <c r="A2" s="19" t="s">
        <v>8</v>
      </c>
      <c r="B2" s="16">
        <v>128</v>
      </c>
      <c r="C2" s="20">
        <v>256</v>
      </c>
      <c r="D2" s="17">
        <v>384</v>
      </c>
      <c r="E2" s="17">
        <v>512</v>
      </c>
      <c r="F2" s="21">
        <v>640</v>
      </c>
      <c r="G2" s="17">
        <v>768</v>
      </c>
      <c r="H2" s="21">
        <v>896</v>
      </c>
      <c r="I2" s="21">
        <v>1024</v>
      </c>
      <c r="J2" s="17">
        <v>1152</v>
      </c>
      <c r="K2" s="22">
        <v>1280</v>
      </c>
      <c r="L2" s="23">
        <v>1408</v>
      </c>
      <c r="M2" s="39" t="s">
        <v>6</v>
      </c>
      <c r="N2" s="200" t="s">
        <v>10</v>
      </c>
      <c r="O2" s="189"/>
      <c r="P2" s="189"/>
      <c r="Q2" s="189"/>
      <c r="R2" s="190"/>
      <c r="S2" s="188" t="s">
        <v>7</v>
      </c>
      <c r="T2" s="189"/>
      <c r="U2" s="189"/>
      <c r="V2" s="189"/>
      <c r="W2" s="190"/>
    </row>
    <row r="3" spans="1:23" ht="15" customHeight="1" x14ac:dyDescent="0.25">
      <c r="A3" s="24" t="s">
        <v>2</v>
      </c>
      <c r="B3" s="61">
        <v>361</v>
      </c>
      <c r="C3" s="61">
        <v>390</v>
      </c>
      <c r="D3" s="61">
        <v>434</v>
      </c>
      <c r="E3" s="61">
        <v>477</v>
      </c>
      <c r="F3" s="61">
        <v>507</v>
      </c>
      <c r="G3" s="61">
        <v>574</v>
      </c>
      <c r="H3" s="152">
        <v>612</v>
      </c>
      <c r="I3" s="61">
        <v>626</v>
      </c>
      <c r="J3" s="61">
        <v>643</v>
      </c>
      <c r="K3" s="61">
        <v>656</v>
      </c>
      <c r="L3" s="158">
        <v>692</v>
      </c>
      <c r="M3" s="40">
        <f>AVERAGE(B3:L3)</f>
        <v>542.90909090909088</v>
      </c>
      <c r="N3" s="191" t="s">
        <v>11</v>
      </c>
      <c r="O3" s="192"/>
      <c r="P3" s="33">
        <f>M3-M4</f>
        <v>172.27272727272725</v>
      </c>
      <c r="Q3" s="33">
        <f>(P3/M3)*100</f>
        <v>31.731413261888815</v>
      </c>
      <c r="R3" s="36" t="s">
        <v>9</v>
      </c>
      <c r="S3" s="196" t="s">
        <v>13</v>
      </c>
      <c r="T3" s="197"/>
      <c r="U3" s="46">
        <f>M3-M5</f>
        <v>265.90909090909088</v>
      </c>
      <c r="V3" s="48">
        <f>(U3/M3)*100</f>
        <v>48.978566644340248</v>
      </c>
      <c r="W3" s="45" t="s">
        <v>14</v>
      </c>
    </row>
    <row r="4" spans="1:23" ht="15" customHeight="1" thickBot="1" x14ac:dyDescent="0.3">
      <c r="A4" s="25" t="s">
        <v>3</v>
      </c>
      <c r="B4" s="63">
        <v>271</v>
      </c>
      <c r="C4" s="63">
        <v>287</v>
      </c>
      <c r="D4" s="63">
        <v>324</v>
      </c>
      <c r="E4" s="63">
        <v>338</v>
      </c>
      <c r="F4" s="63">
        <v>353</v>
      </c>
      <c r="G4" s="63">
        <v>371</v>
      </c>
      <c r="H4" s="63">
        <v>394</v>
      </c>
      <c r="I4" s="63">
        <v>407</v>
      </c>
      <c r="J4" s="153">
        <v>437</v>
      </c>
      <c r="K4" s="63">
        <v>441</v>
      </c>
      <c r="L4" s="64">
        <v>454</v>
      </c>
      <c r="M4" s="40">
        <f t="shared" ref="M4:M6" si="0">AVERAGE(B4:L4)</f>
        <v>370.63636363636363</v>
      </c>
      <c r="N4" s="193" t="s">
        <v>11</v>
      </c>
      <c r="O4" s="194"/>
      <c r="P4" s="33">
        <f>M5-M6</f>
        <v>80.72727272727272</v>
      </c>
      <c r="Q4" s="33">
        <f>(P4/M5)*100</f>
        <v>29.143419757138169</v>
      </c>
      <c r="R4" s="42" t="s">
        <v>12</v>
      </c>
      <c r="S4" s="198" t="s">
        <v>13</v>
      </c>
      <c r="T4" s="199"/>
      <c r="U4" s="35">
        <f>M4-M6</f>
        <v>174.36363636363635</v>
      </c>
      <c r="V4" s="47">
        <f>(U4/M4)*100</f>
        <v>47.044395388766247</v>
      </c>
      <c r="W4" s="37" t="s">
        <v>15</v>
      </c>
    </row>
    <row r="5" spans="1:23" ht="15.75" customHeight="1" x14ac:dyDescent="0.25">
      <c r="A5" s="25" t="s">
        <v>4</v>
      </c>
      <c r="B5" s="63">
        <v>196</v>
      </c>
      <c r="C5" s="63">
        <v>201</v>
      </c>
      <c r="D5" s="63">
        <v>211</v>
      </c>
      <c r="E5" s="63">
        <v>224</v>
      </c>
      <c r="F5" s="63">
        <v>231</v>
      </c>
      <c r="G5" s="63">
        <v>261</v>
      </c>
      <c r="H5" s="63">
        <v>287</v>
      </c>
      <c r="I5" s="63">
        <v>330</v>
      </c>
      <c r="J5" s="153">
        <v>355</v>
      </c>
      <c r="K5" s="63">
        <v>369</v>
      </c>
      <c r="L5" s="64">
        <v>382</v>
      </c>
      <c r="M5" s="40">
        <f t="shared" si="0"/>
        <v>277</v>
      </c>
      <c r="N5" s="195"/>
      <c r="O5" s="195"/>
      <c r="P5" s="43"/>
      <c r="Q5" s="43"/>
      <c r="R5" s="44"/>
    </row>
    <row r="6" spans="1:23" ht="15.75" thickBot="1" x14ac:dyDescent="0.3">
      <c r="A6" s="26" t="s">
        <v>5</v>
      </c>
      <c r="B6" s="65">
        <v>126</v>
      </c>
      <c r="C6" s="65">
        <v>142</v>
      </c>
      <c r="D6" s="65">
        <v>157</v>
      </c>
      <c r="E6" s="65">
        <v>164</v>
      </c>
      <c r="F6" s="65">
        <v>172</v>
      </c>
      <c r="G6" s="65">
        <v>194</v>
      </c>
      <c r="H6" s="65">
        <v>206</v>
      </c>
      <c r="I6" s="65">
        <v>214</v>
      </c>
      <c r="J6" s="65">
        <v>234</v>
      </c>
      <c r="K6" s="65">
        <v>269</v>
      </c>
      <c r="L6" s="66">
        <v>281</v>
      </c>
      <c r="M6" s="41">
        <f t="shared" si="0"/>
        <v>196.27272727272728</v>
      </c>
    </row>
    <row r="7" spans="1:23" ht="15.75" thickBot="1" x14ac:dyDescent="0.3"/>
    <row r="8" spans="1:23" ht="15.75" thickBot="1" x14ac:dyDescent="0.3">
      <c r="M8" s="16" t="s">
        <v>17</v>
      </c>
      <c r="N8" s="59" t="s">
        <v>18</v>
      </c>
    </row>
    <row r="9" spans="1:23" x14ac:dyDescent="0.25">
      <c r="A9" s="53" t="s">
        <v>16</v>
      </c>
      <c r="B9" s="61">
        <f>B3-B5</f>
        <v>165</v>
      </c>
      <c r="C9" s="61">
        <f t="shared" ref="C9:L9" si="1">C3-C5</f>
        <v>189</v>
      </c>
      <c r="D9" s="61">
        <f t="shared" si="1"/>
        <v>223</v>
      </c>
      <c r="E9" s="61">
        <f t="shared" si="1"/>
        <v>253</v>
      </c>
      <c r="F9" s="61">
        <f t="shared" si="1"/>
        <v>276</v>
      </c>
      <c r="G9" s="61">
        <f t="shared" si="1"/>
        <v>313</v>
      </c>
      <c r="H9" s="152">
        <f t="shared" si="1"/>
        <v>325</v>
      </c>
      <c r="I9" s="61">
        <f t="shared" si="1"/>
        <v>296</v>
      </c>
      <c r="J9" s="61">
        <f t="shared" si="1"/>
        <v>288</v>
      </c>
      <c r="K9" s="61">
        <f t="shared" si="1"/>
        <v>287</v>
      </c>
      <c r="L9" s="61">
        <f t="shared" si="1"/>
        <v>310</v>
      </c>
      <c r="M9" s="102">
        <f>MAX(B9:L9)</f>
        <v>325</v>
      </c>
      <c r="N9" s="159">
        <v>0.53100000000000003</v>
      </c>
      <c r="O9" s="56" t="s">
        <v>14</v>
      </c>
    </row>
    <row r="10" spans="1:23" x14ac:dyDescent="0.25">
      <c r="A10" s="54" t="s">
        <v>16</v>
      </c>
      <c r="B10" s="63">
        <f>B4-B6</f>
        <v>145</v>
      </c>
      <c r="C10" s="63">
        <f t="shared" ref="C10:L10" si="2">C4-C6</f>
        <v>145</v>
      </c>
      <c r="D10" s="63">
        <f t="shared" si="2"/>
        <v>167</v>
      </c>
      <c r="E10" s="63">
        <f t="shared" si="2"/>
        <v>174</v>
      </c>
      <c r="F10" s="63">
        <f t="shared" si="2"/>
        <v>181</v>
      </c>
      <c r="G10" s="63">
        <f t="shared" si="2"/>
        <v>177</v>
      </c>
      <c r="H10" s="63">
        <f t="shared" si="2"/>
        <v>188</v>
      </c>
      <c r="I10" s="63">
        <f t="shared" si="2"/>
        <v>193</v>
      </c>
      <c r="J10" s="153">
        <f t="shared" si="2"/>
        <v>203</v>
      </c>
      <c r="K10" s="63">
        <f t="shared" si="2"/>
        <v>172</v>
      </c>
      <c r="L10" s="63">
        <f t="shared" si="2"/>
        <v>173</v>
      </c>
      <c r="M10" s="103">
        <f t="shared" ref="M10:M12" si="3">MAX(B10:L10)</f>
        <v>203</v>
      </c>
      <c r="N10" s="160">
        <v>0.46450000000000002</v>
      </c>
      <c r="O10" s="57" t="s">
        <v>15</v>
      </c>
    </row>
    <row r="11" spans="1:23" x14ac:dyDescent="0.25">
      <c r="A11" s="54" t="s">
        <v>19</v>
      </c>
      <c r="B11" s="63">
        <f>B3-B4</f>
        <v>90</v>
      </c>
      <c r="C11" s="63">
        <f t="shared" ref="C11:L11" si="4">C3-C4</f>
        <v>103</v>
      </c>
      <c r="D11" s="63">
        <f t="shared" si="4"/>
        <v>110</v>
      </c>
      <c r="E11" s="63">
        <f t="shared" si="4"/>
        <v>139</v>
      </c>
      <c r="F11" s="63">
        <f t="shared" si="4"/>
        <v>154</v>
      </c>
      <c r="G11" s="63">
        <f t="shared" si="4"/>
        <v>203</v>
      </c>
      <c r="H11" s="63">
        <f t="shared" si="4"/>
        <v>218</v>
      </c>
      <c r="I11" s="63">
        <f t="shared" si="4"/>
        <v>219</v>
      </c>
      <c r="J11" s="63">
        <f t="shared" si="4"/>
        <v>206</v>
      </c>
      <c r="K11" s="63">
        <f t="shared" si="4"/>
        <v>215</v>
      </c>
      <c r="L11" s="153">
        <f t="shared" si="4"/>
        <v>238</v>
      </c>
      <c r="M11" s="103">
        <f t="shared" si="3"/>
        <v>238</v>
      </c>
      <c r="N11" s="160">
        <v>0.34389999999999998</v>
      </c>
      <c r="O11" s="57" t="s">
        <v>9</v>
      </c>
    </row>
    <row r="12" spans="1:23" ht="15.75" thickBot="1" x14ac:dyDescent="0.3">
      <c r="A12" s="55" t="s">
        <v>19</v>
      </c>
      <c r="B12" s="65">
        <f>B5-B6</f>
        <v>70</v>
      </c>
      <c r="C12" s="65">
        <f t="shared" ref="C12:L12" si="5">C5-C6</f>
        <v>59</v>
      </c>
      <c r="D12" s="65">
        <f t="shared" si="5"/>
        <v>54</v>
      </c>
      <c r="E12" s="65">
        <f t="shared" si="5"/>
        <v>60</v>
      </c>
      <c r="F12" s="65">
        <f t="shared" si="5"/>
        <v>59</v>
      </c>
      <c r="G12" s="65">
        <f t="shared" si="5"/>
        <v>67</v>
      </c>
      <c r="H12" s="65">
        <f t="shared" si="5"/>
        <v>81</v>
      </c>
      <c r="I12" s="65">
        <f t="shared" si="5"/>
        <v>116</v>
      </c>
      <c r="J12" s="154">
        <f t="shared" si="5"/>
        <v>121</v>
      </c>
      <c r="K12" s="65">
        <f t="shared" si="5"/>
        <v>100</v>
      </c>
      <c r="L12" s="65">
        <f t="shared" si="5"/>
        <v>101</v>
      </c>
      <c r="M12" s="104">
        <f t="shared" si="3"/>
        <v>121</v>
      </c>
      <c r="N12" s="161">
        <v>0.34100000000000003</v>
      </c>
      <c r="O12" s="58" t="s">
        <v>12</v>
      </c>
    </row>
    <row r="13" spans="1:23" x14ac:dyDescent="0.25">
      <c r="Q13" s="129"/>
      <c r="R13" s="49"/>
      <c r="S13" s="49"/>
      <c r="T13" s="49"/>
      <c r="U13" s="49"/>
    </row>
    <row r="14" spans="1:23" x14ac:dyDescent="0.25">
      <c r="Q14" s="129"/>
      <c r="R14" s="49"/>
      <c r="S14" s="49"/>
      <c r="T14" s="163"/>
      <c r="U14" s="136"/>
    </row>
    <row r="15" spans="1:23" ht="14.25" customHeight="1" x14ac:dyDescent="0.25">
      <c r="N15" s="140"/>
      <c r="O15" s="140"/>
      <c r="P15" s="140"/>
      <c r="Q15" s="140"/>
      <c r="R15" s="140"/>
      <c r="S15" s="140"/>
      <c r="T15" s="140"/>
      <c r="U15" s="142"/>
    </row>
    <row r="16" spans="1:23" ht="18" customHeight="1" x14ac:dyDescent="0.25">
      <c r="N16" s="140"/>
      <c r="O16" s="140"/>
      <c r="P16" s="140"/>
      <c r="Q16" s="140"/>
      <c r="R16" s="140"/>
      <c r="S16" s="140"/>
      <c r="T16" s="140"/>
      <c r="U16" s="162"/>
    </row>
    <row r="17" spans="14:21" ht="19.5" customHeight="1" x14ac:dyDescent="0.25">
      <c r="N17" s="140"/>
      <c r="O17" s="140"/>
      <c r="P17" s="140"/>
      <c r="Q17" s="140"/>
      <c r="R17" s="140"/>
      <c r="S17" s="140"/>
      <c r="T17" s="140"/>
      <c r="U17" s="162"/>
    </row>
    <row r="18" spans="14:21" ht="17.25" customHeight="1" x14ac:dyDescent="0.25">
      <c r="N18" s="140"/>
      <c r="O18" s="140"/>
      <c r="P18" s="140"/>
      <c r="Q18" s="140"/>
      <c r="R18" s="140"/>
      <c r="S18" s="140"/>
      <c r="T18" s="140"/>
      <c r="U18" s="162"/>
    </row>
    <row r="19" spans="14:21" ht="20.25" customHeight="1" x14ac:dyDescent="0.25">
      <c r="N19" s="140"/>
      <c r="O19" s="140"/>
      <c r="P19" s="140"/>
      <c r="Q19" s="140"/>
      <c r="R19" s="140"/>
      <c r="S19" s="140"/>
      <c r="T19" s="140"/>
      <c r="U19" s="162"/>
    </row>
    <row r="20" spans="14:21" ht="15" customHeight="1" x14ac:dyDescent="0.25">
      <c r="N20" s="1"/>
      <c r="O20" s="1"/>
      <c r="P20" s="1"/>
      <c r="Q20" s="1"/>
      <c r="R20" s="1"/>
      <c r="S20" s="1"/>
      <c r="T20" s="1"/>
    </row>
  </sheetData>
  <mergeCells count="7">
    <mergeCell ref="S2:W2"/>
    <mergeCell ref="N3:O3"/>
    <mergeCell ref="N4:O4"/>
    <mergeCell ref="N5:O5"/>
    <mergeCell ref="S3:T3"/>
    <mergeCell ref="S4:T4"/>
    <mergeCell ref="N2:R2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zoomScale="90" zoomScaleNormal="90" workbookViewId="0">
      <selection activeCell="O26" sqref="O26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1.5703125" customWidth="1"/>
    <col min="15" max="15" width="9" customWidth="1"/>
    <col min="16" max="16" width="15.85546875" customWidth="1"/>
  </cols>
  <sheetData>
    <row r="1" spans="1:23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5.75" thickBot="1" x14ac:dyDescent="0.3">
      <c r="A2" s="19" t="s">
        <v>8</v>
      </c>
      <c r="B2" s="76">
        <v>128</v>
      </c>
      <c r="C2" s="77">
        <v>256</v>
      </c>
      <c r="D2" s="78">
        <v>384</v>
      </c>
      <c r="E2" s="78">
        <v>512</v>
      </c>
      <c r="F2" s="78">
        <v>640</v>
      </c>
      <c r="G2" s="78">
        <v>768</v>
      </c>
      <c r="H2" s="78">
        <v>896</v>
      </c>
      <c r="I2" s="78">
        <v>1024</v>
      </c>
      <c r="J2" s="78">
        <v>1152</v>
      </c>
      <c r="K2" s="79">
        <v>1280</v>
      </c>
      <c r="L2" s="80">
        <v>1408</v>
      </c>
      <c r="M2" s="81" t="s">
        <v>6</v>
      </c>
      <c r="N2" s="200" t="s">
        <v>10</v>
      </c>
      <c r="O2" s="189"/>
      <c r="P2" s="189"/>
      <c r="Q2" s="189"/>
      <c r="R2" s="190"/>
      <c r="S2" s="188" t="s">
        <v>7</v>
      </c>
      <c r="T2" s="189"/>
      <c r="U2" s="189"/>
      <c r="V2" s="189"/>
      <c r="W2" s="190"/>
    </row>
    <row r="3" spans="1:23" ht="21" x14ac:dyDescent="0.25">
      <c r="A3" s="73" t="s">
        <v>2</v>
      </c>
      <c r="B3" s="96">
        <f t="shared" ref="B3:L3" si="0">((B2*8)/(B15))/100</f>
        <v>2.3486238532110092E-2</v>
      </c>
      <c r="C3" s="97">
        <f t="shared" si="0"/>
        <v>4.3854389721627411E-2</v>
      </c>
      <c r="D3" s="97">
        <f t="shared" si="0"/>
        <v>5.9650485436893205E-2</v>
      </c>
      <c r="E3" s="97">
        <f t="shared" si="0"/>
        <v>7.7722960151802661E-2</v>
      </c>
      <c r="F3" s="97">
        <f t="shared" si="0"/>
        <v>9.4464944649446492E-2</v>
      </c>
      <c r="G3" s="97">
        <f t="shared" si="0"/>
        <v>0.10291457286432161</v>
      </c>
      <c r="H3" s="97">
        <f t="shared" si="0"/>
        <v>0.10844175491679273</v>
      </c>
      <c r="I3" s="97">
        <f t="shared" si="0"/>
        <v>0.1120656634746922</v>
      </c>
      <c r="J3" s="97">
        <f t="shared" si="0"/>
        <v>0.12</v>
      </c>
      <c r="K3" s="97">
        <f t="shared" si="0"/>
        <v>0.12912988650693569</v>
      </c>
      <c r="L3" s="97">
        <f t="shared" si="0"/>
        <v>0.13220657276995307</v>
      </c>
      <c r="M3" s="82">
        <f>AVERAGE(B3:L3)</f>
        <v>9.1267042638597751E-2</v>
      </c>
      <c r="N3" s="191" t="s">
        <v>11</v>
      </c>
      <c r="O3" s="192"/>
      <c r="P3" s="70">
        <f>M3-M4</f>
        <v>-3.2562212757018219E-2</v>
      </c>
      <c r="Q3" s="33">
        <f>(P3/M4)*100</f>
        <v>-26.296057949300277</v>
      </c>
      <c r="R3" s="36" t="s">
        <v>9</v>
      </c>
      <c r="S3" s="196" t="s">
        <v>13</v>
      </c>
      <c r="T3" s="197"/>
      <c r="U3" s="71">
        <f>M3-M5</f>
        <v>-5.7713148863490521E-2</v>
      </c>
      <c r="V3" s="48">
        <f>(U3/M5)*100</f>
        <v>-38.738807006219716</v>
      </c>
      <c r="W3" s="45" t="s">
        <v>14</v>
      </c>
    </row>
    <row r="4" spans="1:23" ht="21.75" thickBot="1" x14ac:dyDescent="0.3">
      <c r="A4" s="74" t="s">
        <v>3</v>
      </c>
      <c r="B4" s="98">
        <f t="shared" ref="B4:L4" si="1">((B2*8)/(B16))/100</f>
        <v>3.3246753246753247E-2</v>
      </c>
      <c r="C4" s="99">
        <f t="shared" si="1"/>
        <v>6.4000000000000001E-2</v>
      </c>
      <c r="D4" s="99">
        <f t="shared" si="1"/>
        <v>9.0887573964497037E-2</v>
      </c>
      <c r="E4" s="99">
        <f t="shared" si="1"/>
        <v>0.1095187165775401</v>
      </c>
      <c r="F4" s="99">
        <f t="shared" si="1"/>
        <v>0.11990632318501172</v>
      </c>
      <c r="G4" s="99">
        <f t="shared" si="1"/>
        <v>0.13016949152542373</v>
      </c>
      <c r="H4" s="99">
        <f t="shared" si="1"/>
        <v>0.14307385229540917</v>
      </c>
      <c r="I4" s="99">
        <f t="shared" si="1"/>
        <v>0.15198515769944343</v>
      </c>
      <c r="J4" s="99">
        <f t="shared" si="1"/>
        <v>0.16111888111888115</v>
      </c>
      <c r="K4" s="99">
        <f t="shared" si="1"/>
        <v>0.17355932203389832</v>
      </c>
      <c r="L4" s="99">
        <f t="shared" si="1"/>
        <v>0.18465573770491805</v>
      </c>
      <c r="M4" s="83">
        <f t="shared" ref="M4:M6" si="2">AVERAGE(B4:L4)</f>
        <v>0.12382925539561597</v>
      </c>
      <c r="N4" s="193" t="s">
        <v>11</v>
      </c>
      <c r="O4" s="194"/>
      <c r="P4" s="70">
        <f>M5-M6</f>
        <v>-8.9131834435259016E-2</v>
      </c>
      <c r="Q4" s="33">
        <f>(P4/M6)*100</f>
        <v>-37.432731120733749</v>
      </c>
      <c r="R4" s="42" t="s">
        <v>12</v>
      </c>
      <c r="S4" s="198" t="s">
        <v>13</v>
      </c>
      <c r="T4" s="199"/>
      <c r="U4" s="72">
        <f>M4-M6</f>
        <v>-0.11428277054173132</v>
      </c>
      <c r="V4" s="47">
        <f>(U4/M6)*100</f>
        <v>-47.995379524342766</v>
      </c>
      <c r="W4" s="37" t="s">
        <v>15</v>
      </c>
    </row>
    <row r="5" spans="1:23" ht="21" x14ac:dyDescent="0.25">
      <c r="A5" s="74" t="s">
        <v>4</v>
      </c>
      <c r="B5" s="98">
        <f t="shared" ref="B5:L5" si="3">((B2*8)/(B17))/100</f>
        <v>3.5555555555555556E-2</v>
      </c>
      <c r="C5" s="99">
        <f t="shared" si="3"/>
        <v>6.6710097719869715E-2</v>
      </c>
      <c r="D5" s="99">
        <f t="shared" si="3"/>
        <v>9.3090909090909085E-2</v>
      </c>
      <c r="E5" s="99">
        <f t="shared" si="3"/>
        <v>0.11906976744186046</v>
      </c>
      <c r="F5" s="99">
        <f t="shared" si="3"/>
        <v>0.14261838440111421</v>
      </c>
      <c r="G5" s="99">
        <f t="shared" si="3"/>
        <v>0.15958441558441558</v>
      </c>
      <c r="H5" s="99">
        <f t="shared" si="3"/>
        <v>0.17440389294403894</v>
      </c>
      <c r="I5" s="99">
        <f t="shared" si="3"/>
        <v>0.19095571095571096</v>
      </c>
      <c r="J5" s="99">
        <f t="shared" si="3"/>
        <v>0.2061744966442953</v>
      </c>
      <c r="K5" s="99">
        <f t="shared" si="3"/>
        <v>0.21740976645435242</v>
      </c>
      <c r="L5" s="99">
        <f t="shared" si="3"/>
        <v>0.23320910973084885</v>
      </c>
      <c r="M5" s="83">
        <f t="shared" si="2"/>
        <v>0.14898019150208827</v>
      </c>
      <c r="N5" s="195"/>
      <c r="O5" s="195"/>
      <c r="P5" s="43"/>
      <c r="Q5" s="43"/>
      <c r="R5" s="44"/>
    </row>
    <row r="6" spans="1:23" ht="15.75" thickBot="1" x14ac:dyDescent="0.3">
      <c r="A6" s="75" t="s">
        <v>5</v>
      </c>
      <c r="B6" s="100">
        <f t="shared" ref="B6:L6" si="4">((B2*8)/(B18))/100</f>
        <v>7.5851851851851851E-2</v>
      </c>
      <c r="C6" s="101">
        <f t="shared" si="4"/>
        <v>0.13744966442953019</v>
      </c>
      <c r="D6" s="101">
        <f t="shared" si="4"/>
        <v>0.18731707317073171</v>
      </c>
      <c r="E6" s="101">
        <f t="shared" si="4"/>
        <v>0.23141242937853107</v>
      </c>
      <c r="F6" s="101">
        <f t="shared" si="4"/>
        <v>0.25858585858585859</v>
      </c>
      <c r="G6" s="101">
        <f t="shared" si="4"/>
        <v>0.24</v>
      </c>
      <c r="H6" s="101">
        <f t="shared" si="4"/>
        <v>0.25784172661870502</v>
      </c>
      <c r="I6" s="101">
        <f t="shared" si="4"/>
        <v>0.27489932885906038</v>
      </c>
      <c r="J6" s="101">
        <f t="shared" si="4"/>
        <v>0.30117647058823527</v>
      </c>
      <c r="K6" s="101">
        <f t="shared" si="4"/>
        <v>0.32820512820512815</v>
      </c>
      <c r="L6" s="101">
        <f t="shared" si="4"/>
        <v>0.32649275362318841</v>
      </c>
      <c r="M6" s="84">
        <f t="shared" si="2"/>
        <v>0.23811202593734729</v>
      </c>
    </row>
    <row r="7" spans="1:23" ht="15.75" thickBot="1" x14ac:dyDescent="0.3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9"/>
    </row>
    <row r="8" spans="1:23" ht="15.75" thickBot="1" x14ac:dyDescent="0.3">
      <c r="M8" s="16" t="s">
        <v>17</v>
      </c>
      <c r="N8" s="59" t="s">
        <v>18</v>
      </c>
    </row>
    <row r="9" spans="1:23" x14ac:dyDescent="0.25">
      <c r="A9" s="50" t="s">
        <v>16</v>
      </c>
      <c r="B9" s="85">
        <f>B3-B5</f>
        <v>-1.2069317023445464E-2</v>
      </c>
      <c r="C9" s="85">
        <f t="shared" ref="C9:L10" si="5">C3-C5</f>
        <v>-2.2855707998242304E-2</v>
      </c>
      <c r="D9" s="85">
        <f t="shared" si="5"/>
        <v>-3.344042365401588E-2</v>
      </c>
      <c r="E9" s="85">
        <f t="shared" si="5"/>
        <v>-4.1346807290057797E-2</v>
      </c>
      <c r="F9" s="85">
        <f t="shared" si="5"/>
        <v>-4.815343975166772E-2</v>
      </c>
      <c r="G9" s="85">
        <f t="shared" si="5"/>
        <v>-5.6669842720093969E-2</v>
      </c>
      <c r="H9" s="85">
        <f t="shared" si="5"/>
        <v>-6.5962138027246209E-2</v>
      </c>
      <c r="I9" s="85">
        <f t="shared" si="5"/>
        <v>-7.8890047481018757E-2</v>
      </c>
      <c r="J9" s="85">
        <f t="shared" si="5"/>
        <v>-8.6174496644295301E-2</v>
      </c>
      <c r="K9" s="85">
        <f t="shared" si="5"/>
        <v>-8.8279879947416734E-2</v>
      </c>
      <c r="L9" s="85">
        <f t="shared" si="5"/>
        <v>-0.10100253696089578</v>
      </c>
      <c r="M9" s="86">
        <f>MIN(B9:L9)</f>
        <v>-0.10100253696089578</v>
      </c>
      <c r="N9" s="91"/>
      <c r="O9" s="56" t="s">
        <v>14</v>
      </c>
    </row>
    <row r="10" spans="1:23" x14ac:dyDescent="0.25">
      <c r="A10" s="51" t="s">
        <v>16</v>
      </c>
      <c r="B10" s="87">
        <f>B4-B6</f>
        <v>-4.2605098605098604E-2</v>
      </c>
      <c r="C10" s="87">
        <f t="shared" si="5"/>
        <v>-7.3449664429530187E-2</v>
      </c>
      <c r="D10" s="87">
        <f t="shared" si="5"/>
        <v>-9.642949920623467E-2</v>
      </c>
      <c r="E10" s="87">
        <f t="shared" si="5"/>
        <v>-0.12189371280099097</v>
      </c>
      <c r="F10" s="87">
        <f t="shared" si="5"/>
        <v>-0.13867953540084688</v>
      </c>
      <c r="G10" s="87">
        <f t="shared" si="5"/>
        <v>-0.10983050847457626</v>
      </c>
      <c r="H10" s="87">
        <f t="shared" si="5"/>
        <v>-0.11476787432329585</v>
      </c>
      <c r="I10" s="87">
        <f t="shared" si="5"/>
        <v>-0.12291417115961695</v>
      </c>
      <c r="J10" s="87">
        <f t="shared" si="5"/>
        <v>-0.14005758946935412</v>
      </c>
      <c r="K10" s="87">
        <f t="shared" si="5"/>
        <v>-0.15464580617122983</v>
      </c>
      <c r="L10" s="87">
        <f t="shared" si="5"/>
        <v>-0.14183701591827036</v>
      </c>
      <c r="M10" s="88">
        <f t="shared" ref="M10:M12" si="6">MIN(B10:L10)</f>
        <v>-0.15464580617122983</v>
      </c>
      <c r="N10" s="92"/>
      <c r="O10" s="57" t="s">
        <v>15</v>
      </c>
    </row>
    <row r="11" spans="1:23" x14ac:dyDescent="0.25">
      <c r="A11" s="51" t="s">
        <v>19</v>
      </c>
      <c r="B11" s="87">
        <f>B3-B4</f>
        <v>-9.7605147146431551E-3</v>
      </c>
      <c r="C11" s="87">
        <f t="shared" ref="C11:L11" si="7">C3-C4</f>
        <v>-2.014561027837259E-2</v>
      </c>
      <c r="D11" s="87">
        <f t="shared" si="7"/>
        <v>-3.1237088527603832E-2</v>
      </c>
      <c r="E11" s="87">
        <f t="shared" si="7"/>
        <v>-3.179575642573744E-2</v>
      </c>
      <c r="F11" s="87">
        <f t="shared" si="7"/>
        <v>-2.5441378535565232E-2</v>
      </c>
      <c r="G11" s="87">
        <f t="shared" si="7"/>
        <v>-2.725491866110212E-2</v>
      </c>
      <c r="H11" s="87">
        <f t="shared" si="7"/>
        <v>-3.4632097378616444E-2</v>
      </c>
      <c r="I11" s="87">
        <f t="shared" si="7"/>
        <v>-3.9919494224751231E-2</v>
      </c>
      <c r="J11" s="87">
        <f t="shared" si="7"/>
        <v>-4.1118881118881151E-2</v>
      </c>
      <c r="K11" s="87">
        <f t="shared" si="7"/>
        <v>-4.442943552696263E-2</v>
      </c>
      <c r="L11" s="87">
        <f t="shared" si="7"/>
        <v>-5.2449164934964987E-2</v>
      </c>
      <c r="M11" s="88">
        <f t="shared" si="6"/>
        <v>-5.2449164934964987E-2</v>
      </c>
      <c r="N11" s="92"/>
      <c r="O11" s="57" t="s">
        <v>9</v>
      </c>
    </row>
    <row r="12" spans="1:23" ht="15.75" thickBot="1" x14ac:dyDescent="0.3">
      <c r="A12" s="52" t="s">
        <v>19</v>
      </c>
      <c r="B12" s="89">
        <f>B5-B6</f>
        <v>-4.0296296296296295E-2</v>
      </c>
      <c r="C12" s="89">
        <f t="shared" ref="C12:L12" si="8">C5-C6</f>
        <v>-7.0739566709660473E-2</v>
      </c>
      <c r="D12" s="89">
        <f t="shared" si="8"/>
        <v>-9.4226164079822622E-2</v>
      </c>
      <c r="E12" s="89">
        <f t="shared" si="8"/>
        <v>-0.11234266193667061</v>
      </c>
      <c r="F12" s="89">
        <f t="shared" si="8"/>
        <v>-0.11596747418474437</v>
      </c>
      <c r="G12" s="89">
        <f t="shared" si="8"/>
        <v>-8.0415584415584412E-2</v>
      </c>
      <c r="H12" s="89">
        <f t="shared" si="8"/>
        <v>-8.343783367466609E-2</v>
      </c>
      <c r="I12" s="89">
        <f t="shared" si="8"/>
        <v>-8.3943617903349421E-2</v>
      </c>
      <c r="J12" s="89">
        <f t="shared" si="8"/>
        <v>-9.5001973943939971E-2</v>
      </c>
      <c r="K12" s="89">
        <f t="shared" si="8"/>
        <v>-0.11079536175077573</v>
      </c>
      <c r="L12" s="89">
        <f t="shared" si="8"/>
        <v>-9.3283643892339563E-2</v>
      </c>
      <c r="M12" s="90">
        <f t="shared" si="6"/>
        <v>-0.11596747418474437</v>
      </c>
      <c r="N12" s="93"/>
      <c r="O12" s="58" t="s">
        <v>12</v>
      </c>
    </row>
    <row r="13" spans="1:23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</row>
    <row r="14" spans="1:23" ht="15.75" thickBot="1" x14ac:dyDescent="0.3"/>
    <row r="15" spans="1:23" x14ac:dyDescent="0.25">
      <c r="B15" s="27">
        <v>436</v>
      </c>
      <c r="C15" s="27">
        <v>467</v>
      </c>
      <c r="D15" s="27">
        <v>515</v>
      </c>
      <c r="E15" s="27">
        <v>527</v>
      </c>
      <c r="F15" s="27">
        <v>542</v>
      </c>
      <c r="G15" s="27">
        <v>597</v>
      </c>
      <c r="H15" s="27">
        <v>661</v>
      </c>
      <c r="I15" s="27">
        <v>731</v>
      </c>
      <c r="J15" s="27">
        <v>768</v>
      </c>
      <c r="K15" s="27">
        <v>793</v>
      </c>
      <c r="L15" s="106">
        <v>852</v>
      </c>
    </row>
    <row r="16" spans="1:23" x14ac:dyDescent="0.25">
      <c r="B16" s="28">
        <v>308</v>
      </c>
      <c r="C16" s="28">
        <v>320</v>
      </c>
      <c r="D16" s="28">
        <v>338</v>
      </c>
      <c r="E16" s="28">
        <v>374</v>
      </c>
      <c r="F16" s="105">
        <v>427</v>
      </c>
      <c r="G16" s="28">
        <v>472</v>
      </c>
      <c r="H16" s="28">
        <v>501</v>
      </c>
      <c r="I16" s="28">
        <v>539</v>
      </c>
      <c r="J16" s="28">
        <v>572</v>
      </c>
      <c r="K16" s="28">
        <v>590</v>
      </c>
      <c r="L16" s="29">
        <v>610</v>
      </c>
    </row>
    <row r="17" spans="2:12" x14ac:dyDescent="0.25">
      <c r="B17" s="28">
        <v>288</v>
      </c>
      <c r="C17" s="28">
        <v>307</v>
      </c>
      <c r="D17" s="28">
        <v>330</v>
      </c>
      <c r="E17" s="105">
        <v>344</v>
      </c>
      <c r="F17" s="28">
        <v>359</v>
      </c>
      <c r="G17" s="28">
        <v>385</v>
      </c>
      <c r="H17" s="28">
        <v>411</v>
      </c>
      <c r="I17" s="28">
        <v>429</v>
      </c>
      <c r="J17" s="28">
        <v>447</v>
      </c>
      <c r="K17" s="28">
        <v>471</v>
      </c>
      <c r="L17" s="29">
        <v>483</v>
      </c>
    </row>
    <row r="18" spans="2:12" ht="15.75" thickBot="1" x14ac:dyDescent="0.3">
      <c r="B18" s="30">
        <v>135</v>
      </c>
      <c r="C18" s="30">
        <v>149</v>
      </c>
      <c r="D18" s="30">
        <v>164</v>
      </c>
      <c r="E18" s="30">
        <v>177</v>
      </c>
      <c r="F18" s="30">
        <v>198</v>
      </c>
      <c r="G18" s="30">
        <v>256</v>
      </c>
      <c r="H18" s="30">
        <v>278</v>
      </c>
      <c r="I18" s="30">
        <v>298</v>
      </c>
      <c r="J18" s="30">
        <v>306</v>
      </c>
      <c r="K18" s="30">
        <v>312</v>
      </c>
      <c r="L18" s="31">
        <v>345</v>
      </c>
    </row>
  </sheetData>
  <mergeCells count="7">
    <mergeCell ref="N5:O5"/>
    <mergeCell ref="N2:R2"/>
    <mergeCell ref="S2:W2"/>
    <mergeCell ref="N3:O3"/>
    <mergeCell ref="S3:T3"/>
    <mergeCell ref="N4:O4"/>
    <mergeCell ref="S4:T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90" zoomScaleNormal="90" workbookViewId="0">
      <selection activeCell="K13" sqref="K13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4" width="10.28515625" customWidth="1"/>
    <col min="15" max="15" width="9.140625" style="49"/>
    <col min="16" max="16" width="15.5703125" bestFit="1" customWidth="1"/>
  </cols>
  <sheetData>
    <row r="1" spans="1:27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ht="15.75" thickBot="1" x14ac:dyDescent="0.3">
      <c r="A2" s="3" t="s">
        <v>0</v>
      </c>
      <c r="B2" s="4">
        <v>128</v>
      </c>
      <c r="C2" s="8">
        <v>256</v>
      </c>
      <c r="D2" s="5">
        <v>384</v>
      </c>
      <c r="E2" s="5">
        <v>512</v>
      </c>
      <c r="F2" s="5">
        <v>640</v>
      </c>
      <c r="G2" s="5">
        <v>768</v>
      </c>
      <c r="H2" s="5">
        <v>896</v>
      </c>
      <c r="I2" s="5">
        <v>1024</v>
      </c>
      <c r="J2" s="5">
        <v>1152</v>
      </c>
      <c r="K2" s="9">
        <v>1280</v>
      </c>
      <c r="L2" s="6">
        <v>1408</v>
      </c>
    </row>
    <row r="3" spans="1:27" x14ac:dyDescent="0.25">
      <c r="A3" s="13" t="s">
        <v>2</v>
      </c>
      <c r="B3" s="102"/>
      <c r="C3" s="112"/>
      <c r="D3" s="112"/>
      <c r="E3" s="112"/>
      <c r="F3" s="112"/>
      <c r="G3" s="112"/>
      <c r="H3" s="112"/>
      <c r="I3" s="112"/>
      <c r="J3" s="112"/>
      <c r="K3" s="112"/>
      <c r="L3" s="113"/>
    </row>
    <row r="4" spans="1:27" x14ac:dyDescent="0.25">
      <c r="A4" s="14" t="s">
        <v>3</v>
      </c>
      <c r="B4" s="103"/>
      <c r="C4" s="114"/>
      <c r="D4" s="114"/>
      <c r="E4" s="114"/>
      <c r="F4" s="114"/>
      <c r="G4" s="114"/>
      <c r="H4" s="114"/>
      <c r="I4" s="114"/>
      <c r="J4" s="114"/>
      <c r="K4" s="114"/>
      <c r="L4" s="115"/>
    </row>
    <row r="5" spans="1:27" x14ac:dyDescent="0.25">
      <c r="A5" s="14" t="s">
        <v>4</v>
      </c>
      <c r="B5" s="103"/>
      <c r="C5" s="114"/>
      <c r="D5" s="114"/>
      <c r="E5" s="114"/>
      <c r="F5" s="114"/>
      <c r="G5" s="114"/>
      <c r="H5" s="114"/>
      <c r="I5" s="114"/>
      <c r="J5" s="114"/>
      <c r="K5" s="114"/>
      <c r="L5" s="115"/>
    </row>
    <row r="6" spans="1:27" ht="15.75" thickBot="1" x14ac:dyDescent="0.3">
      <c r="A6" s="15" t="s">
        <v>5</v>
      </c>
      <c r="B6" s="104"/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15" spans="1:27" ht="15.75" thickBot="1" x14ac:dyDescent="0.3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9"/>
    </row>
    <row r="16" spans="1:27" ht="15.75" thickBot="1" x14ac:dyDescent="0.3">
      <c r="A16" s="108"/>
      <c r="B16" s="108"/>
      <c r="C16" s="108"/>
      <c r="D16" s="108"/>
      <c r="E16" s="108"/>
      <c r="F16" s="108"/>
      <c r="G16" s="108"/>
      <c r="H16" s="108"/>
      <c r="I16" s="108"/>
      <c r="J16" s="109"/>
      <c r="K16" s="108"/>
      <c r="L16" s="108"/>
      <c r="Q16" s="4">
        <v>128</v>
      </c>
      <c r="R16" s="8">
        <v>256</v>
      </c>
      <c r="S16" s="5">
        <v>384</v>
      </c>
      <c r="T16" s="5">
        <v>512</v>
      </c>
      <c r="U16" s="5">
        <v>640</v>
      </c>
      <c r="V16" s="5">
        <v>768</v>
      </c>
      <c r="W16" s="5">
        <v>896</v>
      </c>
      <c r="X16" s="5">
        <v>1024</v>
      </c>
      <c r="Y16" s="5">
        <v>1152</v>
      </c>
      <c r="Z16" s="9">
        <v>1280</v>
      </c>
      <c r="AA16" s="6">
        <v>1408</v>
      </c>
    </row>
    <row r="17" spans="1:28" x14ac:dyDescent="0.25">
      <c r="A17" s="108"/>
      <c r="B17" s="108"/>
      <c r="C17" s="108"/>
      <c r="D17" s="108"/>
      <c r="E17" s="108"/>
      <c r="F17" s="108"/>
      <c r="G17" s="108"/>
      <c r="H17" s="108"/>
      <c r="I17" s="110"/>
      <c r="J17" s="108"/>
      <c r="K17" s="108"/>
      <c r="L17" s="108"/>
      <c r="O17" s="49">
        <v>7</v>
      </c>
      <c r="P17" s="13" t="s">
        <v>20</v>
      </c>
      <c r="Q17" s="61">
        <v>6.53</v>
      </c>
      <c r="R17" s="61">
        <v>6.36</v>
      </c>
      <c r="S17" s="61">
        <v>6.31</v>
      </c>
      <c r="T17" s="61">
        <v>6.3</v>
      </c>
      <c r="U17" s="61">
        <v>6.18</v>
      </c>
      <c r="V17" s="61">
        <v>6.08</v>
      </c>
      <c r="W17" s="61">
        <v>6.04</v>
      </c>
      <c r="X17" s="61">
        <v>6</v>
      </c>
      <c r="Y17" s="61">
        <v>5.84</v>
      </c>
      <c r="Z17" s="61">
        <v>5.81</v>
      </c>
      <c r="AA17" s="62">
        <v>5.77</v>
      </c>
      <c r="AB17" s="32">
        <f>AVERAGE(Q17:AA17)</f>
        <v>6.1109090909090904</v>
      </c>
    </row>
    <row r="18" spans="1:28" x14ac:dyDescent="0.25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O18" s="49">
        <v>4</v>
      </c>
      <c r="P18" s="118" t="s">
        <v>21</v>
      </c>
      <c r="Q18" s="34">
        <v>8.44</v>
      </c>
      <c r="R18" s="34">
        <v>8.2100000000000009</v>
      </c>
      <c r="S18" s="34">
        <v>8.1</v>
      </c>
      <c r="T18" s="34">
        <v>8.1300000000000008</v>
      </c>
      <c r="U18" s="34">
        <v>7.97</v>
      </c>
      <c r="V18" s="34">
        <v>7.75</v>
      </c>
      <c r="W18" s="34">
        <v>7.16</v>
      </c>
      <c r="X18" s="34">
        <v>6.42</v>
      </c>
      <c r="Y18" s="34">
        <v>6.34</v>
      </c>
      <c r="Z18" s="34">
        <v>6.2</v>
      </c>
      <c r="AA18" s="111">
        <v>6.18</v>
      </c>
      <c r="AB18" s="32">
        <f t="shared" ref="AB18:AB24" si="0">AVERAGE(Q18:AA18)</f>
        <v>7.3545454545454554</v>
      </c>
    </row>
    <row r="19" spans="1:2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O19" s="49">
        <v>3</v>
      </c>
      <c r="P19" s="118" t="s">
        <v>22</v>
      </c>
      <c r="Q19" s="63">
        <v>8.91</v>
      </c>
      <c r="R19" s="63">
        <v>8.5500000000000007</v>
      </c>
      <c r="S19" s="63">
        <v>8.2899999999999991</v>
      </c>
      <c r="T19" s="63">
        <v>8.27</v>
      </c>
      <c r="U19" s="63">
        <v>8.06</v>
      </c>
      <c r="V19" s="63">
        <v>8.0299999999999994</v>
      </c>
      <c r="W19" s="63">
        <v>8.01</v>
      </c>
      <c r="X19" s="63">
        <v>7.78</v>
      </c>
      <c r="Y19" s="63">
        <v>7.38</v>
      </c>
      <c r="Z19" s="63">
        <v>6.64</v>
      </c>
      <c r="AA19" s="64">
        <v>6.37</v>
      </c>
      <c r="AB19" s="32">
        <f t="shared" si="0"/>
        <v>7.8445454545454538</v>
      </c>
    </row>
    <row r="20" spans="1:28" ht="15.75" thickBot="1" x14ac:dyDescent="0.3">
      <c r="O20" s="49">
        <v>1</v>
      </c>
      <c r="P20" s="15" t="s">
        <v>23</v>
      </c>
      <c r="Q20" s="65">
        <v>9.16</v>
      </c>
      <c r="R20" s="65">
        <v>8.91</v>
      </c>
      <c r="S20" s="65">
        <v>8.89</v>
      </c>
      <c r="T20" s="65">
        <v>8.8699999999999992</v>
      </c>
      <c r="U20" s="65">
        <v>8.81</v>
      </c>
      <c r="V20" s="65">
        <v>8.73</v>
      </c>
      <c r="W20" s="65">
        <v>8.35</v>
      </c>
      <c r="X20" s="65">
        <v>8.06</v>
      </c>
      <c r="Y20" s="65">
        <v>7.67</v>
      </c>
      <c r="Z20" s="65">
        <v>6.92</v>
      </c>
      <c r="AA20" s="66">
        <v>6.74</v>
      </c>
      <c r="AB20" s="32">
        <f t="shared" si="0"/>
        <v>8.2827272727272732</v>
      </c>
    </row>
    <row r="21" spans="1:28" x14ac:dyDescent="0.25">
      <c r="O21" s="49">
        <v>8</v>
      </c>
      <c r="P21" s="10" t="s">
        <v>24</v>
      </c>
      <c r="Q21" s="61">
        <v>6.63</v>
      </c>
      <c r="R21" s="61">
        <v>6.55</v>
      </c>
      <c r="S21" s="61">
        <v>6.47</v>
      </c>
      <c r="T21" s="61">
        <v>6.34</v>
      </c>
      <c r="U21" s="61">
        <v>6.17</v>
      </c>
      <c r="V21" s="61">
        <v>6.09</v>
      </c>
      <c r="W21" s="61">
        <v>5.86</v>
      </c>
      <c r="X21" s="61">
        <v>5.67</v>
      </c>
      <c r="Y21" s="61">
        <v>5.53</v>
      </c>
      <c r="Z21" s="61">
        <v>5.3</v>
      </c>
      <c r="AA21" s="62">
        <v>5.21</v>
      </c>
      <c r="AB21" s="32">
        <f t="shared" si="0"/>
        <v>5.9836363636363634</v>
      </c>
    </row>
    <row r="22" spans="1:28" x14ac:dyDescent="0.25">
      <c r="O22" s="49">
        <v>6</v>
      </c>
      <c r="P22" s="11" t="s">
        <v>25</v>
      </c>
      <c r="Q22" s="63">
        <v>6.71</v>
      </c>
      <c r="R22" s="63">
        <v>6.62</v>
      </c>
      <c r="S22" s="63">
        <v>6.46</v>
      </c>
      <c r="T22" s="63">
        <v>6.36</v>
      </c>
      <c r="U22" s="63">
        <v>6.23</v>
      </c>
      <c r="V22" s="63">
        <v>6.18</v>
      </c>
      <c r="W22" s="63">
        <v>6.08</v>
      </c>
      <c r="X22" s="63">
        <v>5.94</v>
      </c>
      <c r="Y22" s="63">
        <v>5.86</v>
      </c>
      <c r="Z22" s="63">
        <v>5.64</v>
      </c>
      <c r="AA22" s="64">
        <v>5.67</v>
      </c>
      <c r="AB22" s="32">
        <f t="shared" si="0"/>
        <v>6.1590909090909074</v>
      </c>
    </row>
    <row r="23" spans="1:28" x14ac:dyDescent="0.25">
      <c r="O23" s="49">
        <v>5</v>
      </c>
      <c r="P23" s="11" t="s">
        <v>26</v>
      </c>
      <c r="Q23" s="34">
        <v>6.89</v>
      </c>
      <c r="R23" s="34">
        <v>6.74</v>
      </c>
      <c r="S23" s="34">
        <v>6.55</v>
      </c>
      <c r="T23" s="34">
        <v>6.46</v>
      </c>
      <c r="U23" s="34">
        <v>6.37</v>
      </c>
      <c r="V23" s="34">
        <v>6.23</v>
      </c>
      <c r="W23" s="34">
        <v>6.17</v>
      </c>
      <c r="X23" s="34">
        <v>6.09</v>
      </c>
      <c r="Y23" s="34">
        <v>6.06</v>
      </c>
      <c r="Z23" s="34">
        <v>6</v>
      </c>
      <c r="AA23" s="111">
        <v>5.89</v>
      </c>
      <c r="AB23" s="32">
        <f t="shared" si="0"/>
        <v>6.3136363636363635</v>
      </c>
    </row>
    <row r="24" spans="1:28" ht="15.75" thickBot="1" x14ac:dyDescent="0.3">
      <c r="O24" s="49">
        <v>2</v>
      </c>
      <c r="P24" s="12" t="s">
        <v>27</v>
      </c>
      <c r="Q24" s="94">
        <v>9.9700000000000006</v>
      </c>
      <c r="R24" s="94">
        <v>9.6199999999999992</v>
      </c>
      <c r="S24" s="94">
        <v>9.3699999999999992</v>
      </c>
      <c r="T24" s="94">
        <v>9.1999999999999993</v>
      </c>
      <c r="U24" s="94">
        <v>8.7899999999999991</v>
      </c>
      <c r="V24" s="94">
        <v>8.09</v>
      </c>
      <c r="W24" s="94">
        <v>7.71</v>
      </c>
      <c r="X24" s="94">
        <v>6.53</v>
      </c>
      <c r="Y24" s="94">
        <v>6.47</v>
      </c>
      <c r="Z24" s="94">
        <v>6.33</v>
      </c>
      <c r="AA24" s="95">
        <v>6.28</v>
      </c>
      <c r="AB24" s="32">
        <f t="shared" si="0"/>
        <v>8.0327272727272714</v>
      </c>
    </row>
    <row r="26" spans="1:28" x14ac:dyDescent="0.25">
      <c r="Q26">
        <v>4.1230000000000002</v>
      </c>
    </row>
    <row r="27" spans="1:28" ht="15.75" thickBot="1" x14ac:dyDescent="0.3"/>
    <row r="28" spans="1:28" ht="15.75" thickBot="1" x14ac:dyDescent="0.3">
      <c r="Q28" s="4">
        <v>128</v>
      </c>
      <c r="R28" s="8">
        <v>256</v>
      </c>
      <c r="S28" s="5">
        <v>384</v>
      </c>
      <c r="T28" s="5">
        <v>512</v>
      </c>
      <c r="U28" s="5">
        <v>640</v>
      </c>
      <c r="V28" s="5">
        <v>768</v>
      </c>
      <c r="W28" s="5">
        <v>896</v>
      </c>
      <c r="X28" s="5">
        <v>1024</v>
      </c>
      <c r="Y28" s="5">
        <v>1152</v>
      </c>
      <c r="Z28" s="9">
        <v>1280</v>
      </c>
      <c r="AA28" s="6">
        <v>1408</v>
      </c>
    </row>
    <row r="29" spans="1:28" ht="15.75" thickBot="1" x14ac:dyDescent="0.3">
      <c r="P29" s="13" t="s">
        <v>20</v>
      </c>
      <c r="Q29" s="61">
        <f>Q17-4.123</f>
        <v>2.407</v>
      </c>
      <c r="R29" s="61">
        <f t="shared" ref="R29:AA29" si="1">R17-4.123</f>
        <v>2.2370000000000001</v>
      </c>
      <c r="S29" s="61">
        <f t="shared" si="1"/>
        <v>2.1869999999999994</v>
      </c>
      <c r="T29" s="61">
        <f t="shared" si="1"/>
        <v>2.1769999999999996</v>
      </c>
      <c r="U29" s="61">
        <f t="shared" si="1"/>
        <v>2.0569999999999995</v>
      </c>
      <c r="V29" s="61">
        <f t="shared" si="1"/>
        <v>1.9569999999999999</v>
      </c>
      <c r="W29" s="61">
        <f t="shared" si="1"/>
        <v>1.9169999999999998</v>
      </c>
      <c r="X29" s="61">
        <f t="shared" si="1"/>
        <v>1.8769999999999998</v>
      </c>
      <c r="Y29" s="61">
        <f t="shared" si="1"/>
        <v>1.7169999999999996</v>
      </c>
      <c r="Z29" s="61">
        <f t="shared" si="1"/>
        <v>1.6869999999999994</v>
      </c>
      <c r="AA29" s="61">
        <f t="shared" si="1"/>
        <v>1.6469999999999994</v>
      </c>
    </row>
    <row r="30" spans="1:28" ht="15.75" thickBot="1" x14ac:dyDescent="0.3">
      <c r="P30" s="14" t="s">
        <v>21</v>
      </c>
      <c r="Q30" s="61">
        <f>Q18-4.123</f>
        <v>4.3169999999999993</v>
      </c>
      <c r="R30" s="61">
        <f t="shared" ref="R30:AA30" si="2">R18-4.123</f>
        <v>4.0870000000000006</v>
      </c>
      <c r="S30" s="61">
        <f t="shared" si="2"/>
        <v>3.9769999999999994</v>
      </c>
      <c r="T30" s="61">
        <f t="shared" si="2"/>
        <v>4.0070000000000006</v>
      </c>
      <c r="U30" s="61">
        <f t="shared" si="2"/>
        <v>3.8469999999999995</v>
      </c>
      <c r="V30" s="61">
        <f t="shared" si="2"/>
        <v>3.6269999999999998</v>
      </c>
      <c r="W30" s="61">
        <f t="shared" si="2"/>
        <v>3.0369999999999999</v>
      </c>
      <c r="X30" s="61">
        <f t="shared" si="2"/>
        <v>2.2969999999999997</v>
      </c>
      <c r="Y30" s="61">
        <f t="shared" si="2"/>
        <v>2.2169999999999996</v>
      </c>
      <c r="Z30" s="61">
        <f t="shared" si="2"/>
        <v>2.077</v>
      </c>
      <c r="AA30" s="61">
        <f t="shared" si="2"/>
        <v>2.0569999999999995</v>
      </c>
    </row>
    <row r="31" spans="1:28" ht="15.75" thickBot="1" x14ac:dyDescent="0.3">
      <c r="P31" s="14" t="s">
        <v>22</v>
      </c>
      <c r="Q31" s="61">
        <f>Q19-4.123</f>
        <v>4.7869999999999999</v>
      </c>
      <c r="R31" s="61">
        <f t="shared" ref="R31:AA31" si="3">R19-4.123</f>
        <v>4.4270000000000005</v>
      </c>
      <c r="S31" s="61">
        <f t="shared" si="3"/>
        <v>4.1669999999999989</v>
      </c>
      <c r="T31" s="61">
        <f t="shared" si="3"/>
        <v>4.1469999999999994</v>
      </c>
      <c r="U31" s="61">
        <f t="shared" si="3"/>
        <v>3.9370000000000003</v>
      </c>
      <c r="V31" s="61">
        <f t="shared" si="3"/>
        <v>3.9069999999999991</v>
      </c>
      <c r="W31" s="61">
        <f t="shared" si="3"/>
        <v>3.8869999999999996</v>
      </c>
      <c r="X31" s="61">
        <f t="shared" si="3"/>
        <v>3.657</v>
      </c>
      <c r="Y31" s="61">
        <f t="shared" si="3"/>
        <v>3.2569999999999997</v>
      </c>
      <c r="Z31" s="61">
        <f t="shared" si="3"/>
        <v>2.5169999999999995</v>
      </c>
      <c r="AA31" s="61">
        <f t="shared" si="3"/>
        <v>2.2469999999999999</v>
      </c>
    </row>
    <row r="32" spans="1:28" ht="15.75" thickBot="1" x14ac:dyDescent="0.3">
      <c r="P32" s="15" t="s">
        <v>23</v>
      </c>
      <c r="Q32" s="61">
        <f>Q20-4.123</f>
        <v>5.0369999999999999</v>
      </c>
      <c r="R32" s="61">
        <f t="shared" ref="R32:AA32" si="4">R20-4.123</f>
        <v>4.7869999999999999</v>
      </c>
      <c r="S32" s="61">
        <f t="shared" si="4"/>
        <v>4.7670000000000003</v>
      </c>
      <c r="T32" s="61">
        <f t="shared" si="4"/>
        <v>4.746999999999999</v>
      </c>
      <c r="U32" s="61">
        <f t="shared" si="4"/>
        <v>4.6870000000000003</v>
      </c>
      <c r="V32" s="61">
        <f t="shared" si="4"/>
        <v>4.6070000000000002</v>
      </c>
      <c r="W32" s="61">
        <f t="shared" si="4"/>
        <v>4.2269999999999994</v>
      </c>
      <c r="X32" s="61">
        <f t="shared" si="4"/>
        <v>3.9370000000000003</v>
      </c>
      <c r="Y32" s="61">
        <f t="shared" si="4"/>
        <v>3.5469999999999997</v>
      </c>
      <c r="Z32" s="61">
        <f t="shared" si="4"/>
        <v>2.7969999999999997</v>
      </c>
      <c r="AA32" s="61">
        <f t="shared" si="4"/>
        <v>2.617</v>
      </c>
    </row>
    <row r="33" spans="16:27" ht="15.75" thickBot="1" x14ac:dyDescent="0.3">
      <c r="P33" s="10" t="s">
        <v>24</v>
      </c>
      <c r="Q33" s="61">
        <f>Q21-4.123</f>
        <v>2.5069999999999997</v>
      </c>
      <c r="R33" s="61">
        <f t="shared" ref="R33:AA33" si="5">R21-4.123</f>
        <v>2.4269999999999996</v>
      </c>
      <c r="S33" s="61">
        <f t="shared" si="5"/>
        <v>2.3469999999999995</v>
      </c>
      <c r="T33" s="61">
        <f t="shared" si="5"/>
        <v>2.2169999999999996</v>
      </c>
      <c r="U33" s="61">
        <f t="shared" si="5"/>
        <v>2.0469999999999997</v>
      </c>
      <c r="V33" s="61">
        <f t="shared" si="5"/>
        <v>1.9669999999999996</v>
      </c>
      <c r="W33" s="61">
        <f t="shared" si="5"/>
        <v>1.7370000000000001</v>
      </c>
      <c r="X33" s="61">
        <f t="shared" si="5"/>
        <v>1.5469999999999997</v>
      </c>
      <c r="Y33" s="61">
        <f t="shared" si="5"/>
        <v>1.407</v>
      </c>
      <c r="Z33" s="61">
        <f t="shared" si="5"/>
        <v>1.1769999999999996</v>
      </c>
      <c r="AA33" s="61">
        <f t="shared" si="5"/>
        <v>1.0869999999999997</v>
      </c>
    </row>
    <row r="34" spans="16:27" ht="15.75" thickBot="1" x14ac:dyDescent="0.3">
      <c r="P34" s="11" t="s">
        <v>25</v>
      </c>
      <c r="Q34" s="61">
        <f t="shared" ref="Q34:AA36" si="6">Q22-4.123</f>
        <v>2.5869999999999997</v>
      </c>
      <c r="R34" s="61">
        <f t="shared" si="6"/>
        <v>2.4969999999999999</v>
      </c>
      <c r="S34" s="61">
        <f t="shared" si="6"/>
        <v>2.3369999999999997</v>
      </c>
      <c r="T34" s="61">
        <f t="shared" si="6"/>
        <v>2.2370000000000001</v>
      </c>
      <c r="U34" s="61">
        <f t="shared" si="6"/>
        <v>2.1070000000000002</v>
      </c>
      <c r="V34" s="61">
        <f t="shared" si="6"/>
        <v>2.0569999999999995</v>
      </c>
      <c r="W34" s="61">
        <f t="shared" si="6"/>
        <v>1.9569999999999999</v>
      </c>
      <c r="X34" s="61">
        <f t="shared" si="6"/>
        <v>1.8170000000000002</v>
      </c>
      <c r="Y34" s="61">
        <f t="shared" si="6"/>
        <v>1.7370000000000001</v>
      </c>
      <c r="Z34" s="61">
        <f t="shared" si="6"/>
        <v>1.5169999999999995</v>
      </c>
      <c r="AA34" s="61">
        <f t="shared" si="6"/>
        <v>1.5469999999999997</v>
      </c>
    </row>
    <row r="35" spans="16:27" ht="15.75" thickBot="1" x14ac:dyDescent="0.3">
      <c r="P35" s="11" t="s">
        <v>26</v>
      </c>
      <c r="Q35" s="61">
        <f t="shared" si="6"/>
        <v>2.7669999999999995</v>
      </c>
      <c r="R35" s="61">
        <f t="shared" si="6"/>
        <v>2.617</v>
      </c>
      <c r="S35" s="61">
        <f t="shared" si="6"/>
        <v>2.4269999999999996</v>
      </c>
      <c r="T35" s="61">
        <f t="shared" si="6"/>
        <v>2.3369999999999997</v>
      </c>
      <c r="U35" s="61">
        <f t="shared" si="6"/>
        <v>2.2469999999999999</v>
      </c>
      <c r="V35" s="61">
        <f t="shared" si="6"/>
        <v>2.1070000000000002</v>
      </c>
      <c r="W35" s="61">
        <f t="shared" si="6"/>
        <v>2.0469999999999997</v>
      </c>
      <c r="X35" s="61">
        <f t="shared" si="6"/>
        <v>1.9669999999999996</v>
      </c>
      <c r="Y35" s="61">
        <f t="shared" si="6"/>
        <v>1.9369999999999994</v>
      </c>
      <c r="Z35" s="61">
        <f t="shared" si="6"/>
        <v>1.8769999999999998</v>
      </c>
      <c r="AA35" s="61">
        <f t="shared" si="6"/>
        <v>1.7669999999999995</v>
      </c>
    </row>
    <row r="36" spans="16:27" ht="15.75" thickBot="1" x14ac:dyDescent="0.3">
      <c r="P36" s="12" t="s">
        <v>27</v>
      </c>
      <c r="Q36" s="61">
        <f t="shared" si="6"/>
        <v>5.8470000000000004</v>
      </c>
      <c r="R36" s="61">
        <f t="shared" si="6"/>
        <v>5.496999999999999</v>
      </c>
      <c r="S36" s="61">
        <f t="shared" si="6"/>
        <v>5.246999999999999</v>
      </c>
      <c r="T36" s="61">
        <f t="shared" si="6"/>
        <v>5.0769999999999991</v>
      </c>
      <c r="U36" s="61">
        <f t="shared" si="6"/>
        <v>4.6669999999999989</v>
      </c>
      <c r="V36" s="61">
        <f t="shared" si="6"/>
        <v>3.9669999999999996</v>
      </c>
      <c r="W36" s="61">
        <f t="shared" si="6"/>
        <v>3.5869999999999997</v>
      </c>
      <c r="X36" s="61">
        <f t="shared" si="6"/>
        <v>2.407</v>
      </c>
      <c r="Y36" s="61">
        <f t="shared" si="6"/>
        <v>2.3469999999999995</v>
      </c>
      <c r="Z36" s="61">
        <f t="shared" si="6"/>
        <v>2.2069999999999999</v>
      </c>
      <c r="AA36" s="61">
        <f t="shared" si="6"/>
        <v>2.157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"/>
  <sheetViews>
    <sheetView zoomScaleNormal="100" workbookViewId="0">
      <selection activeCell="G38" sqref="G38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1.7109375" customWidth="1"/>
    <col min="15" max="15" width="9.7109375" customWidth="1"/>
    <col min="16" max="16" width="11" customWidth="1"/>
  </cols>
  <sheetData>
    <row r="1" spans="1:23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8" customHeight="1" thickBot="1" x14ac:dyDescent="0.3">
      <c r="A2" s="19" t="s">
        <v>8</v>
      </c>
      <c r="B2" s="16">
        <v>128</v>
      </c>
      <c r="C2" s="20">
        <v>256</v>
      </c>
      <c r="D2" s="17">
        <v>384</v>
      </c>
      <c r="E2" s="17">
        <v>512</v>
      </c>
      <c r="F2" s="17">
        <v>640</v>
      </c>
      <c r="G2" s="17">
        <v>768</v>
      </c>
      <c r="H2" s="17">
        <v>896</v>
      </c>
      <c r="I2" s="17">
        <v>1024</v>
      </c>
      <c r="J2" s="17">
        <v>1152</v>
      </c>
      <c r="K2" s="60">
        <v>1280</v>
      </c>
      <c r="L2" s="18">
        <v>1408</v>
      </c>
      <c r="M2" s="39" t="s">
        <v>6</v>
      </c>
      <c r="N2" s="200" t="s">
        <v>10</v>
      </c>
      <c r="O2" s="189"/>
      <c r="P2" s="189"/>
      <c r="Q2" s="189"/>
      <c r="R2" s="190"/>
      <c r="S2" s="188" t="s">
        <v>7</v>
      </c>
      <c r="T2" s="189"/>
      <c r="U2" s="189"/>
      <c r="V2" s="189"/>
      <c r="W2" s="190"/>
    </row>
    <row r="3" spans="1:23" ht="21" x14ac:dyDescent="0.25">
      <c r="A3" s="24" t="s">
        <v>2</v>
      </c>
      <c r="B3" s="61">
        <v>436</v>
      </c>
      <c r="C3" s="61">
        <v>467</v>
      </c>
      <c r="D3" s="61">
        <v>515</v>
      </c>
      <c r="E3" s="61">
        <v>527</v>
      </c>
      <c r="F3" s="61">
        <v>542</v>
      </c>
      <c r="G3" s="61">
        <v>597</v>
      </c>
      <c r="H3" s="61">
        <v>661</v>
      </c>
      <c r="I3" s="61">
        <v>731</v>
      </c>
      <c r="J3" s="61">
        <v>768</v>
      </c>
      <c r="K3" s="61">
        <v>793</v>
      </c>
      <c r="L3" s="158">
        <v>852</v>
      </c>
      <c r="M3" s="40">
        <f>AVERAGE(B3:L3)</f>
        <v>626.27272727272725</v>
      </c>
      <c r="N3" s="191" t="s">
        <v>11</v>
      </c>
      <c r="O3" s="192"/>
      <c r="P3" s="33">
        <f>M3-M4</f>
        <v>167.09090909090907</v>
      </c>
      <c r="Q3" s="33">
        <f>(P3/M3)*100</f>
        <v>26.680214835244591</v>
      </c>
      <c r="R3" s="36" t="s">
        <v>9</v>
      </c>
      <c r="S3" s="196" t="s">
        <v>13</v>
      </c>
      <c r="T3" s="197"/>
      <c r="U3" s="46">
        <f>M3-M5</f>
        <v>239.5454545454545</v>
      </c>
      <c r="V3" s="48">
        <f>(U3/M3)*100</f>
        <v>38.249383074466536</v>
      </c>
      <c r="W3" s="45" t="s">
        <v>14</v>
      </c>
    </row>
    <row r="4" spans="1:23" ht="21.75" thickBot="1" x14ac:dyDescent="0.3">
      <c r="A4" s="25" t="s">
        <v>3</v>
      </c>
      <c r="B4" s="63">
        <v>308</v>
      </c>
      <c r="C4" s="63">
        <v>320</v>
      </c>
      <c r="D4" s="63">
        <v>338</v>
      </c>
      <c r="E4" s="63">
        <v>374</v>
      </c>
      <c r="F4" s="63">
        <v>427</v>
      </c>
      <c r="G4" s="63">
        <v>472</v>
      </c>
      <c r="H4" s="63">
        <v>501</v>
      </c>
      <c r="I4" s="63">
        <v>539</v>
      </c>
      <c r="J4" s="63">
        <v>572</v>
      </c>
      <c r="K4" s="153">
        <v>590</v>
      </c>
      <c r="L4" s="64">
        <v>610</v>
      </c>
      <c r="M4" s="40">
        <f t="shared" ref="M4:M6" si="0">AVERAGE(B4:L4)</f>
        <v>459.18181818181819</v>
      </c>
      <c r="N4" s="193" t="s">
        <v>11</v>
      </c>
      <c r="O4" s="194"/>
      <c r="P4" s="33">
        <f>M5-M6</f>
        <v>148.72727272727275</v>
      </c>
      <c r="Q4" s="33">
        <f>(P4/M5)*100</f>
        <v>38.457921955806299</v>
      </c>
      <c r="R4" s="42" t="s">
        <v>12</v>
      </c>
      <c r="S4" s="198" t="s">
        <v>13</v>
      </c>
      <c r="T4" s="199"/>
      <c r="U4" s="35">
        <f>M4-M6</f>
        <v>221.18181818181819</v>
      </c>
      <c r="V4" s="47">
        <f>(U4/M4)*100</f>
        <v>48.168679469411998</v>
      </c>
      <c r="W4" s="37" t="s">
        <v>15</v>
      </c>
    </row>
    <row r="5" spans="1:23" ht="21" x14ac:dyDescent="0.25">
      <c r="A5" s="25" t="s">
        <v>4</v>
      </c>
      <c r="B5" s="63">
        <v>288</v>
      </c>
      <c r="C5" s="63">
        <v>307</v>
      </c>
      <c r="D5" s="63">
        <v>330</v>
      </c>
      <c r="E5" s="153">
        <v>344</v>
      </c>
      <c r="F5" s="63">
        <v>359</v>
      </c>
      <c r="G5" s="63">
        <v>385</v>
      </c>
      <c r="H5" s="63">
        <v>411</v>
      </c>
      <c r="I5" s="63">
        <v>429</v>
      </c>
      <c r="J5" s="63">
        <v>447</v>
      </c>
      <c r="K5" s="63">
        <v>471</v>
      </c>
      <c r="L5" s="64">
        <v>483</v>
      </c>
      <c r="M5" s="40">
        <f t="shared" si="0"/>
        <v>386.72727272727275</v>
      </c>
      <c r="N5" s="195"/>
      <c r="O5" s="195"/>
      <c r="P5" s="43"/>
      <c r="Q5" s="43"/>
      <c r="R5" s="44"/>
    </row>
    <row r="6" spans="1:23" ht="15.75" thickBot="1" x14ac:dyDescent="0.3">
      <c r="A6" s="26" t="s">
        <v>5</v>
      </c>
      <c r="B6" s="65">
        <v>135</v>
      </c>
      <c r="C6" s="65">
        <v>149</v>
      </c>
      <c r="D6" s="65">
        <v>164</v>
      </c>
      <c r="E6" s="65">
        <v>177</v>
      </c>
      <c r="F6" s="65">
        <v>198</v>
      </c>
      <c r="G6" s="65">
        <v>256</v>
      </c>
      <c r="H6" s="65">
        <v>278</v>
      </c>
      <c r="I6" s="65">
        <v>298</v>
      </c>
      <c r="J6" s="65">
        <v>306</v>
      </c>
      <c r="K6" s="65">
        <v>312</v>
      </c>
      <c r="L6" s="66">
        <v>345</v>
      </c>
      <c r="M6" s="41">
        <f t="shared" si="0"/>
        <v>238</v>
      </c>
    </row>
    <row r="7" spans="1:23" ht="15.75" thickBot="1" x14ac:dyDescent="0.3"/>
    <row r="8" spans="1:23" ht="15.75" thickBot="1" x14ac:dyDescent="0.3">
      <c r="M8" s="16" t="s">
        <v>17</v>
      </c>
      <c r="N8" s="59" t="s">
        <v>18</v>
      </c>
    </row>
    <row r="9" spans="1:23" x14ac:dyDescent="0.25">
      <c r="A9" s="53" t="s">
        <v>16</v>
      </c>
      <c r="B9" s="61">
        <f>B3-B5</f>
        <v>148</v>
      </c>
      <c r="C9" s="61">
        <f t="shared" ref="C9:L10" si="1">C3-C5</f>
        <v>160</v>
      </c>
      <c r="D9" s="61">
        <f t="shared" si="1"/>
        <v>185</v>
      </c>
      <c r="E9" s="61">
        <f t="shared" si="1"/>
        <v>183</v>
      </c>
      <c r="F9" s="61">
        <f t="shared" si="1"/>
        <v>183</v>
      </c>
      <c r="G9" s="61">
        <f t="shared" si="1"/>
        <v>212</v>
      </c>
      <c r="H9" s="61">
        <f t="shared" si="1"/>
        <v>250</v>
      </c>
      <c r="I9" s="61">
        <f t="shared" si="1"/>
        <v>302</v>
      </c>
      <c r="J9" s="61">
        <f t="shared" si="1"/>
        <v>321</v>
      </c>
      <c r="K9" s="61">
        <f t="shared" si="1"/>
        <v>322</v>
      </c>
      <c r="L9" s="152">
        <f t="shared" si="1"/>
        <v>369</v>
      </c>
      <c r="M9" s="102">
        <f>MAX(B9:L9)</f>
        <v>369</v>
      </c>
      <c r="N9" s="159">
        <v>0.43309999999999998</v>
      </c>
      <c r="O9" s="56" t="s">
        <v>14</v>
      </c>
    </row>
    <row r="10" spans="1:23" x14ac:dyDescent="0.25">
      <c r="A10" s="54" t="s">
        <v>16</v>
      </c>
      <c r="B10" s="63">
        <f>B4-B6</f>
        <v>173</v>
      </c>
      <c r="C10" s="63">
        <f t="shared" si="1"/>
        <v>171</v>
      </c>
      <c r="D10" s="63">
        <f t="shared" si="1"/>
        <v>174</v>
      </c>
      <c r="E10" s="63">
        <f t="shared" si="1"/>
        <v>197</v>
      </c>
      <c r="F10" s="63">
        <f t="shared" si="1"/>
        <v>229</v>
      </c>
      <c r="G10" s="63">
        <f t="shared" si="1"/>
        <v>216</v>
      </c>
      <c r="H10" s="63">
        <f t="shared" si="1"/>
        <v>223</v>
      </c>
      <c r="I10" s="63">
        <f t="shared" si="1"/>
        <v>241</v>
      </c>
      <c r="J10" s="63">
        <f t="shared" si="1"/>
        <v>266</v>
      </c>
      <c r="K10" s="153">
        <f t="shared" si="1"/>
        <v>278</v>
      </c>
      <c r="L10" s="63">
        <f t="shared" si="1"/>
        <v>265</v>
      </c>
      <c r="M10" s="103">
        <f t="shared" ref="M10:M12" si="2">MAX(B10:L10)</f>
        <v>278</v>
      </c>
      <c r="N10" s="160">
        <v>0.47120000000000001</v>
      </c>
      <c r="O10" s="57" t="s">
        <v>15</v>
      </c>
    </row>
    <row r="11" spans="1:23" x14ac:dyDescent="0.25">
      <c r="A11" s="54" t="s">
        <v>19</v>
      </c>
      <c r="B11" s="63">
        <f>B3-B4</f>
        <v>128</v>
      </c>
      <c r="C11" s="63">
        <f t="shared" ref="C11:L11" si="3">C3-C4</f>
        <v>147</v>
      </c>
      <c r="D11" s="63">
        <f t="shared" si="3"/>
        <v>177</v>
      </c>
      <c r="E11" s="63">
        <f t="shared" si="3"/>
        <v>153</v>
      </c>
      <c r="F11" s="63">
        <f t="shared" si="3"/>
        <v>115</v>
      </c>
      <c r="G11" s="63">
        <f t="shared" si="3"/>
        <v>125</v>
      </c>
      <c r="H11" s="63">
        <f t="shared" si="3"/>
        <v>160</v>
      </c>
      <c r="I11" s="63">
        <f t="shared" si="3"/>
        <v>192</v>
      </c>
      <c r="J11" s="63">
        <f t="shared" si="3"/>
        <v>196</v>
      </c>
      <c r="K11" s="63">
        <f t="shared" si="3"/>
        <v>203</v>
      </c>
      <c r="L11" s="165">
        <f t="shared" si="3"/>
        <v>242</v>
      </c>
      <c r="M11" s="103">
        <f t="shared" si="2"/>
        <v>242</v>
      </c>
      <c r="N11" s="160">
        <v>0.28399999999999997</v>
      </c>
      <c r="O11" s="57" t="s">
        <v>9</v>
      </c>
    </row>
    <row r="12" spans="1:23" ht="15.75" thickBot="1" x14ac:dyDescent="0.3">
      <c r="A12" s="55" t="s">
        <v>19</v>
      </c>
      <c r="B12" s="65">
        <f>B5-B6</f>
        <v>153</v>
      </c>
      <c r="C12" s="65">
        <f t="shared" ref="C12:L12" si="4">C5-C6</f>
        <v>158</v>
      </c>
      <c r="D12" s="65">
        <f t="shared" si="4"/>
        <v>166</v>
      </c>
      <c r="E12" s="154">
        <f t="shared" si="4"/>
        <v>167</v>
      </c>
      <c r="F12" s="65">
        <f t="shared" si="4"/>
        <v>161</v>
      </c>
      <c r="G12" s="65">
        <f t="shared" si="4"/>
        <v>129</v>
      </c>
      <c r="H12" s="65">
        <f t="shared" si="4"/>
        <v>133</v>
      </c>
      <c r="I12" s="65">
        <f t="shared" si="4"/>
        <v>131</v>
      </c>
      <c r="J12" s="65">
        <f t="shared" si="4"/>
        <v>141</v>
      </c>
      <c r="K12" s="65">
        <f t="shared" si="4"/>
        <v>159</v>
      </c>
      <c r="L12" s="65">
        <f t="shared" si="4"/>
        <v>138</v>
      </c>
      <c r="M12" s="104">
        <f t="shared" si="2"/>
        <v>167</v>
      </c>
      <c r="N12" s="161">
        <v>0.48549999999999999</v>
      </c>
      <c r="O12" s="58" t="s">
        <v>12</v>
      </c>
    </row>
  </sheetData>
  <mergeCells count="7">
    <mergeCell ref="N5:O5"/>
    <mergeCell ref="N2:R2"/>
    <mergeCell ref="S2:W2"/>
    <mergeCell ref="N3:O3"/>
    <mergeCell ref="S3:T3"/>
    <mergeCell ref="N4:O4"/>
    <mergeCell ref="S4:T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6"/>
  <sheetViews>
    <sheetView zoomScaleNormal="100" workbookViewId="0">
      <selection activeCell="A3" sqref="A3:A10"/>
    </sheetView>
  </sheetViews>
  <sheetFormatPr defaultRowHeight="15" x14ac:dyDescent="0.25"/>
  <cols>
    <col min="1" max="1" width="25.42578125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1" bestFit="1" customWidth="1"/>
    <col min="15" max="15" width="13.28515625" customWidth="1"/>
    <col min="16" max="16" width="8" customWidth="1"/>
    <col min="17" max="17" width="7.7109375" customWidth="1"/>
    <col min="18" max="18" width="8.7109375" customWidth="1"/>
  </cols>
  <sheetData>
    <row r="1" spans="1:28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8" ht="15.75" thickBot="1" x14ac:dyDescent="0.3">
      <c r="A2" s="19" t="s">
        <v>8</v>
      </c>
      <c r="B2" s="132">
        <v>128</v>
      </c>
      <c r="C2" s="130">
        <v>256</v>
      </c>
      <c r="D2" s="131">
        <v>384</v>
      </c>
      <c r="E2" s="131">
        <v>512</v>
      </c>
      <c r="F2" s="21">
        <v>640</v>
      </c>
      <c r="G2" s="131">
        <v>768</v>
      </c>
      <c r="H2" s="21">
        <v>896</v>
      </c>
      <c r="I2" s="21">
        <v>1024</v>
      </c>
      <c r="J2" s="131">
        <v>1152</v>
      </c>
      <c r="K2" s="22">
        <v>1280</v>
      </c>
      <c r="L2" s="23">
        <v>1408</v>
      </c>
      <c r="M2" s="39" t="s">
        <v>6</v>
      </c>
      <c r="N2" s="200" t="s">
        <v>28</v>
      </c>
      <c r="O2" s="189"/>
      <c r="P2" s="189"/>
      <c r="Q2" s="189"/>
      <c r="R2" s="190"/>
    </row>
    <row r="3" spans="1:28" ht="15" customHeight="1" x14ac:dyDescent="0.25">
      <c r="A3" s="24" t="s">
        <v>39</v>
      </c>
      <c r="B3" s="61">
        <v>361</v>
      </c>
      <c r="C3" s="61">
        <v>390</v>
      </c>
      <c r="D3" s="61">
        <v>434</v>
      </c>
      <c r="E3" s="61">
        <v>477</v>
      </c>
      <c r="F3" s="61">
        <v>507</v>
      </c>
      <c r="G3" s="61">
        <v>574</v>
      </c>
      <c r="H3" s="61">
        <v>612</v>
      </c>
      <c r="I3" s="61">
        <v>626</v>
      </c>
      <c r="J3" s="61">
        <v>643</v>
      </c>
      <c r="K3" s="61">
        <v>656</v>
      </c>
      <c r="L3" s="158">
        <v>692</v>
      </c>
      <c r="M3" s="40">
        <f>AVERAGE(B3:L3)</f>
        <v>542.90909090909088</v>
      </c>
      <c r="N3" s="207" t="s">
        <v>37</v>
      </c>
      <c r="O3" s="208"/>
      <c r="P3" s="46">
        <f>M7-M3</f>
        <v>83.363636363636374</v>
      </c>
      <c r="Q3" s="46">
        <f>(P3/M7)*100</f>
        <v>13.311075627812457</v>
      </c>
      <c r="R3" s="209" t="s">
        <v>9</v>
      </c>
    </row>
    <row r="4" spans="1:28" ht="15" customHeight="1" x14ac:dyDescent="0.25">
      <c r="A4" s="25" t="s">
        <v>40</v>
      </c>
      <c r="B4" s="63">
        <v>271</v>
      </c>
      <c r="C4" s="63">
        <v>287</v>
      </c>
      <c r="D4" s="63">
        <v>324</v>
      </c>
      <c r="E4" s="63">
        <v>338</v>
      </c>
      <c r="F4" s="63">
        <v>353</v>
      </c>
      <c r="G4" s="63">
        <v>371</v>
      </c>
      <c r="H4" s="63">
        <v>394</v>
      </c>
      <c r="I4" s="63">
        <v>407</v>
      </c>
      <c r="J4" s="63">
        <v>437</v>
      </c>
      <c r="K4" s="63">
        <v>441</v>
      </c>
      <c r="L4" s="64">
        <v>454</v>
      </c>
      <c r="M4" s="40">
        <f t="shared" ref="M4:M6" si="0">AVERAGE(B4:L4)</f>
        <v>370.63636363636363</v>
      </c>
      <c r="N4" s="201" t="s">
        <v>38</v>
      </c>
      <c r="O4" s="202"/>
      <c r="P4" s="34">
        <f>M8-M4</f>
        <v>88.545454545454561</v>
      </c>
      <c r="Q4" s="34">
        <f>(P4/M8)*100</f>
        <v>19.283310235596915</v>
      </c>
      <c r="R4" s="203"/>
    </row>
    <row r="5" spans="1:28" ht="15.75" customHeight="1" x14ac:dyDescent="0.25">
      <c r="A5" s="25" t="s">
        <v>41</v>
      </c>
      <c r="B5" s="63">
        <v>196</v>
      </c>
      <c r="C5" s="63">
        <v>201</v>
      </c>
      <c r="D5" s="63">
        <v>211</v>
      </c>
      <c r="E5" s="63">
        <v>224</v>
      </c>
      <c r="F5" s="63">
        <v>231</v>
      </c>
      <c r="G5" s="63">
        <v>261</v>
      </c>
      <c r="H5" s="63">
        <v>287</v>
      </c>
      <c r="I5" s="63">
        <v>330</v>
      </c>
      <c r="J5" s="63">
        <v>355</v>
      </c>
      <c r="K5" s="63">
        <v>369</v>
      </c>
      <c r="L5" s="64">
        <v>382</v>
      </c>
      <c r="M5" s="40">
        <f t="shared" si="0"/>
        <v>277</v>
      </c>
      <c r="N5" s="201" t="s">
        <v>37</v>
      </c>
      <c r="O5" s="202"/>
      <c r="P5" s="34">
        <f>M9-M5</f>
        <v>109.72727272727275</v>
      </c>
      <c r="Q5" s="34">
        <f>(P5/M9)*100</f>
        <v>28.373295721673724</v>
      </c>
      <c r="R5" s="203" t="s">
        <v>12</v>
      </c>
    </row>
    <row r="6" spans="1:28" ht="15.75" thickBot="1" x14ac:dyDescent="0.3">
      <c r="A6" s="26" t="s">
        <v>42</v>
      </c>
      <c r="B6" s="65">
        <v>126</v>
      </c>
      <c r="C6" s="65">
        <v>142</v>
      </c>
      <c r="D6" s="65">
        <v>157</v>
      </c>
      <c r="E6" s="65">
        <v>164</v>
      </c>
      <c r="F6" s="65">
        <v>172</v>
      </c>
      <c r="G6" s="65">
        <v>194</v>
      </c>
      <c r="H6" s="65">
        <v>206</v>
      </c>
      <c r="I6" s="65">
        <v>214</v>
      </c>
      <c r="J6" s="65">
        <v>234</v>
      </c>
      <c r="K6" s="65">
        <v>269</v>
      </c>
      <c r="L6" s="66">
        <v>281</v>
      </c>
      <c r="M6" s="41">
        <f t="shared" si="0"/>
        <v>196.27272727272728</v>
      </c>
      <c r="N6" s="205" t="s">
        <v>38</v>
      </c>
      <c r="O6" s="206"/>
      <c r="P6" s="35">
        <f>M10-M6</f>
        <v>41.72727272727272</v>
      </c>
      <c r="Q6" s="35">
        <f>(P6/M10)*100</f>
        <v>17.532467532467528</v>
      </c>
      <c r="R6" s="204"/>
    </row>
    <row r="7" spans="1:28" ht="18" customHeight="1" x14ac:dyDescent="0.25">
      <c r="A7" s="24" t="s">
        <v>43</v>
      </c>
      <c r="B7" s="61">
        <v>436</v>
      </c>
      <c r="C7" s="61">
        <v>467</v>
      </c>
      <c r="D7" s="61">
        <v>515</v>
      </c>
      <c r="E7" s="61">
        <v>527</v>
      </c>
      <c r="F7" s="61">
        <v>542</v>
      </c>
      <c r="G7" s="61">
        <v>597</v>
      </c>
      <c r="H7" s="61">
        <v>661</v>
      </c>
      <c r="I7" s="61">
        <v>731</v>
      </c>
      <c r="J7" s="61">
        <v>768</v>
      </c>
      <c r="K7" s="61">
        <v>793</v>
      </c>
      <c r="L7" s="158">
        <v>852</v>
      </c>
      <c r="M7" s="40">
        <f>AVERAGE(B7:L7)</f>
        <v>626.27272727272725</v>
      </c>
      <c r="N7" s="143"/>
      <c r="O7" s="144"/>
      <c r="P7" s="145"/>
      <c r="Q7" s="145"/>
      <c r="R7" s="146"/>
      <c r="X7" t="s">
        <v>29</v>
      </c>
      <c r="AB7">
        <v>6</v>
      </c>
    </row>
    <row r="8" spans="1:28" ht="15.75" customHeight="1" x14ac:dyDescent="0.25">
      <c r="A8" s="25" t="s">
        <v>44</v>
      </c>
      <c r="B8" s="63">
        <v>308</v>
      </c>
      <c r="C8" s="63">
        <v>320</v>
      </c>
      <c r="D8" s="63">
        <v>338</v>
      </c>
      <c r="E8" s="63">
        <v>374</v>
      </c>
      <c r="F8" s="63">
        <v>427</v>
      </c>
      <c r="G8" s="63">
        <v>472</v>
      </c>
      <c r="H8" s="63">
        <v>501</v>
      </c>
      <c r="I8" s="63">
        <v>539</v>
      </c>
      <c r="J8" s="63">
        <v>572</v>
      </c>
      <c r="K8" s="63">
        <v>590</v>
      </c>
      <c r="L8" s="64">
        <v>610</v>
      </c>
      <c r="M8" s="40">
        <f t="shared" ref="M8:M10" si="1">AVERAGE(B8:L8)</f>
        <v>459.18181818181819</v>
      </c>
      <c r="N8" s="143"/>
      <c r="O8" s="144"/>
      <c r="P8" s="145"/>
      <c r="Q8" s="145"/>
      <c r="R8" s="146"/>
      <c r="X8" t="s">
        <v>30</v>
      </c>
      <c r="AB8">
        <v>10</v>
      </c>
    </row>
    <row r="9" spans="1:28" ht="16.5" customHeight="1" x14ac:dyDescent="0.25">
      <c r="A9" s="25" t="s">
        <v>45</v>
      </c>
      <c r="B9" s="63">
        <v>288</v>
      </c>
      <c r="C9" s="63">
        <v>307</v>
      </c>
      <c r="D9" s="63">
        <v>330</v>
      </c>
      <c r="E9" s="63">
        <v>344</v>
      </c>
      <c r="F9" s="153">
        <v>359</v>
      </c>
      <c r="G9" s="63">
        <v>385</v>
      </c>
      <c r="H9" s="63">
        <v>411</v>
      </c>
      <c r="I9" s="63">
        <v>429</v>
      </c>
      <c r="J9" s="63">
        <v>447</v>
      </c>
      <c r="K9" s="63">
        <v>471</v>
      </c>
      <c r="L9" s="64">
        <v>483</v>
      </c>
      <c r="M9" s="40">
        <f t="shared" si="1"/>
        <v>386.72727272727275</v>
      </c>
      <c r="N9" s="143"/>
      <c r="O9" s="144"/>
      <c r="P9" s="145"/>
      <c r="Q9" s="145"/>
      <c r="R9" s="147"/>
      <c r="X9" t="s">
        <v>31</v>
      </c>
      <c r="AB9">
        <v>5</v>
      </c>
    </row>
    <row r="10" spans="1:28" ht="15.75" thickBot="1" x14ac:dyDescent="0.3">
      <c r="A10" s="26" t="s">
        <v>46</v>
      </c>
      <c r="B10" s="65">
        <v>135</v>
      </c>
      <c r="C10" s="65">
        <v>149</v>
      </c>
      <c r="D10" s="65">
        <v>164</v>
      </c>
      <c r="E10" s="65">
        <v>177</v>
      </c>
      <c r="F10" s="65">
        <v>198</v>
      </c>
      <c r="G10" s="65">
        <v>256</v>
      </c>
      <c r="H10" s="65">
        <v>278</v>
      </c>
      <c r="I10" s="154">
        <v>298</v>
      </c>
      <c r="J10" s="65">
        <v>306</v>
      </c>
      <c r="K10" s="65">
        <v>312</v>
      </c>
      <c r="L10" s="66">
        <v>345</v>
      </c>
      <c r="M10" s="41">
        <f t="shared" si="1"/>
        <v>238</v>
      </c>
      <c r="X10" t="s">
        <v>32</v>
      </c>
      <c r="AB10">
        <v>4</v>
      </c>
    </row>
    <row r="11" spans="1:28" ht="16.5" customHeight="1" thickBot="1" x14ac:dyDescent="0.3">
      <c r="X11" t="s">
        <v>33</v>
      </c>
      <c r="AB11">
        <v>9</v>
      </c>
    </row>
    <row r="12" spans="1:28" ht="15.75" thickBot="1" x14ac:dyDescent="0.3">
      <c r="M12" s="132" t="s">
        <v>17</v>
      </c>
      <c r="N12" s="59" t="s">
        <v>18</v>
      </c>
      <c r="X12" t="s">
        <v>34</v>
      </c>
      <c r="AB12">
        <v>8</v>
      </c>
    </row>
    <row r="13" spans="1:28" x14ac:dyDescent="0.25">
      <c r="A13" s="148" t="s">
        <v>37</v>
      </c>
      <c r="B13" s="155">
        <f>B7-B3</f>
        <v>75</v>
      </c>
      <c r="C13" s="155">
        <f>C7-C3</f>
        <v>77</v>
      </c>
      <c r="D13" s="155">
        <f t="shared" ref="D13:L13" si="2">D7-D3</f>
        <v>81</v>
      </c>
      <c r="E13" s="155">
        <f t="shared" si="2"/>
        <v>50</v>
      </c>
      <c r="F13" s="155">
        <f t="shared" si="2"/>
        <v>35</v>
      </c>
      <c r="G13" s="155">
        <f t="shared" si="2"/>
        <v>23</v>
      </c>
      <c r="H13" s="155">
        <f t="shared" si="2"/>
        <v>49</v>
      </c>
      <c r="I13" s="155">
        <f t="shared" si="2"/>
        <v>105</v>
      </c>
      <c r="J13" s="155">
        <f t="shared" si="2"/>
        <v>125</v>
      </c>
      <c r="K13" s="155">
        <f t="shared" si="2"/>
        <v>137</v>
      </c>
      <c r="L13" s="133">
        <f t="shared" si="2"/>
        <v>160</v>
      </c>
      <c r="M13" s="102">
        <f>MAX(B13:L13)</f>
        <v>160</v>
      </c>
      <c r="N13" s="159">
        <v>0.18779999999999999</v>
      </c>
      <c r="O13" s="56" t="s">
        <v>9</v>
      </c>
      <c r="X13" t="s">
        <v>35</v>
      </c>
      <c r="AB13">
        <v>3</v>
      </c>
    </row>
    <row r="14" spans="1:28" x14ac:dyDescent="0.25">
      <c r="A14" s="149" t="s">
        <v>38</v>
      </c>
      <c r="B14" s="156">
        <f>B8-B4</f>
        <v>37</v>
      </c>
      <c r="C14" s="156">
        <f t="shared" ref="C14:L14" si="3">C8-C4</f>
        <v>33</v>
      </c>
      <c r="D14" s="156">
        <f t="shared" si="3"/>
        <v>14</v>
      </c>
      <c r="E14" s="156">
        <f t="shared" si="3"/>
        <v>36</v>
      </c>
      <c r="F14" s="156">
        <f t="shared" si="3"/>
        <v>74</v>
      </c>
      <c r="G14" s="156">
        <f t="shared" si="3"/>
        <v>101</v>
      </c>
      <c r="H14" s="156">
        <f t="shared" si="3"/>
        <v>107</v>
      </c>
      <c r="I14" s="156">
        <f t="shared" si="3"/>
        <v>132</v>
      </c>
      <c r="J14" s="156">
        <f t="shared" si="3"/>
        <v>135</v>
      </c>
      <c r="K14" s="156">
        <f t="shared" si="3"/>
        <v>149</v>
      </c>
      <c r="L14" s="151">
        <f t="shared" si="3"/>
        <v>156</v>
      </c>
      <c r="M14" s="103">
        <f t="shared" ref="M14:M16" si="4">MAX(B14:L14)</f>
        <v>156</v>
      </c>
      <c r="N14" s="160">
        <v>0.25569999999999998</v>
      </c>
      <c r="O14" s="57" t="s">
        <v>9</v>
      </c>
      <c r="X14" t="s">
        <v>36</v>
      </c>
      <c r="AB14">
        <v>7</v>
      </c>
    </row>
    <row r="15" spans="1:28" x14ac:dyDescent="0.25">
      <c r="A15" s="149" t="s">
        <v>37</v>
      </c>
      <c r="B15" s="156">
        <f>B9-B5</f>
        <v>92</v>
      </c>
      <c r="C15" s="156">
        <f t="shared" ref="C15:L15" si="5">C9-C5</f>
        <v>106</v>
      </c>
      <c r="D15" s="156">
        <f t="shared" si="5"/>
        <v>119</v>
      </c>
      <c r="E15" s="156">
        <f t="shared" si="5"/>
        <v>120</v>
      </c>
      <c r="F15" s="151">
        <f t="shared" si="5"/>
        <v>128</v>
      </c>
      <c r="G15" s="156">
        <f t="shared" si="5"/>
        <v>124</v>
      </c>
      <c r="H15" s="156">
        <f t="shared" si="5"/>
        <v>124</v>
      </c>
      <c r="I15" s="156">
        <f>I9-I5</f>
        <v>99</v>
      </c>
      <c r="J15" s="156">
        <f t="shared" si="5"/>
        <v>92</v>
      </c>
      <c r="K15" s="156">
        <f t="shared" si="5"/>
        <v>102</v>
      </c>
      <c r="L15" s="156">
        <f t="shared" si="5"/>
        <v>101</v>
      </c>
      <c r="M15" s="103">
        <f t="shared" si="4"/>
        <v>128</v>
      </c>
      <c r="N15" s="160">
        <v>0.35649999999999998</v>
      </c>
      <c r="O15" s="57" t="s">
        <v>12</v>
      </c>
    </row>
    <row r="16" spans="1:28" ht="15.75" thickBot="1" x14ac:dyDescent="0.3">
      <c r="A16" s="150" t="s">
        <v>38</v>
      </c>
      <c r="B16" s="157">
        <f>B10-B6</f>
        <v>9</v>
      </c>
      <c r="C16" s="157">
        <f t="shared" ref="C16:L16" si="6">C10-C6</f>
        <v>7</v>
      </c>
      <c r="D16" s="157">
        <f t="shared" si="6"/>
        <v>7</v>
      </c>
      <c r="E16" s="157">
        <f t="shared" si="6"/>
        <v>13</v>
      </c>
      <c r="F16" s="157">
        <f t="shared" si="6"/>
        <v>26</v>
      </c>
      <c r="G16" s="157">
        <f t="shared" si="6"/>
        <v>62</v>
      </c>
      <c r="H16" s="157">
        <f t="shared" si="6"/>
        <v>72</v>
      </c>
      <c r="I16" s="134">
        <f t="shared" si="6"/>
        <v>84</v>
      </c>
      <c r="J16" s="157">
        <f t="shared" si="6"/>
        <v>72</v>
      </c>
      <c r="K16" s="157">
        <f t="shared" si="6"/>
        <v>43</v>
      </c>
      <c r="L16" s="157">
        <f t="shared" si="6"/>
        <v>64</v>
      </c>
      <c r="M16" s="104">
        <f t="shared" si="4"/>
        <v>84</v>
      </c>
      <c r="N16" s="161">
        <v>0.28189999999999998</v>
      </c>
      <c r="O16" s="58" t="s">
        <v>12</v>
      </c>
    </row>
    <row r="17" spans="14:20" x14ac:dyDescent="0.25">
      <c r="Q17" s="129"/>
      <c r="R17" s="49"/>
    </row>
    <row r="18" spans="14:20" x14ac:dyDescent="0.25">
      <c r="Q18" s="129"/>
      <c r="R18" s="49"/>
    </row>
    <row r="19" spans="14:20" ht="14.25" customHeight="1" x14ac:dyDescent="0.25">
      <c r="N19" s="140"/>
      <c r="O19" s="140"/>
      <c r="P19" s="140"/>
      <c r="Q19" s="140"/>
      <c r="R19" s="140"/>
      <c r="S19" s="1"/>
      <c r="T19" s="1"/>
    </row>
    <row r="20" spans="14:20" ht="18" customHeight="1" x14ac:dyDescent="0.25">
      <c r="N20" s="140"/>
      <c r="O20" s="140"/>
      <c r="P20" s="140"/>
      <c r="Q20" s="140"/>
      <c r="R20" s="140"/>
      <c r="S20" s="1"/>
      <c r="T20" s="1"/>
    </row>
    <row r="21" spans="14:20" ht="19.5" customHeight="1" x14ac:dyDescent="0.25">
      <c r="N21" s="140"/>
      <c r="O21" s="140"/>
      <c r="P21" s="140"/>
      <c r="Q21" s="140"/>
      <c r="R21" s="140"/>
      <c r="S21" s="1"/>
      <c r="T21" s="1"/>
    </row>
    <row r="22" spans="14:20" ht="17.25" customHeight="1" x14ac:dyDescent="0.25">
      <c r="N22" s="140"/>
      <c r="O22" s="140"/>
      <c r="P22" s="140"/>
      <c r="Q22" s="140"/>
      <c r="R22" s="140"/>
      <c r="S22" s="1"/>
      <c r="T22" s="1"/>
    </row>
    <row r="23" spans="14:20" ht="20.25" customHeight="1" x14ac:dyDescent="0.25">
      <c r="N23" s="140"/>
      <c r="O23" s="140"/>
      <c r="P23" s="140"/>
      <c r="Q23" s="140"/>
      <c r="R23" s="140"/>
      <c r="S23" s="1"/>
      <c r="T23" s="1"/>
    </row>
    <row r="24" spans="14:20" ht="15" customHeight="1" x14ac:dyDescent="0.25">
      <c r="N24" s="140"/>
      <c r="O24" s="140"/>
      <c r="P24" s="140"/>
      <c r="Q24" s="140"/>
      <c r="R24" s="140"/>
      <c r="S24" s="1"/>
      <c r="T24" s="1"/>
    </row>
    <row r="25" spans="14:20" x14ac:dyDescent="0.25">
      <c r="N25" s="140"/>
      <c r="O25" s="140"/>
      <c r="P25" s="140"/>
      <c r="Q25" s="140"/>
      <c r="R25" s="140"/>
    </row>
    <row r="26" spans="14:20" x14ac:dyDescent="0.25">
      <c r="N26" s="141"/>
      <c r="O26" s="141"/>
      <c r="P26" s="141"/>
      <c r="Q26" s="141"/>
      <c r="R26" s="141"/>
    </row>
  </sheetData>
  <mergeCells count="7">
    <mergeCell ref="N5:O5"/>
    <mergeCell ref="R5:R6"/>
    <mergeCell ref="N6:O6"/>
    <mergeCell ref="N2:R2"/>
    <mergeCell ref="N3:O3"/>
    <mergeCell ref="N4:O4"/>
    <mergeCell ref="R3:R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9"/>
  <sheetViews>
    <sheetView tabSelected="1" zoomScaleNormal="100" workbookViewId="0">
      <selection activeCell="R25" sqref="R25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1.5703125" customWidth="1"/>
    <col min="15" max="15" width="9" customWidth="1"/>
    <col min="16" max="16" width="12" customWidth="1"/>
    <col min="17" max="17" width="10.28515625" customWidth="1"/>
    <col min="19" max="19" width="8.5703125" customWidth="1"/>
  </cols>
  <sheetData>
    <row r="1" spans="1:23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5.75" thickBot="1" x14ac:dyDescent="0.3">
      <c r="A2" s="19" t="s">
        <v>8</v>
      </c>
      <c r="B2" s="76">
        <v>128</v>
      </c>
      <c r="C2" s="77">
        <v>256</v>
      </c>
      <c r="D2" s="78">
        <v>384</v>
      </c>
      <c r="E2" s="78">
        <v>512</v>
      </c>
      <c r="F2" s="78">
        <v>640</v>
      </c>
      <c r="G2" s="78">
        <v>768</v>
      </c>
      <c r="H2" s="78">
        <v>896</v>
      </c>
      <c r="I2" s="78">
        <v>1024</v>
      </c>
      <c r="J2" s="78">
        <v>1152</v>
      </c>
      <c r="K2" s="79">
        <v>1280</v>
      </c>
      <c r="L2" s="80">
        <v>1408</v>
      </c>
      <c r="M2" s="81" t="s">
        <v>6</v>
      </c>
      <c r="N2" s="200" t="s">
        <v>10</v>
      </c>
      <c r="O2" s="189"/>
      <c r="P2" s="189"/>
      <c r="Q2" s="189"/>
      <c r="R2" s="190"/>
      <c r="S2" s="188" t="s">
        <v>7</v>
      </c>
      <c r="T2" s="189"/>
      <c r="U2" s="189"/>
      <c r="V2" s="189"/>
      <c r="W2" s="190"/>
    </row>
    <row r="3" spans="1:23" ht="21" x14ac:dyDescent="0.25">
      <c r="A3" s="73" t="s">
        <v>2</v>
      </c>
      <c r="B3" s="184">
        <v>2.8365650969529085E-2</v>
      </c>
      <c r="C3" s="122">
        <v>5.251282051282051E-2</v>
      </c>
      <c r="D3" s="122">
        <v>7.0783410138248848E-2</v>
      </c>
      <c r="E3" s="122">
        <v>8.5870020964360597E-2</v>
      </c>
      <c r="F3" s="122">
        <v>0.1009861932938856</v>
      </c>
      <c r="G3" s="122">
        <v>0.10703832752613242</v>
      </c>
      <c r="H3" s="122">
        <v>0.11712418300653595</v>
      </c>
      <c r="I3" s="122">
        <v>0.13086261980830671</v>
      </c>
      <c r="J3" s="122">
        <v>0.14332814930015553</v>
      </c>
      <c r="K3" s="122">
        <v>0.15609756097560976</v>
      </c>
      <c r="L3" s="122">
        <v>0.16277456647398844</v>
      </c>
      <c r="M3" s="82">
        <f>AVERAGE(B3:L3)</f>
        <v>0.10506759117905214</v>
      </c>
      <c r="N3" s="191" t="s">
        <v>11</v>
      </c>
      <c r="O3" s="192"/>
      <c r="P3" s="70">
        <f>M3-M4</f>
        <v>-5.0404805977593961E-2</v>
      </c>
      <c r="Q3" s="33">
        <f>(P3/M4)*100</f>
        <v>-32.4204211804933</v>
      </c>
      <c r="R3" s="36" t="s">
        <v>9</v>
      </c>
      <c r="S3" s="196" t="s">
        <v>13</v>
      </c>
      <c r="T3" s="197"/>
      <c r="U3" s="71">
        <f>M3-M5</f>
        <v>-0.10126094013507762</v>
      </c>
      <c r="V3" s="48">
        <f>(U3/M5)*100</f>
        <v>-49.077526743458719</v>
      </c>
      <c r="W3" s="45" t="s">
        <v>14</v>
      </c>
    </row>
    <row r="4" spans="1:23" ht="21.75" thickBot="1" x14ac:dyDescent="0.3">
      <c r="A4" s="74" t="s">
        <v>3</v>
      </c>
      <c r="B4" s="185">
        <v>3.7785977859778594E-2</v>
      </c>
      <c r="C4" s="123">
        <v>7.1358885017421603E-2</v>
      </c>
      <c r="D4" s="123">
        <v>9.481481481481481E-2</v>
      </c>
      <c r="E4" s="123">
        <v>0.12118343195266272</v>
      </c>
      <c r="F4" s="123">
        <v>0.14504249291784702</v>
      </c>
      <c r="G4" s="123">
        <v>0.16560646900269543</v>
      </c>
      <c r="H4" s="123">
        <v>0.18192893401015231</v>
      </c>
      <c r="I4" s="123">
        <v>0.20127764127764128</v>
      </c>
      <c r="J4" s="123">
        <v>0.21089244851258582</v>
      </c>
      <c r="K4" s="123">
        <v>0.23219954648526075</v>
      </c>
      <c r="L4" s="182">
        <v>0.24810572687224672</v>
      </c>
      <c r="M4" s="83">
        <f t="shared" ref="M4:M6" si="0">AVERAGE(B4:L4)</f>
        <v>0.1554723971566461</v>
      </c>
      <c r="N4" s="193" t="s">
        <v>11</v>
      </c>
      <c r="O4" s="194"/>
      <c r="P4" s="70">
        <f>M5-M6</f>
        <v>-8.3590631218609379E-2</v>
      </c>
      <c r="Q4" s="33">
        <f>(P4/M6)*100</f>
        <v>-28.832392618811426</v>
      </c>
      <c r="R4" s="42" t="s">
        <v>12</v>
      </c>
      <c r="S4" s="198" t="s">
        <v>13</v>
      </c>
      <c r="T4" s="199"/>
      <c r="U4" s="72">
        <f>M4-M6</f>
        <v>-0.13444676537609304</v>
      </c>
      <c r="V4" s="47">
        <f>(U4/M6)*100</f>
        <v>-46.373880291859159</v>
      </c>
      <c r="W4" s="37" t="s">
        <v>15</v>
      </c>
    </row>
    <row r="5" spans="1:23" ht="21" x14ac:dyDescent="0.25">
      <c r="A5" s="74" t="s">
        <v>4</v>
      </c>
      <c r="B5" s="185">
        <v>5.2244897959183668E-2</v>
      </c>
      <c r="C5" s="123">
        <v>0.10189054726368159</v>
      </c>
      <c r="D5" s="123">
        <v>0.14559241706161136</v>
      </c>
      <c r="E5" s="123">
        <v>0.18285714285714286</v>
      </c>
      <c r="F5" s="123">
        <v>0.22164502164502164</v>
      </c>
      <c r="G5" s="123">
        <v>0.2354022988505747</v>
      </c>
      <c r="H5" s="123">
        <v>0.247</v>
      </c>
      <c r="I5" s="123">
        <v>0.251</v>
      </c>
      <c r="J5" s="123">
        <v>0.25960563380281693</v>
      </c>
      <c r="K5" s="123">
        <v>0.27750677506775068</v>
      </c>
      <c r="L5" s="182">
        <v>0.29486910994764398</v>
      </c>
      <c r="M5" s="83">
        <f t="shared" si="0"/>
        <v>0.20632853131412976</v>
      </c>
      <c r="N5" s="195"/>
      <c r="O5" s="195"/>
      <c r="P5" s="43"/>
      <c r="Q5" s="43"/>
      <c r="R5" s="44"/>
    </row>
    <row r="6" spans="1:23" ht="15.75" thickBot="1" x14ac:dyDescent="0.3">
      <c r="A6" s="75" t="s">
        <v>5</v>
      </c>
      <c r="B6" s="186">
        <v>8.126984126984127E-2</v>
      </c>
      <c r="C6" s="124">
        <v>0.14422535211267606</v>
      </c>
      <c r="D6" s="124">
        <v>0.19566878980891719</v>
      </c>
      <c r="E6" s="124">
        <v>0.24975609756097561</v>
      </c>
      <c r="F6" s="124">
        <v>0.29767441860465116</v>
      </c>
      <c r="G6" s="124">
        <v>0.31670103092783508</v>
      </c>
      <c r="H6" s="124">
        <v>0.34796116504854369</v>
      </c>
      <c r="I6" s="183">
        <v>0.38100000000000001</v>
      </c>
      <c r="J6" s="124">
        <v>0.38500000000000001</v>
      </c>
      <c r="K6" s="124">
        <v>0.38900000000000001</v>
      </c>
      <c r="L6" s="124">
        <v>0.40085409252669035</v>
      </c>
      <c r="M6" s="84">
        <f t="shared" si="0"/>
        <v>0.28991916253273914</v>
      </c>
    </row>
    <row r="7" spans="1:23" ht="15.75" thickBot="1" x14ac:dyDescent="0.3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9"/>
    </row>
    <row r="8" spans="1:23" ht="15.75" thickBot="1" x14ac:dyDescent="0.3">
      <c r="M8" s="16" t="s">
        <v>17</v>
      </c>
      <c r="N8" s="59" t="s">
        <v>18</v>
      </c>
    </row>
    <row r="9" spans="1:23" x14ac:dyDescent="0.25">
      <c r="A9" s="50" t="s">
        <v>16</v>
      </c>
      <c r="B9" s="122">
        <f>B3-B5</f>
        <v>-2.3879246989654584E-2</v>
      </c>
      <c r="C9" s="122">
        <f t="shared" ref="C9:L10" si="1">C3-C5</f>
        <v>-4.9377726750861078E-2</v>
      </c>
      <c r="D9" s="122">
        <f t="shared" si="1"/>
        <v>-7.4809006923362509E-2</v>
      </c>
      <c r="E9" s="122">
        <f t="shared" si="1"/>
        <v>-9.698712189278226E-2</v>
      </c>
      <c r="F9" s="122">
        <f t="shared" si="1"/>
        <v>-0.12065882835113605</v>
      </c>
      <c r="G9" s="122">
        <f t="shared" si="1"/>
        <v>-0.12836397132444227</v>
      </c>
      <c r="H9" s="122">
        <f t="shared" si="1"/>
        <v>-0.12987581699346407</v>
      </c>
      <c r="I9" s="122">
        <f t="shared" si="1"/>
        <v>-0.12013738019169329</v>
      </c>
      <c r="J9" s="122">
        <f t="shared" si="1"/>
        <v>-0.1162774845026614</v>
      </c>
      <c r="K9" s="122">
        <f t="shared" si="1"/>
        <v>-0.12140921409214092</v>
      </c>
      <c r="L9" s="187">
        <f t="shared" si="1"/>
        <v>-0.13209454347365554</v>
      </c>
      <c r="M9" s="86">
        <f>MIN(B9:L9)</f>
        <v>-0.13209454347365554</v>
      </c>
      <c r="N9" s="159">
        <v>0.5323</v>
      </c>
      <c r="O9" s="56" t="s">
        <v>14</v>
      </c>
    </row>
    <row r="10" spans="1:23" x14ac:dyDescent="0.25">
      <c r="A10" s="51" t="s">
        <v>16</v>
      </c>
      <c r="B10" s="123">
        <f>B4-B6</f>
        <v>-4.3483863410062676E-2</v>
      </c>
      <c r="C10" s="123">
        <f t="shared" si="1"/>
        <v>-7.2866467095254461E-2</v>
      </c>
      <c r="D10" s="123">
        <f t="shared" si="1"/>
        <v>-0.10085397499410238</v>
      </c>
      <c r="E10" s="123">
        <f t="shared" si="1"/>
        <v>-0.12857266560831287</v>
      </c>
      <c r="F10" s="123">
        <f t="shared" si="1"/>
        <v>-0.15263192568680414</v>
      </c>
      <c r="G10" s="123">
        <f t="shared" si="1"/>
        <v>-0.15109456192513965</v>
      </c>
      <c r="H10" s="123">
        <f t="shared" si="1"/>
        <v>-0.16603223103839138</v>
      </c>
      <c r="I10" s="182">
        <f t="shared" si="1"/>
        <v>-0.17972235872235873</v>
      </c>
      <c r="J10" s="123">
        <f t="shared" si="1"/>
        <v>-0.17410755148741419</v>
      </c>
      <c r="K10" s="123">
        <f t="shared" si="1"/>
        <v>-0.15680045351473926</v>
      </c>
      <c r="L10" s="123">
        <f t="shared" si="1"/>
        <v>-0.15274836565444364</v>
      </c>
      <c r="M10" s="88">
        <f t="shared" ref="M10:M12" si="2">MIN(B10:L10)</f>
        <v>-0.17972235872235873</v>
      </c>
      <c r="N10" s="160">
        <v>0.47239999999999999</v>
      </c>
      <c r="O10" s="57" t="s">
        <v>15</v>
      </c>
    </row>
    <row r="11" spans="1:23" x14ac:dyDescent="0.25">
      <c r="A11" s="51" t="s">
        <v>19</v>
      </c>
      <c r="B11" s="123">
        <f>B3-B4</f>
        <v>-9.4203268902495092E-3</v>
      </c>
      <c r="C11" s="123">
        <f t="shared" ref="C11:L11" si="3">C3-C4</f>
        <v>-1.8846064504601093E-2</v>
      </c>
      <c r="D11" s="123">
        <f t="shared" si="3"/>
        <v>-2.4031404676565962E-2</v>
      </c>
      <c r="E11" s="123">
        <f t="shared" si="3"/>
        <v>-3.5313410988302124E-2</v>
      </c>
      <c r="F11" s="123">
        <f t="shared" si="3"/>
        <v>-4.4056299623961417E-2</v>
      </c>
      <c r="G11" s="123">
        <f t="shared" si="3"/>
        <v>-5.8568141476563015E-2</v>
      </c>
      <c r="H11" s="123">
        <f t="shared" si="3"/>
        <v>-6.4804751003616365E-2</v>
      </c>
      <c r="I11" s="123">
        <f t="shared" si="3"/>
        <v>-7.0415021469334566E-2</v>
      </c>
      <c r="J11" s="123">
        <f t="shared" si="3"/>
        <v>-6.756429921243029E-2</v>
      </c>
      <c r="K11" s="123">
        <f t="shared" si="3"/>
        <v>-7.6101985509650999E-2</v>
      </c>
      <c r="L11" s="182">
        <f t="shared" si="3"/>
        <v>-8.5331160398258277E-2</v>
      </c>
      <c r="M11" s="88">
        <f t="shared" si="2"/>
        <v>-8.5331160398258277E-2</v>
      </c>
      <c r="N11" s="160">
        <v>0.3427</v>
      </c>
      <c r="O11" s="57" t="s">
        <v>9</v>
      </c>
    </row>
    <row r="12" spans="1:23" ht="15.75" thickBot="1" x14ac:dyDescent="0.3">
      <c r="A12" s="52" t="s">
        <v>19</v>
      </c>
      <c r="B12" s="124">
        <f>B5-B6</f>
        <v>-2.9024943310657601E-2</v>
      </c>
      <c r="C12" s="124">
        <f t="shared" ref="C12:L12" si="4">C5-C6</f>
        <v>-4.2334804848994476E-2</v>
      </c>
      <c r="D12" s="124">
        <f t="shared" si="4"/>
        <v>-5.0076372747305836E-2</v>
      </c>
      <c r="E12" s="124">
        <f t="shared" si="4"/>
        <v>-6.6898954703832753E-2</v>
      </c>
      <c r="F12" s="124">
        <f t="shared" si="4"/>
        <v>-7.6029396959629514E-2</v>
      </c>
      <c r="G12" s="124">
        <f t="shared" si="4"/>
        <v>-8.1298732077260377E-2</v>
      </c>
      <c r="H12" s="124">
        <f t="shared" si="4"/>
        <v>-0.10096116504854369</v>
      </c>
      <c r="I12" s="183">
        <f t="shared" si="4"/>
        <v>-0.13</v>
      </c>
      <c r="J12" s="124">
        <f t="shared" si="4"/>
        <v>-0.12539436619718308</v>
      </c>
      <c r="K12" s="124">
        <f t="shared" si="4"/>
        <v>-0.11149322493224934</v>
      </c>
      <c r="L12" s="124">
        <f t="shared" si="4"/>
        <v>-0.10598498257904637</v>
      </c>
      <c r="M12" s="90">
        <f t="shared" si="2"/>
        <v>-0.13</v>
      </c>
      <c r="N12" s="161">
        <v>0.3412</v>
      </c>
      <c r="O12" s="58" t="s">
        <v>12</v>
      </c>
      <c r="R12" s="128"/>
      <c r="S12" s="128"/>
      <c r="T12" s="128"/>
      <c r="U12" s="128"/>
    </row>
    <row r="13" spans="1:23" ht="15.75" customHeight="1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  <c r="Q13" s="129"/>
      <c r="R13" s="49"/>
      <c r="S13" s="49"/>
      <c r="T13" s="49"/>
      <c r="U13" s="49"/>
    </row>
    <row r="14" spans="1:23" x14ac:dyDescent="0.25">
      <c r="N14" s="1"/>
      <c r="O14" s="1"/>
      <c r="P14" s="1"/>
      <c r="Q14" s="67"/>
      <c r="R14" s="163"/>
      <c r="S14" s="163"/>
      <c r="T14" s="163"/>
      <c r="U14" s="163"/>
    </row>
    <row r="15" spans="1:23" x14ac:dyDescent="0.25">
      <c r="N15" s="164"/>
      <c r="O15" s="164"/>
      <c r="P15" s="164"/>
      <c r="Q15" s="164"/>
      <c r="R15" s="164"/>
      <c r="S15" s="164"/>
      <c r="T15" s="164"/>
      <c r="U15" s="164"/>
    </row>
    <row r="16" spans="1:23" x14ac:dyDescent="0.25">
      <c r="N16" s="164"/>
      <c r="O16" s="164"/>
      <c r="P16" s="164"/>
      <c r="Q16" s="164"/>
      <c r="R16" s="164"/>
      <c r="S16" s="164"/>
      <c r="T16" s="164"/>
      <c r="U16" s="164"/>
    </row>
    <row r="17" spans="14:21" x14ac:dyDescent="0.25">
      <c r="N17" s="164"/>
      <c r="O17" s="164"/>
      <c r="P17" s="164"/>
      <c r="Q17" s="164"/>
      <c r="R17" s="164"/>
      <c r="S17" s="164"/>
      <c r="T17" s="164"/>
      <c r="U17" s="164"/>
    </row>
    <row r="18" spans="14:21" x14ac:dyDescent="0.25">
      <c r="N18" s="164"/>
      <c r="O18" s="164"/>
      <c r="P18" s="164"/>
      <c r="Q18" s="164"/>
      <c r="R18" s="164"/>
      <c r="S18" s="164"/>
      <c r="T18" s="164"/>
      <c r="U18" s="164"/>
    </row>
    <row r="19" spans="14:21" x14ac:dyDescent="0.25">
      <c r="N19" s="164"/>
      <c r="O19" s="164"/>
      <c r="P19" s="164"/>
      <c r="Q19" s="164"/>
      <c r="R19" s="164"/>
      <c r="S19" s="164"/>
      <c r="T19" s="164"/>
      <c r="U19" s="164"/>
    </row>
  </sheetData>
  <mergeCells count="7">
    <mergeCell ref="N5:O5"/>
    <mergeCell ref="N2:R2"/>
    <mergeCell ref="S2:W2"/>
    <mergeCell ref="N3:O3"/>
    <mergeCell ref="S3:T3"/>
    <mergeCell ref="N4:O4"/>
    <mergeCell ref="S4:T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"/>
  <sheetViews>
    <sheetView zoomScaleNormal="100" workbookViewId="0">
      <selection activeCell="U4" sqref="U4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1.5703125" customWidth="1"/>
    <col min="15" max="15" width="9" customWidth="1"/>
    <col min="16" max="16" width="15.85546875" customWidth="1"/>
  </cols>
  <sheetData>
    <row r="1" spans="1:23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5.75" thickBot="1" x14ac:dyDescent="0.3">
      <c r="A2" s="19" t="s">
        <v>8</v>
      </c>
      <c r="B2" s="76">
        <v>128</v>
      </c>
      <c r="C2" s="77">
        <v>256</v>
      </c>
      <c r="D2" s="78">
        <v>384</v>
      </c>
      <c r="E2" s="78">
        <v>512</v>
      </c>
      <c r="F2" s="78">
        <v>640</v>
      </c>
      <c r="G2" s="78">
        <v>768</v>
      </c>
      <c r="H2" s="78">
        <v>896</v>
      </c>
      <c r="I2" s="78">
        <v>1024</v>
      </c>
      <c r="J2" s="78">
        <v>1152</v>
      </c>
      <c r="K2" s="79">
        <v>1280</v>
      </c>
      <c r="L2" s="80">
        <v>1408</v>
      </c>
      <c r="M2" s="81" t="s">
        <v>6</v>
      </c>
      <c r="N2" s="200" t="s">
        <v>10</v>
      </c>
      <c r="O2" s="189"/>
      <c r="P2" s="189"/>
      <c r="Q2" s="189"/>
      <c r="R2" s="190"/>
      <c r="S2" s="188" t="s">
        <v>7</v>
      </c>
      <c r="T2" s="189"/>
      <c r="U2" s="189"/>
      <c r="V2" s="189"/>
      <c r="W2" s="190"/>
    </row>
    <row r="3" spans="1:23" ht="21" x14ac:dyDescent="0.25">
      <c r="A3" s="73" t="s">
        <v>2</v>
      </c>
      <c r="B3" s="184">
        <v>2.3486238532110092E-2</v>
      </c>
      <c r="C3" s="122">
        <v>4.3854389721627411E-2</v>
      </c>
      <c r="D3" s="122">
        <v>5.9650485436893205E-2</v>
      </c>
      <c r="E3" s="122">
        <v>7.7722960151802661E-2</v>
      </c>
      <c r="F3" s="122">
        <v>9.4464944649446492E-2</v>
      </c>
      <c r="G3" s="122">
        <v>0.10291457286432161</v>
      </c>
      <c r="H3" s="122">
        <v>0.10844175491679273</v>
      </c>
      <c r="I3" s="122">
        <v>0.1120656634746922</v>
      </c>
      <c r="J3" s="122">
        <v>0.12</v>
      </c>
      <c r="K3" s="122">
        <v>0.12912988650693569</v>
      </c>
      <c r="L3" s="122">
        <v>0.13220657276995307</v>
      </c>
      <c r="M3" s="82">
        <f>AVERAGE(B3:L3)</f>
        <v>9.1267042638597751E-2</v>
      </c>
      <c r="N3" s="191" t="s">
        <v>11</v>
      </c>
      <c r="O3" s="192"/>
      <c r="P3" s="70">
        <f>M3-M4</f>
        <v>-3.2562212757018219E-2</v>
      </c>
      <c r="Q3" s="33">
        <f>(P3/M4)*100</f>
        <v>-26.296057949300277</v>
      </c>
      <c r="R3" s="36" t="s">
        <v>9</v>
      </c>
      <c r="S3" s="196" t="s">
        <v>13</v>
      </c>
      <c r="T3" s="197"/>
      <c r="U3" s="71">
        <f>M3-M5</f>
        <v>-5.7713148863490521E-2</v>
      </c>
      <c r="V3" s="48">
        <f>(U3/M5)*100</f>
        <v>-38.738807006219716</v>
      </c>
      <c r="W3" s="45" t="s">
        <v>14</v>
      </c>
    </row>
    <row r="4" spans="1:23" ht="21.75" thickBot="1" x14ac:dyDescent="0.3">
      <c r="A4" s="74" t="s">
        <v>3</v>
      </c>
      <c r="B4" s="185">
        <v>3.3246753246753247E-2</v>
      </c>
      <c r="C4" s="123">
        <v>6.4000000000000001E-2</v>
      </c>
      <c r="D4" s="123">
        <v>9.0887573964497037E-2</v>
      </c>
      <c r="E4" s="123">
        <v>0.1095187165775401</v>
      </c>
      <c r="F4" s="123">
        <v>0.11990632318501172</v>
      </c>
      <c r="G4" s="123">
        <v>0.13016949152542373</v>
      </c>
      <c r="H4" s="123">
        <v>0.14307385229540917</v>
      </c>
      <c r="I4" s="123">
        <v>0.15198515769944343</v>
      </c>
      <c r="J4" s="123">
        <v>0.16111888111888115</v>
      </c>
      <c r="K4" s="123">
        <v>0.17355932203389832</v>
      </c>
      <c r="L4" s="182">
        <v>0.18465573770491805</v>
      </c>
      <c r="M4" s="83">
        <f t="shared" ref="M4:M6" si="0">AVERAGE(B4:L4)</f>
        <v>0.12382925539561597</v>
      </c>
      <c r="N4" s="193" t="s">
        <v>11</v>
      </c>
      <c r="O4" s="194"/>
      <c r="P4" s="70">
        <f>M5-M6</f>
        <v>-8.9320894541827067E-2</v>
      </c>
      <c r="Q4" s="33">
        <f>(P4/M6)*100</f>
        <v>-37.482369897956133</v>
      </c>
      <c r="R4" s="42" t="s">
        <v>12</v>
      </c>
      <c r="S4" s="198" t="s">
        <v>13</v>
      </c>
      <c r="T4" s="199"/>
      <c r="U4" s="72">
        <f>M4-M6</f>
        <v>-0.11447183064829937</v>
      </c>
      <c r="V4" s="47">
        <f>(U4/M6)*100</f>
        <v>-48.036638249816413</v>
      </c>
      <c r="W4" s="37" t="s">
        <v>15</v>
      </c>
    </row>
    <row r="5" spans="1:23" ht="21" x14ac:dyDescent="0.25">
      <c r="A5" s="74" t="s">
        <v>4</v>
      </c>
      <c r="B5" s="185">
        <v>3.5555555555555556E-2</v>
      </c>
      <c r="C5" s="123">
        <v>6.6710097719869715E-2</v>
      </c>
      <c r="D5" s="123">
        <v>9.3090909090909085E-2</v>
      </c>
      <c r="E5" s="123">
        <v>0.11906976744186046</v>
      </c>
      <c r="F5" s="123">
        <v>0.14261838440111421</v>
      </c>
      <c r="G5" s="123">
        <v>0.15958441558441558</v>
      </c>
      <c r="H5" s="123">
        <v>0.17440389294403894</v>
      </c>
      <c r="I5" s="123">
        <v>0.19095571095571096</v>
      </c>
      <c r="J5" s="123">
        <v>0.2061744966442953</v>
      </c>
      <c r="K5" s="123">
        <v>0.21740976645435242</v>
      </c>
      <c r="L5" s="182">
        <v>0.23320910973084885</v>
      </c>
      <c r="M5" s="83">
        <f t="shared" si="0"/>
        <v>0.14898019150208827</v>
      </c>
      <c r="N5" s="195"/>
      <c r="O5" s="195"/>
      <c r="P5" s="43"/>
      <c r="Q5" s="43"/>
      <c r="R5" s="44"/>
    </row>
    <row r="6" spans="1:23" ht="15.75" thickBot="1" x14ac:dyDescent="0.3">
      <c r="A6" s="75" t="s">
        <v>5</v>
      </c>
      <c r="B6" s="186">
        <v>7.5851851851851851E-2</v>
      </c>
      <c r="C6" s="124">
        <v>0.13744966442953019</v>
      </c>
      <c r="D6" s="124">
        <v>0.18731707317073171</v>
      </c>
      <c r="E6" s="183">
        <v>0.23141242937853107</v>
      </c>
      <c r="F6" s="124">
        <v>0.24</v>
      </c>
      <c r="G6" s="124">
        <v>0.25700000000000001</v>
      </c>
      <c r="H6" s="124">
        <v>0.25900000000000001</v>
      </c>
      <c r="I6" s="124">
        <v>0.27489932885906038</v>
      </c>
      <c r="J6" s="124">
        <v>0.30117647058823527</v>
      </c>
      <c r="K6" s="183">
        <v>0.32820512820512798</v>
      </c>
      <c r="L6" s="124">
        <v>0.32900000000000001</v>
      </c>
      <c r="M6" s="84">
        <f t="shared" si="0"/>
        <v>0.23830108604391534</v>
      </c>
    </row>
    <row r="7" spans="1:23" ht="15.75" thickBot="1" x14ac:dyDescent="0.3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9"/>
    </row>
    <row r="8" spans="1:23" ht="15.75" thickBot="1" x14ac:dyDescent="0.3">
      <c r="M8" s="16" t="s">
        <v>17</v>
      </c>
      <c r="N8" s="59" t="s">
        <v>18</v>
      </c>
    </row>
    <row r="9" spans="1:23" x14ac:dyDescent="0.25">
      <c r="A9" s="50" t="s">
        <v>16</v>
      </c>
      <c r="B9" s="122">
        <f>B3-B5</f>
        <v>-1.2069317023445464E-2</v>
      </c>
      <c r="C9" s="122">
        <f t="shared" ref="C9:L10" si="1">C3-C5</f>
        <v>-2.2855707998242304E-2</v>
      </c>
      <c r="D9" s="122">
        <f t="shared" si="1"/>
        <v>-3.344042365401588E-2</v>
      </c>
      <c r="E9" s="122">
        <f t="shared" si="1"/>
        <v>-4.1346807290057797E-2</v>
      </c>
      <c r="F9" s="122">
        <f t="shared" si="1"/>
        <v>-4.815343975166772E-2</v>
      </c>
      <c r="G9" s="122">
        <f t="shared" si="1"/>
        <v>-5.6669842720093969E-2</v>
      </c>
      <c r="H9" s="122">
        <f t="shared" si="1"/>
        <v>-6.5962138027246209E-2</v>
      </c>
      <c r="I9" s="122">
        <f t="shared" si="1"/>
        <v>-7.8890047481018757E-2</v>
      </c>
      <c r="J9" s="122">
        <f t="shared" si="1"/>
        <v>-8.6174496644295301E-2</v>
      </c>
      <c r="K9" s="122">
        <f t="shared" si="1"/>
        <v>-8.8279879947416734E-2</v>
      </c>
      <c r="L9" s="187">
        <f t="shared" si="1"/>
        <v>-0.10100253696089578</v>
      </c>
      <c r="M9" s="86">
        <f>MIN(B9:L9)</f>
        <v>-0.10100253696089578</v>
      </c>
      <c r="N9" s="159">
        <v>0.4335</v>
      </c>
      <c r="O9" s="56" t="s">
        <v>14</v>
      </c>
    </row>
    <row r="10" spans="1:23" x14ac:dyDescent="0.25">
      <c r="A10" s="51" t="s">
        <v>16</v>
      </c>
      <c r="B10" s="123">
        <f>B4-B6</f>
        <v>-4.2605098605098604E-2</v>
      </c>
      <c r="C10" s="123">
        <f t="shared" si="1"/>
        <v>-7.3449664429530187E-2</v>
      </c>
      <c r="D10" s="123">
        <f t="shared" si="1"/>
        <v>-9.642949920623467E-2</v>
      </c>
      <c r="E10" s="123">
        <f t="shared" si="1"/>
        <v>-0.12189371280099097</v>
      </c>
      <c r="F10" s="123">
        <f t="shared" si="1"/>
        <v>-0.12009367681498827</v>
      </c>
      <c r="G10" s="123">
        <f t="shared" si="1"/>
        <v>-0.12683050847457628</v>
      </c>
      <c r="H10" s="123">
        <f t="shared" si="1"/>
        <v>-0.11592614770459084</v>
      </c>
      <c r="I10" s="123">
        <f t="shared" si="1"/>
        <v>-0.12291417115961695</v>
      </c>
      <c r="J10" s="123">
        <f t="shared" si="1"/>
        <v>-0.14005758946935412</v>
      </c>
      <c r="K10" s="182">
        <f t="shared" si="1"/>
        <v>-0.15464580617122967</v>
      </c>
      <c r="L10" s="123">
        <f t="shared" si="1"/>
        <v>-0.14434426229508196</v>
      </c>
      <c r="M10" s="88">
        <f t="shared" ref="M10:M11" si="2">MIN(B10:L10)</f>
        <v>-0.15464580617122967</v>
      </c>
      <c r="N10" s="160">
        <v>0.47260000000000002</v>
      </c>
      <c r="O10" s="57" t="s">
        <v>15</v>
      </c>
    </row>
    <row r="11" spans="1:23" x14ac:dyDescent="0.25">
      <c r="A11" s="51" t="s">
        <v>19</v>
      </c>
      <c r="B11" s="123">
        <f>B3-B4</f>
        <v>-9.7605147146431551E-3</v>
      </c>
      <c r="C11" s="123">
        <f t="shared" ref="C11:L11" si="3">C3-C4</f>
        <v>-2.014561027837259E-2</v>
      </c>
      <c r="D11" s="123">
        <f t="shared" si="3"/>
        <v>-3.1237088527603832E-2</v>
      </c>
      <c r="E11" s="123">
        <f t="shared" si="3"/>
        <v>-3.179575642573744E-2</v>
      </c>
      <c r="F11" s="123">
        <f t="shared" si="3"/>
        <v>-2.5441378535565232E-2</v>
      </c>
      <c r="G11" s="123">
        <f t="shared" si="3"/>
        <v>-2.725491866110212E-2</v>
      </c>
      <c r="H11" s="123">
        <f t="shared" si="3"/>
        <v>-3.4632097378616444E-2</v>
      </c>
      <c r="I11" s="123">
        <f t="shared" si="3"/>
        <v>-3.9919494224751231E-2</v>
      </c>
      <c r="J11" s="123">
        <f t="shared" si="3"/>
        <v>-4.1118881118881151E-2</v>
      </c>
      <c r="K11" s="123">
        <f t="shared" si="3"/>
        <v>-4.442943552696263E-2</v>
      </c>
      <c r="L11" s="182">
        <f t="shared" si="3"/>
        <v>-5.2449164934964987E-2</v>
      </c>
      <c r="M11" s="88">
        <f t="shared" si="2"/>
        <v>-5.2449164934964987E-2</v>
      </c>
      <c r="N11" s="160">
        <v>0.28110000000000002</v>
      </c>
      <c r="O11" s="57" t="s">
        <v>9</v>
      </c>
    </row>
    <row r="12" spans="1:23" ht="15.75" thickBot="1" x14ac:dyDescent="0.3">
      <c r="A12" s="52" t="s">
        <v>19</v>
      </c>
      <c r="B12" s="124">
        <f>B5-B6</f>
        <v>-4.0296296296296295E-2</v>
      </c>
      <c r="C12" s="124">
        <f t="shared" ref="C12:L12" si="4">C5-C6</f>
        <v>-7.0739566709660473E-2</v>
      </c>
      <c r="D12" s="124">
        <f t="shared" si="4"/>
        <v>-9.4226164079822622E-2</v>
      </c>
      <c r="E12" s="183">
        <f t="shared" si="4"/>
        <v>-0.11234266193667061</v>
      </c>
      <c r="F12" s="124">
        <f t="shared" si="4"/>
        <v>-9.7381615598885779E-2</v>
      </c>
      <c r="G12" s="124">
        <f t="shared" si="4"/>
        <v>-9.7415584415584427E-2</v>
      </c>
      <c r="H12" s="124">
        <f t="shared" si="4"/>
        <v>-8.4596107055961073E-2</v>
      </c>
      <c r="I12" s="124">
        <f t="shared" si="4"/>
        <v>-8.3943617903349421E-2</v>
      </c>
      <c r="J12" s="124">
        <f t="shared" si="4"/>
        <v>-9.5001973943939971E-2</v>
      </c>
      <c r="K12" s="124">
        <f t="shared" si="4"/>
        <v>-0.11079536175077556</v>
      </c>
      <c r="L12" s="124">
        <f t="shared" si="4"/>
        <v>-9.5790890269151163E-2</v>
      </c>
      <c r="M12" s="90">
        <f>MIN(B12:L12)</f>
        <v>-0.11234266193667061</v>
      </c>
      <c r="N12" s="161">
        <v>0.48480000000000001</v>
      </c>
      <c r="O12" s="58" t="s">
        <v>12</v>
      </c>
    </row>
    <row r="13" spans="1:23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</row>
  </sheetData>
  <mergeCells count="7">
    <mergeCell ref="N5:O5"/>
    <mergeCell ref="N2:R2"/>
    <mergeCell ref="S2:W2"/>
    <mergeCell ref="N3:O3"/>
    <mergeCell ref="S3:T3"/>
    <mergeCell ref="N4:O4"/>
    <mergeCell ref="S4:T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6"/>
  <sheetViews>
    <sheetView zoomScaleNormal="100" workbookViewId="0">
      <selection activeCell="I16" sqref="I16"/>
    </sheetView>
  </sheetViews>
  <sheetFormatPr defaultRowHeight="15" x14ac:dyDescent="0.25"/>
  <cols>
    <col min="1" max="1" width="25.42578125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1" bestFit="1" customWidth="1"/>
    <col min="15" max="15" width="13.28515625" customWidth="1"/>
    <col min="16" max="16" width="8" customWidth="1"/>
    <col min="17" max="17" width="7.7109375" customWidth="1"/>
    <col min="18" max="18" width="8.7109375" customWidth="1"/>
  </cols>
  <sheetData>
    <row r="1" spans="1:28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8" ht="15.75" thickBot="1" x14ac:dyDescent="0.3">
      <c r="A2" s="19" t="s">
        <v>8</v>
      </c>
      <c r="B2" s="132">
        <v>128</v>
      </c>
      <c r="C2" s="130">
        <v>256</v>
      </c>
      <c r="D2" s="131">
        <v>384</v>
      </c>
      <c r="E2" s="131">
        <v>512</v>
      </c>
      <c r="F2" s="21">
        <v>640</v>
      </c>
      <c r="G2" s="131">
        <v>768</v>
      </c>
      <c r="H2" s="21">
        <v>896</v>
      </c>
      <c r="I2" s="21">
        <v>1024</v>
      </c>
      <c r="J2" s="131">
        <v>1152</v>
      </c>
      <c r="K2" s="22">
        <v>1280</v>
      </c>
      <c r="L2" s="23">
        <v>1408</v>
      </c>
      <c r="M2" s="39" t="s">
        <v>6</v>
      </c>
      <c r="N2" s="200" t="s">
        <v>28</v>
      </c>
      <c r="O2" s="189"/>
      <c r="P2" s="189"/>
      <c r="Q2" s="189"/>
      <c r="R2" s="190"/>
    </row>
    <row r="3" spans="1:28" ht="15" customHeight="1" x14ac:dyDescent="0.25">
      <c r="A3" s="24" t="s">
        <v>39</v>
      </c>
      <c r="B3" s="122">
        <v>2.8365650969529085E-2</v>
      </c>
      <c r="C3" s="122">
        <v>5.251282051282051E-2</v>
      </c>
      <c r="D3" s="122">
        <v>7.0783410138248848E-2</v>
      </c>
      <c r="E3" s="122">
        <v>8.5870020964360597E-2</v>
      </c>
      <c r="F3" s="122">
        <v>0.1009861932938856</v>
      </c>
      <c r="G3" s="122">
        <v>0.10703832752613242</v>
      </c>
      <c r="H3" s="122">
        <v>0.11712418300653595</v>
      </c>
      <c r="I3" s="122">
        <v>0.13086261980830671</v>
      </c>
      <c r="J3" s="122">
        <v>0.14332814930015553</v>
      </c>
      <c r="K3" s="122">
        <v>0.15609756097560976</v>
      </c>
      <c r="L3" s="181">
        <v>0.16277456647398844</v>
      </c>
      <c r="M3" s="169">
        <f>AVERAGE(B3:L3)</f>
        <v>0.10506759117905214</v>
      </c>
      <c r="N3" s="207" t="s">
        <v>37</v>
      </c>
      <c r="O3" s="208"/>
      <c r="P3" s="71">
        <f>M7-M3</f>
        <v>-1.3800548540454385E-2</v>
      </c>
      <c r="Q3" s="46">
        <f>(P3/M3)*100</f>
        <v>-13.134924276446029</v>
      </c>
      <c r="R3" s="209" t="s">
        <v>9</v>
      </c>
    </row>
    <row r="4" spans="1:28" ht="15" customHeight="1" x14ac:dyDescent="0.25">
      <c r="A4" s="25" t="s">
        <v>40</v>
      </c>
      <c r="B4" s="123">
        <v>3.7785977859778594E-2</v>
      </c>
      <c r="C4" s="123">
        <v>7.1358885017421603E-2</v>
      </c>
      <c r="D4" s="123">
        <v>9.481481481481481E-2</v>
      </c>
      <c r="E4" s="123">
        <v>0.12118343195266272</v>
      </c>
      <c r="F4" s="123">
        <v>0.14504249291784702</v>
      </c>
      <c r="G4" s="123">
        <v>0.16560646900269543</v>
      </c>
      <c r="H4" s="123">
        <v>0.18192893401015231</v>
      </c>
      <c r="I4" s="123">
        <v>0.20127764127764128</v>
      </c>
      <c r="J4" s="123">
        <v>0.21089244851258582</v>
      </c>
      <c r="K4" s="123">
        <v>0.23219954648526075</v>
      </c>
      <c r="L4" s="135">
        <v>0.24810572687224672</v>
      </c>
      <c r="M4" s="169">
        <f t="shared" ref="M4:M6" si="0">AVERAGE(B4:L4)</f>
        <v>0.1554723971566461</v>
      </c>
      <c r="N4" s="201" t="s">
        <v>38</v>
      </c>
      <c r="O4" s="202"/>
      <c r="P4" s="107">
        <f>M8-M4</f>
        <v>-3.1643141761030127E-2</v>
      </c>
      <c r="Q4" s="34">
        <f>(P4/M4)*100</f>
        <v>-20.352900154455135</v>
      </c>
      <c r="R4" s="203"/>
    </row>
    <row r="5" spans="1:28" ht="15.75" customHeight="1" x14ac:dyDescent="0.25">
      <c r="A5" s="25" t="s">
        <v>41</v>
      </c>
      <c r="B5" s="123">
        <v>5.2244897959183668E-2</v>
      </c>
      <c r="C5" s="123">
        <v>0.10189054726368159</v>
      </c>
      <c r="D5" s="123">
        <v>0.14559241706161136</v>
      </c>
      <c r="E5" s="123">
        <v>0.18285714285714286</v>
      </c>
      <c r="F5" s="182">
        <v>0.22164502164502164</v>
      </c>
      <c r="G5" s="123">
        <v>0.2354022988505747</v>
      </c>
      <c r="H5" s="123">
        <v>0.247</v>
      </c>
      <c r="I5" s="123">
        <v>0.251</v>
      </c>
      <c r="J5" s="123">
        <v>0.25960563380281693</v>
      </c>
      <c r="K5" s="123">
        <v>0.27750677506775068</v>
      </c>
      <c r="L5" s="167">
        <v>0.29486910994764398</v>
      </c>
      <c r="M5" s="169">
        <f t="shared" si="0"/>
        <v>0.20632853131412976</v>
      </c>
      <c r="N5" s="201" t="s">
        <v>37</v>
      </c>
      <c r="O5" s="202"/>
      <c r="P5" s="107">
        <f>M9-M5</f>
        <v>-5.7348339812041488E-2</v>
      </c>
      <c r="Q5" s="34">
        <f>(P5/M5)*100</f>
        <v>-27.794672625634188</v>
      </c>
      <c r="R5" s="203" t="s">
        <v>12</v>
      </c>
    </row>
    <row r="6" spans="1:28" ht="15.75" thickBot="1" x14ac:dyDescent="0.3">
      <c r="A6" s="26" t="s">
        <v>42</v>
      </c>
      <c r="B6" s="124">
        <v>8.126984126984127E-2</v>
      </c>
      <c r="C6" s="124">
        <v>0.14422535211267606</v>
      </c>
      <c r="D6" s="124">
        <v>0.19566878980891719</v>
      </c>
      <c r="E6" s="124">
        <v>0.24975609756097561</v>
      </c>
      <c r="F6" s="124">
        <v>0.29767441860465116</v>
      </c>
      <c r="G6" s="124">
        <v>0.31670103092783508</v>
      </c>
      <c r="H6" s="124">
        <v>0.34796116504854369</v>
      </c>
      <c r="I6" s="183">
        <v>0.38100000000000001</v>
      </c>
      <c r="J6" s="124">
        <v>0.38500000000000001</v>
      </c>
      <c r="K6" s="124">
        <v>0.38900000000000001</v>
      </c>
      <c r="L6" s="168">
        <v>0.40085409252669035</v>
      </c>
      <c r="M6" s="170">
        <f t="shared" si="0"/>
        <v>0.28991916253273914</v>
      </c>
      <c r="N6" s="205" t="s">
        <v>38</v>
      </c>
      <c r="O6" s="206"/>
      <c r="P6" s="72">
        <f>M10-M6</f>
        <v>-5.16180764888238E-2</v>
      </c>
      <c r="Q6" s="35">
        <f>(P6/M6)*100</f>
        <v>-17.804299666806202</v>
      </c>
      <c r="R6" s="204"/>
    </row>
    <row r="7" spans="1:28" ht="18" customHeight="1" x14ac:dyDescent="0.25">
      <c r="A7" s="24" t="s">
        <v>43</v>
      </c>
      <c r="B7" s="122">
        <v>2.3486238532110092E-2</v>
      </c>
      <c r="C7" s="122">
        <v>4.3854389721627411E-2</v>
      </c>
      <c r="D7" s="122">
        <v>5.9650485436893205E-2</v>
      </c>
      <c r="E7" s="122">
        <v>7.7722960151802661E-2</v>
      </c>
      <c r="F7" s="122">
        <v>9.4464944649446492E-2</v>
      </c>
      <c r="G7" s="122">
        <v>0.10291457286432161</v>
      </c>
      <c r="H7" s="122">
        <v>0.10844175491679273</v>
      </c>
      <c r="I7" s="122">
        <v>0.1120656634746922</v>
      </c>
      <c r="J7" s="122">
        <v>0.12</v>
      </c>
      <c r="K7" s="122">
        <v>0.12912988650693569</v>
      </c>
      <c r="L7" s="166">
        <v>0.13220657276995307</v>
      </c>
      <c r="M7" s="169">
        <f>AVERAGE(B7:L7)</f>
        <v>9.1267042638597751E-2</v>
      </c>
      <c r="N7" s="143"/>
      <c r="O7" s="144"/>
      <c r="P7" s="145"/>
      <c r="Q7" s="145"/>
      <c r="R7" s="146"/>
      <c r="X7" t="s">
        <v>29</v>
      </c>
      <c r="AB7">
        <v>6</v>
      </c>
    </row>
    <row r="8" spans="1:28" ht="15.75" customHeight="1" x14ac:dyDescent="0.25">
      <c r="A8" s="25" t="s">
        <v>44</v>
      </c>
      <c r="B8" s="123">
        <v>3.3246753246753247E-2</v>
      </c>
      <c r="C8" s="123">
        <v>6.4000000000000001E-2</v>
      </c>
      <c r="D8" s="123">
        <v>9.0887573964497037E-2</v>
      </c>
      <c r="E8" s="123">
        <v>0.1095187165775401</v>
      </c>
      <c r="F8" s="123">
        <v>0.11990632318501172</v>
      </c>
      <c r="G8" s="123">
        <v>0.13016949152542373</v>
      </c>
      <c r="H8" s="123">
        <v>0.14307385229540917</v>
      </c>
      <c r="I8" s="123">
        <v>0.15198515769944343</v>
      </c>
      <c r="J8" s="123">
        <v>0.16111888111888115</v>
      </c>
      <c r="K8" s="123">
        <v>0.17355932203389832</v>
      </c>
      <c r="L8" s="167">
        <v>0.18465573770491805</v>
      </c>
      <c r="M8" s="169">
        <f t="shared" ref="M8:M10" si="1">AVERAGE(B8:L8)</f>
        <v>0.12382925539561597</v>
      </c>
      <c r="N8" s="143"/>
      <c r="O8" s="144"/>
      <c r="P8" s="145"/>
      <c r="Q8" s="145"/>
      <c r="R8" s="146"/>
      <c r="X8" t="s">
        <v>30</v>
      </c>
      <c r="AB8">
        <v>10</v>
      </c>
    </row>
    <row r="9" spans="1:28" ht="16.5" customHeight="1" x14ac:dyDescent="0.25">
      <c r="A9" s="25" t="s">
        <v>45</v>
      </c>
      <c r="B9" s="123">
        <v>3.5555555555555556E-2</v>
      </c>
      <c r="C9" s="123">
        <v>6.6710097719869715E-2</v>
      </c>
      <c r="D9" s="123">
        <v>9.3090909090909085E-2</v>
      </c>
      <c r="E9" s="123">
        <v>0.11906976744186046</v>
      </c>
      <c r="F9" s="123">
        <v>0.14261838440111421</v>
      </c>
      <c r="G9" s="123">
        <v>0.15958441558441558</v>
      </c>
      <c r="H9" s="123">
        <v>0.17440389294403894</v>
      </c>
      <c r="I9" s="123">
        <v>0.19095571095571096</v>
      </c>
      <c r="J9" s="123">
        <v>0.2061744966442953</v>
      </c>
      <c r="K9" s="123">
        <v>0.21740976645435242</v>
      </c>
      <c r="L9" s="167">
        <v>0.23320910973084885</v>
      </c>
      <c r="M9" s="169">
        <f t="shared" si="1"/>
        <v>0.14898019150208827</v>
      </c>
      <c r="N9" s="143"/>
      <c r="O9" s="144"/>
      <c r="P9" s="145"/>
      <c r="Q9" s="145"/>
      <c r="R9" s="147"/>
      <c r="X9" t="s">
        <v>31</v>
      </c>
      <c r="AB9">
        <v>5</v>
      </c>
    </row>
    <row r="10" spans="1:28" ht="15.75" thickBot="1" x14ac:dyDescent="0.3">
      <c r="A10" s="26" t="s">
        <v>46</v>
      </c>
      <c r="B10" s="124">
        <v>7.5851851851851851E-2</v>
      </c>
      <c r="C10" s="124">
        <v>0.13744966442953019</v>
      </c>
      <c r="D10" s="124">
        <v>0.18731707317073171</v>
      </c>
      <c r="E10" s="124">
        <v>0.23141242937853107</v>
      </c>
      <c r="F10" s="124">
        <v>0.24</v>
      </c>
      <c r="G10" s="124">
        <v>0.25700000000000001</v>
      </c>
      <c r="H10" s="124">
        <v>0.25900000000000001</v>
      </c>
      <c r="I10" s="124">
        <v>0.27489932885906038</v>
      </c>
      <c r="J10" s="124">
        <v>0.30117647058823527</v>
      </c>
      <c r="K10" s="124">
        <v>0.32820512820512798</v>
      </c>
      <c r="L10" s="168">
        <v>0.32900000000000001</v>
      </c>
      <c r="M10" s="170">
        <f t="shared" si="1"/>
        <v>0.23830108604391534</v>
      </c>
      <c r="X10" t="s">
        <v>32</v>
      </c>
      <c r="AB10">
        <v>4</v>
      </c>
    </row>
    <row r="11" spans="1:28" ht="16.5" customHeight="1" thickBot="1" x14ac:dyDescent="0.3">
      <c r="F11" s="171"/>
      <c r="G11" s="171"/>
      <c r="H11" s="171"/>
      <c r="X11" t="s">
        <v>33</v>
      </c>
      <c r="AB11">
        <v>9</v>
      </c>
    </row>
    <row r="12" spans="1:28" ht="15.75" thickBot="1" x14ac:dyDescent="0.3">
      <c r="M12" s="132" t="s">
        <v>17</v>
      </c>
      <c r="N12" s="59" t="s">
        <v>18</v>
      </c>
      <c r="X12" t="s">
        <v>34</v>
      </c>
      <c r="AB12">
        <v>8</v>
      </c>
    </row>
    <row r="13" spans="1:28" x14ac:dyDescent="0.25">
      <c r="A13" s="148" t="s">
        <v>37</v>
      </c>
      <c r="B13" s="172">
        <f>B7-B3</f>
        <v>-4.879412437418993E-3</v>
      </c>
      <c r="C13" s="172">
        <f>C7-C3</f>
        <v>-8.6584307911930988E-3</v>
      </c>
      <c r="D13" s="172">
        <f t="shared" ref="D13:L13" si="2">D7-D3</f>
        <v>-1.1132924701355643E-2</v>
      </c>
      <c r="E13" s="172">
        <f t="shared" si="2"/>
        <v>-8.1470608125579352E-3</v>
      </c>
      <c r="F13" s="172">
        <f t="shared" si="2"/>
        <v>-6.5212486444391066E-3</v>
      </c>
      <c r="G13" s="172">
        <f t="shared" si="2"/>
        <v>-4.1237546618108079E-3</v>
      </c>
      <c r="H13" s="172">
        <f t="shared" si="2"/>
        <v>-8.6824280897432188E-3</v>
      </c>
      <c r="I13" s="172">
        <f t="shared" si="2"/>
        <v>-1.8796956333614515E-2</v>
      </c>
      <c r="J13" s="172">
        <f t="shared" si="2"/>
        <v>-2.3328149300155532E-2</v>
      </c>
      <c r="K13" s="172">
        <f t="shared" si="2"/>
        <v>-2.6967674468674069E-2</v>
      </c>
      <c r="L13" s="178">
        <f t="shared" si="2"/>
        <v>-3.0567993704035373E-2</v>
      </c>
      <c r="M13" s="175">
        <f>MIN(B13:L13)</f>
        <v>-3.0567993704035373E-2</v>
      </c>
      <c r="N13" s="159">
        <v>0.19020000000000001</v>
      </c>
      <c r="O13" s="56" t="s">
        <v>9</v>
      </c>
      <c r="X13" t="s">
        <v>35</v>
      </c>
      <c r="AB13">
        <v>3</v>
      </c>
    </row>
    <row r="14" spans="1:28" x14ac:dyDescent="0.25">
      <c r="A14" s="149" t="s">
        <v>38</v>
      </c>
      <c r="B14" s="173">
        <f>B8-B4</f>
        <v>-4.5392246130253472E-3</v>
      </c>
      <c r="C14" s="173">
        <f t="shared" ref="C14:L16" si="3">C8-C4</f>
        <v>-7.3588850174216014E-3</v>
      </c>
      <c r="D14" s="173">
        <f t="shared" si="3"/>
        <v>-3.927240850317773E-3</v>
      </c>
      <c r="E14" s="173">
        <f t="shared" si="3"/>
        <v>-1.166471537512262E-2</v>
      </c>
      <c r="F14" s="173">
        <f t="shared" si="3"/>
        <v>-2.5136169732835292E-2</v>
      </c>
      <c r="G14" s="173">
        <f t="shared" si="3"/>
        <v>-3.5436977477271703E-2</v>
      </c>
      <c r="H14" s="173">
        <f t="shared" si="3"/>
        <v>-3.8855081714743139E-2</v>
      </c>
      <c r="I14" s="173">
        <f t="shared" si="3"/>
        <v>-4.9292483578197849E-2</v>
      </c>
      <c r="J14" s="173">
        <f t="shared" si="3"/>
        <v>-4.9773567393704671E-2</v>
      </c>
      <c r="K14" s="173">
        <f t="shared" si="3"/>
        <v>-5.8640224451362438E-2</v>
      </c>
      <c r="L14" s="179">
        <f t="shared" si="3"/>
        <v>-6.3449989167328663E-2</v>
      </c>
      <c r="M14" s="176">
        <f>MIN(B14:L14)</f>
        <v>-6.3449989167328663E-2</v>
      </c>
      <c r="N14" s="160">
        <v>0.254</v>
      </c>
      <c r="O14" s="57" t="s">
        <v>9</v>
      </c>
      <c r="X14" t="s">
        <v>36</v>
      </c>
      <c r="AB14">
        <v>7</v>
      </c>
    </row>
    <row r="15" spans="1:28" x14ac:dyDescent="0.25">
      <c r="A15" s="149" t="s">
        <v>37</v>
      </c>
      <c r="B15" s="173">
        <f>B9-B5</f>
        <v>-1.6689342403628113E-2</v>
      </c>
      <c r="C15" s="173">
        <f t="shared" si="3"/>
        <v>-3.5180449543811873E-2</v>
      </c>
      <c r="D15" s="173">
        <f t="shared" si="3"/>
        <v>-5.2501507970702271E-2</v>
      </c>
      <c r="E15" s="173">
        <f t="shared" si="3"/>
        <v>-6.3787375415282399E-2</v>
      </c>
      <c r="F15" s="179">
        <f t="shared" si="3"/>
        <v>-7.9026637243907433E-2</v>
      </c>
      <c r="G15" s="173">
        <f t="shared" si="3"/>
        <v>-7.5817883266159125E-2</v>
      </c>
      <c r="H15" s="173">
        <f t="shared" si="3"/>
        <v>-7.2596107055961062E-2</v>
      </c>
      <c r="I15" s="173">
        <f>I9-I5</f>
        <v>-6.0044289044289045E-2</v>
      </c>
      <c r="J15" s="173">
        <f t="shared" si="3"/>
        <v>-5.343113715852163E-2</v>
      </c>
      <c r="K15" s="173">
        <f t="shared" si="3"/>
        <v>-6.0097008613398256E-2</v>
      </c>
      <c r="L15" s="173">
        <f t="shared" si="3"/>
        <v>-6.166000021679513E-2</v>
      </c>
      <c r="M15" s="176">
        <f>MIN(B15:L15)</f>
        <v>-7.9026637243907433E-2</v>
      </c>
      <c r="N15" s="160">
        <v>0.35589999999999999</v>
      </c>
      <c r="O15" s="57" t="s">
        <v>12</v>
      </c>
    </row>
    <row r="16" spans="1:28" ht="15.75" thickBot="1" x14ac:dyDescent="0.3">
      <c r="A16" s="150" t="s">
        <v>38</v>
      </c>
      <c r="B16" s="174">
        <f>B10-B6</f>
        <v>-5.4179894179894189E-3</v>
      </c>
      <c r="C16" s="174">
        <f t="shared" si="3"/>
        <v>-6.7756876831458757E-3</v>
      </c>
      <c r="D16" s="174">
        <f t="shared" si="3"/>
        <v>-8.3517166381854857E-3</v>
      </c>
      <c r="E16" s="174">
        <f t="shared" si="3"/>
        <v>-1.8343668182444539E-2</v>
      </c>
      <c r="F16" s="174">
        <f t="shared" si="3"/>
        <v>-5.7674418604651168E-2</v>
      </c>
      <c r="G16" s="174">
        <f t="shared" si="3"/>
        <v>-5.9701030927835075E-2</v>
      </c>
      <c r="H16" s="174">
        <f t="shared" si="3"/>
        <v>-8.8961165048543678E-2</v>
      </c>
      <c r="I16" s="180">
        <f t="shared" si="3"/>
        <v>-0.10610067114093963</v>
      </c>
      <c r="J16" s="174">
        <f t="shared" si="3"/>
        <v>-8.3823529411764741E-2</v>
      </c>
      <c r="K16" s="174">
        <f t="shared" si="3"/>
        <v>-6.079487179487203E-2</v>
      </c>
      <c r="L16" s="174">
        <f t="shared" si="3"/>
        <v>-7.1854092526690339E-2</v>
      </c>
      <c r="M16" s="177">
        <f>MIN(B16:L16)</f>
        <v>-0.10610067114093963</v>
      </c>
      <c r="N16" s="161">
        <v>0.27529999999999999</v>
      </c>
      <c r="O16" s="58" t="s">
        <v>12</v>
      </c>
    </row>
    <row r="17" spans="14:20" x14ac:dyDescent="0.25">
      <c r="Q17" s="129"/>
      <c r="R17" s="49"/>
    </row>
    <row r="18" spans="14:20" x14ac:dyDescent="0.25">
      <c r="Q18" s="129"/>
      <c r="R18" s="49"/>
    </row>
    <row r="19" spans="14:20" ht="14.25" customHeight="1" x14ac:dyDescent="0.25">
      <c r="N19" s="140"/>
      <c r="O19" s="140"/>
      <c r="P19" s="140"/>
      <c r="Q19" s="140"/>
      <c r="R19" s="140"/>
      <c r="S19" s="1"/>
      <c r="T19" s="1"/>
    </row>
    <row r="20" spans="14:20" ht="18" customHeight="1" x14ac:dyDescent="0.25">
      <c r="N20" s="140"/>
      <c r="O20" s="140"/>
      <c r="P20" s="140"/>
      <c r="Q20" s="140"/>
      <c r="R20" s="140"/>
      <c r="S20" s="1"/>
      <c r="T20" s="1"/>
    </row>
    <row r="21" spans="14:20" ht="19.5" customHeight="1" x14ac:dyDescent="0.25">
      <c r="N21" s="140"/>
      <c r="O21" s="140"/>
      <c r="P21" s="140"/>
      <c r="Q21" s="140"/>
      <c r="R21" s="140"/>
      <c r="S21" s="1"/>
      <c r="T21" s="1"/>
    </row>
    <row r="22" spans="14:20" ht="17.25" customHeight="1" x14ac:dyDescent="0.25">
      <c r="N22" s="140"/>
      <c r="O22" s="140"/>
      <c r="P22" s="140"/>
      <c r="Q22" s="140"/>
      <c r="R22" s="140"/>
      <c r="S22" s="1"/>
      <c r="T22" s="1"/>
    </row>
    <row r="23" spans="14:20" ht="20.25" customHeight="1" x14ac:dyDescent="0.25">
      <c r="N23" s="140"/>
      <c r="O23" s="140"/>
      <c r="P23" s="140"/>
      <c r="Q23" s="140"/>
      <c r="R23" s="140"/>
      <c r="S23" s="1"/>
      <c r="T23" s="1"/>
    </row>
    <row r="24" spans="14:20" ht="15" customHeight="1" x14ac:dyDescent="0.25">
      <c r="N24" s="140"/>
      <c r="O24" s="140"/>
      <c r="P24" s="140"/>
      <c r="Q24" s="140"/>
      <c r="R24" s="140"/>
      <c r="S24" s="1"/>
      <c r="T24" s="1"/>
    </row>
    <row r="25" spans="14:20" x14ac:dyDescent="0.25">
      <c r="N25" s="140"/>
      <c r="O25" s="140"/>
      <c r="P25" s="140"/>
      <c r="Q25" s="140"/>
      <c r="R25" s="140"/>
    </row>
    <row r="26" spans="14:20" x14ac:dyDescent="0.25">
      <c r="N26" s="141"/>
      <c r="O26" s="141"/>
      <c r="P26" s="141"/>
      <c r="Q26" s="141"/>
      <c r="R26" s="141"/>
    </row>
  </sheetData>
  <mergeCells count="7">
    <mergeCell ref="N2:R2"/>
    <mergeCell ref="N3:O3"/>
    <mergeCell ref="R3:R4"/>
    <mergeCell ref="N4:O4"/>
    <mergeCell ref="N5:O5"/>
    <mergeCell ref="R5:R6"/>
    <mergeCell ref="N6:O6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9"/>
  <sheetViews>
    <sheetView zoomScaleNormal="100" workbookViewId="0">
      <selection activeCell="U4" sqref="U4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2.7109375" customWidth="1"/>
  </cols>
  <sheetData>
    <row r="1" spans="1:23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3" ht="15.75" thickBot="1" x14ac:dyDescent="0.3">
      <c r="A2" s="19" t="s">
        <v>8</v>
      </c>
      <c r="B2" s="16">
        <v>128</v>
      </c>
      <c r="C2" s="38">
        <v>256</v>
      </c>
      <c r="D2" s="17">
        <v>384</v>
      </c>
      <c r="E2" s="17">
        <v>512</v>
      </c>
      <c r="F2" s="17">
        <v>640</v>
      </c>
      <c r="G2" s="17">
        <v>768</v>
      </c>
      <c r="H2" s="17">
        <v>896</v>
      </c>
      <c r="I2" s="17">
        <v>1024</v>
      </c>
      <c r="J2" s="17">
        <v>1152</v>
      </c>
      <c r="K2" s="60">
        <v>1280</v>
      </c>
      <c r="L2" s="18">
        <v>1408</v>
      </c>
      <c r="M2" s="81" t="s">
        <v>6</v>
      </c>
      <c r="N2" s="200" t="s">
        <v>10</v>
      </c>
      <c r="O2" s="189"/>
      <c r="P2" s="189"/>
      <c r="Q2" s="189"/>
      <c r="R2" s="190"/>
      <c r="S2" s="188" t="s">
        <v>7</v>
      </c>
      <c r="T2" s="189"/>
      <c r="U2" s="189"/>
      <c r="V2" s="189"/>
      <c r="W2" s="190"/>
    </row>
    <row r="3" spans="1:23" ht="21" x14ac:dyDescent="0.25">
      <c r="A3" s="73" t="s">
        <v>2</v>
      </c>
      <c r="B3" s="119">
        <v>2.5069999999999997</v>
      </c>
      <c r="C3" s="61">
        <v>2.4269999999999996</v>
      </c>
      <c r="D3" s="61">
        <v>2.3469999999999995</v>
      </c>
      <c r="E3" s="61">
        <v>2.2169999999999996</v>
      </c>
      <c r="F3" s="61">
        <v>2.0569999999999995</v>
      </c>
      <c r="G3" s="61">
        <v>1.9569999999999999</v>
      </c>
      <c r="H3" s="61">
        <v>1.9169999999999998</v>
      </c>
      <c r="I3" s="61">
        <v>1.8169999999999999</v>
      </c>
      <c r="J3" s="61">
        <v>1.7169999999999996</v>
      </c>
      <c r="K3" s="61">
        <v>1.5169999999999995</v>
      </c>
      <c r="L3" s="62">
        <v>1.5469999999999997</v>
      </c>
      <c r="M3" s="82">
        <f>AVERAGE(B3:L3)</f>
        <v>2.0024545454545448</v>
      </c>
      <c r="N3" s="191" t="s">
        <v>11</v>
      </c>
      <c r="O3" s="192"/>
      <c r="P3" s="70">
        <f>M3-M4</f>
        <v>-1.2290909090909095</v>
      </c>
      <c r="Q3" s="33">
        <f>(P3/M4)*100</f>
        <v>-38.034151967817273</v>
      </c>
      <c r="R3" s="36" t="s">
        <v>9</v>
      </c>
      <c r="S3" s="196" t="s">
        <v>13</v>
      </c>
      <c r="T3" s="197"/>
      <c r="U3" s="71">
        <f>M3-M5</f>
        <v>-1.4590909090909094</v>
      </c>
      <c r="V3" s="48">
        <f>(U3/M5)*100</f>
        <v>-42.15142999711113</v>
      </c>
      <c r="W3" s="45" t="s">
        <v>14</v>
      </c>
    </row>
    <row r="4" spans="1:23" ht="21.75" thickBot="1" x14ac:dyDescent="0.3">
      <c r="A4" s="74" t="s">
        <v>3</v>
      </c>
      <c r="B4" s="120">
        <v>4.3169999999999993</v>
      </c>
      <c r="C4" s="63">
        <v>4.0870000000000006</v>
      </c>
      <c r="D4" s="63">
        <v>3.9769999999999994</v>
      </c>
      <c r="E4" s="63">
        <v>4.0070000000000006</v>
      </c>
      <c r="F4" s="63">
        <v>3.8469999999999995</v>
      </c>
      <c r="G4" s="63">
        <v>3.6269999999999998</v>
      </c>
      <c r="H4" s="63">
        <v>3.0369999999999999</v>
      </c>
      <c r="I4" s="63">
        <v>2.2969999999999997</v>
      </c>
      <c r="J4" s="63">
        <v>2.2169999999999996</v>
      </c>
      <c r="K4" s="63">
        <v>2.077</v>
      </c>
      <c r="L4" s="64">
        <v>2.0569999999999995</v>
      </c>
      <c r="M4" s="83">
        <f t="shared" ref="M4:M6" si="0">AVERAGE(B4:L4)</f>
        <v>3.2315454545454543</v>
      </c>
      <c r="N4" s="193" t="s">
        <v>11</v>
      </c>
      <c r="O4" s="194"/>
      <c r="P4" s="70">
        <f>M5-M6</f>
        <v>-0.90818181818181687</v>
      </c>
      <c r="Q4" s="33">
        <f>(P4/M6)*100</f>
        <v>-20.783489712276591</v>
      </c>
      <c r="R4" s="42" t="s">
        <v>12</v>
      </c>
      <c r="S4" s="198" t="s">
        <v>13</v>
      </c>
      <c r="T4" s="199"/>
      <c r="U4" s="72">
        <f>M4-M6</f>
        <v>-1.1381818181818169</v>
      </c>
      <c r="V4" s="47">
        <f>(U4/M6)*100</f>
        <v>-26.046976095866164</v>
      </c>
      <c r="W4" s="37" t="s">
        <v>15</v>
      </c>
    </row>
    <row r="5" spans="1:23" ht="21" x14ac:dyDescent="0.25">
      <c r="A5" s="74" t="s">
        <v>4</v>
      </c>
      <c r="B5" s="120">
        <v>4.7869999999999999</v>
      </c>
      <c r="C5" s="63">
        <v>4.4270000000000005</v>
      </c>
      <c r="D5" s="63">
        <v>4.1669999999999989</v>
      </c>
      <c r="E5" s="63">
        <v>4.1469999999999994</v>
      </c>
      <c r="F5" s="63">
        <v>3.9370000000000003</v>
      </c>
      <c r="G5" s="63">
        <v>3.9069999999999991</v>
      </c>
      <c r="H5" s="63">
        <v>3.5869999999999997</v>
      </c>
      <c r="I5" s="63">
        <v>2.407</v>
      </c>
      <c r="J5" s="63">
        <v>2.3469999999999995</v>
      </c>
      <c r="K5" s="63">
        <v>2.2069999999999999</v>
      </c>
      <c r="L5" s="64">
        <v>2.157</v>
      </c>
      <c r="M5" s="83">
        <f t="shared" si="0"/>
        <v>3.4615454545454543</v>
      </c>
      <c r="N5" s="195"/>
      <c r="O5" s="195"/>
      <c r="P5" s="43"/>
      <c r="Q5" s="43"/>
      <c r="R5" s="44"/>
    </row>
    <row r="6" spans="1:23" ht="15.75" thickBot="1" x14ac:dyDescent="0.3">
      <c r="A6" s="75" t="s">
        <v>5</v>
      </c>
      <c r="B6" s="121">
        <v>5.8470000000000004</v>
      </c>
      <c r="C6" s="65">
        <v>5.496999999999999</v>
      </c>
      <c r="D6" s="65">
        <v>5.246999999999999</v>
      </c>
      <c r="E6" s="65">
        <v>5.0769999999999991</v>
      </c>
      <c r="F6" s="65">
        <v>4.6669999999999989</v>
      </c>
      <c r="G6" s="65">
        <v>4.6070000000000002</v>
      </c>
      <c r="H6" s="65">
        <v>4.2269999999999994</v>
      </c>
      <c r="I6" s="65">
        <v>3.9370000000000003</v>
      </c>
      <c r="J6" s="65">
        <v>3.5469999999999997</v>
      </c>
      <c r="K6" s="65">
        <v>2.7969999999999997</v>
      </c>
      <c r="L6" s="66">
        <v>2.617</v>
      </c>
      <c r="M6" s="84">
        <f t="shared" si="0"/>
        <v>4.3697272727272711</v>
      </c>
    </row>
    <row r="7" spans="1:23" ht="15.75" thickBot="1" x14ac:dyDescent="0.3">
      <c r="R7" s="128"/>
      <c r="S7" s="128"/>
      <c r="T7" s="128"/>
      <c r="U7" s="128"/>
    </row>
    <row r="8" spans="1:23" ht="15.75" thickBot="1" x14ac:dyDescent="0.3">
      <c r="M8" s="16" t="s">
        <v>17</v>
      </c>
      <c r="N8" s="59" t="s">
        <v>18</v>
      </c>
      <c r="Q8" s="129"/>
      <c r="R8" s="49"/>
      <c r="S8" s="49"/>
      <c r="T8" s="49"/>
      <c r="U8" s="49"/>
    </row>
    <row r="9" spans="1:23" x14ac:dyDescent="0.25">
      <c r="A9" s="50" t="s">
        <v>16</v>
      </c>
      <c r="B9" s="187">
        <f>B3-B5</f>
        <v>-2.2800000000000002</v>
      </c>
      <c r="C9" s="122">
        <f t="shared" ref="C9:L10" si="1">C3-C5</f>
        <v>-2.0000000000000009</v>
      </c>
      <c r="D9" s="122">
        <f t="shared" si="1"/>
        <v>-1.8199999999999994</v>
      </c>
      <c r="E9" s="122">
        <f t="shared" si="1"/>
        <v>-1.9299999999999997</v>
      </c>
      <c r="F9" s="122">
        <f t="shared" si="1"/>
        <v>-1.8800000000000008</v>
      </c>
      <c r="G9" s="122">
        <f t="shared" si="1"/>
        <v>-1.9499999999999993</v>
      </c>
      <c r="H9" s="122">
        <f t="shared" si="1"/>
        <v>-1.67</v>
      </c>
      <c r="I9" s="122">
        <f t="shared" si="1"/>
        <v>-0.59000000000000008</v>
      </c>
      <c r="J9" s="122">
        <f t="shared" si="1"/>
        <v>-0.62999999999999989</v>
      </c>
      <c r="K9" s="122">
        <f t="shared" si="1"/>
        <v>-0.69000000000000039</v>
      </c>
      <c r="L9" s="122">
        <f t="shared" si="1"/>
        <v>-0.61000000000000032</v>
      </c>
      <c r="M9" s="125">
        <f>MIN(B9:L9)</f>
        <v>-2.2800000000000002</v>
      </c>
      <c r="N9" s="159"/>
      <c r="O9" s="56" t="s">
        <v>14</v>
      </c>
      <c r="Q9" s="129"/>
      <c r="R9" s="49"/>
      <c r="S9" s="49"/>
      <c r="T9" s="49"/>
      <c r="U9" s="49"/>
    </row>
    <row r="10" spans="1:23" x14ac:dyDescent="0.25">
      <c r="A10" s="51" t="s">
        <v>16</v>
      </c>
      <c r="B10" s="123">
        <f>B4-B6</f>
        <v>-1.5300000000000011</v>
      </c>
      <c r="C10" s="123">
        <f t="shared" si="1"/>
        <v>-1.4099999999999984</v>
      </c>
      <c r="D10" s="123">
        <f t="shared" si="1"/>
        <v>-1.2699999999999996</v>
      </c>
      <c r="E10" s="123">
        <f t="shared" si="1"/>
        <v>-1.0699999999999985</v>
      </c>
      <c r="F10" s="123">
        <f t="shared" si="1"/>
        <v>-0.8199999999999994</v>
      </c>
      <c r="G10" s="123">
        <f t="shared" si="1"/>
        <v>-0.98000000000000043</v>
      </c>
      <c r="H10" s="123">
        <f t="shared" si="1"/>
        <v>-1.1899999999999995</v>
      </c>
      <c r="I10" s="182">
        <f t="shared" si="1"/>
        <v>-1.6400000000000006</v>
      </c>
      <c r="J10" s="123">
        <f t="shared" si="1"/>
        <v>-1.33</v>
      </c>
      <c r="K10" s="123">
        <f t="shared" si="1"/>
        <v>-0.71999999999999975</v>
      </c>
      <c r="L10" s="123">
        <f t="shared" si="1"/>
        <v>-0.5600000000000005</v>
      </c>
      <c r="M10" s="126">
        <f t="shared" ref="M10:M12" si="2">MIN(B10:L10)</f>
        <v>-1.6400000000000006</v>
      </c>
      <c r="N10" s="160"/>
      <c r="O10" s="57" t="s">
        <v>15</v>
      </c>
      <c r="Q10" s="129"/>
      <c r="R10" s="49"/>
      <c r="S10" s="49"/>
      <c r="T10" s="49"/>
      <c r="U10" s="49"/>
    </row>
    <row r="11" spans="1:23" x14ac:dyDescent="0.25">
      <c r="A11" s="51" t="s">
        <v>19</v>
      </c>
      <c r="B11" s="182">
        <f>B3-B4</f>
        <v>-1.8099999999999996</v>
      </c>
      <c r="C11" s="123">
        <f t="shared" ref="C11:L11" si="3">C3-C4</f>
        <v>-1.660000000000001</v>
      </c>
      <c r="D11" s="123">
        <f t="shared" si="3"/>
        <v>-1.63</v>
      </c>
      <c r="E11" s="123">
        <f t="shared" si="3"/>
        <v>-1.7900000000000009</v>
      </c>
      <c r="F11" s="123">
        <f t="shared" si="3"/>
        <v>-1.79</v>
      </c>
      <c r="G11" s="123">
        <f t="shared" si="3"/>
        <v>-1.67</v>
      </c>
      <c r="H11" s="123">
        <f t="shared" si="3"/>
        <v>-1.1200000000000001</v>
      </c>
      <c r="I11" s="123">
        <f t="shared" si="3"/>
        <v>-0.47999999999999976</v>
      </c>
      <c r="J11" s="123">
        <f t="shared" si="3"/>
        <v>-0.5</v>
      </c>
      <c r="K11" s="123">
        <f t="shared" si="3"/>
        <v>-0.5600000000000005</v>
      </c>
      <c r="L11" s="123">
        <f t="shared" si="3"/>
        <v>-0.50999999999999979</v>
      </c>
      <c r="M11" s="126">
        <f t="shared" si="2"/>
        <v>-1.8099999999999996</v>
      </c>
      <c r="N11" s="160"/>
      <c r="O11" s="57" t="s">
        <v>9</v>
      </c>
      <c r="Q11" s="129"/>
      <c r="R11" s="49"/>
      <c r="S11" s="49"/>
      <c r="T11" s="49"/>
      <c r="U11" s="49"/>
    </row>
    <row r="12" spans="1:23" ht="15.75" thickBot="1" x14ac:dyDescent="0.3">
      <c r="A12" s="52" t="s">
        <v>19</v>
      </c>
      <c r="B12" s="124">
        <f>B5-B6</f>
        <v>-1.0600000000000005</v>
      </c>
      <c r="C12" s="124">
        <f t="shared" ref="C12:L12" si="4">C5-C6</f>
        <v>-1.0699999999999985</v>
      </c>
      <c r="D12" s="124">
        <f t="shared" si="4"/>
        <v>-1.08</v>
      </c>
      <c r="E12" s="124">
        <f t="shared" si="4"/>
        <v>-0.92999999999999972</v>
      </c>
      <c r="F12" s="124">
        <f t="shared" si="4"/>
        <v>-0.72999999999999865</v>
      </c>
      <c r="G12" s="124">
        <f t="shared" si="4"/>
        <v>-0.70000000000000107</v>
      </c>
      <c r="H12" s="124">
        <f t="shared" si="4"/>
        <v>-0.63999999999999968</v>
      </c>
      <c r="I12" s="183">
        <f t="shared" si="4"/>
        <v>-1.5300000000000002</v>
      </c>
      <c r="J12" s="124">
        <f t="shared" si="4"/>
        <v>-1.2000000000000002</v>
      </c>
      <c r="K12" s="124">
        <f t="shared" si="4"/>
        <v>-0.58999999999999986</v>
      </c>
      <c r="L12" s="124">
        <f t="shared" si="4"/>
        <v>-0.45999999999999996</v>
      </c>
      <c r="M12" s="127">
        <f t="shared" si="2"/>
        <v>-1.5300000000000002</v>
      </c>
      <c r="N12" s="161"/>
      <c r="O12" s="58" t="s">
        <v>12</v>
      </c>
    </row>
    <row r="15" spans="1:23" x14ac:dyDescent="0.25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9"/>
      <c r="N15" s="164"/>
      <c r="O15" s="164"/>
      <c r="P15" s="164"/>
      <c r="Q15" s="164"/>
      <c r="R15" s="164"/>
      <c r="S15" s="164"/>
      <c r="T15" s="164"/>
      <c r="U15" s="164"/>
    </row>
    <row r="16" spans="1:23" x14ac:dyDescent="0.25">
      <c r="A16" s="108"/>
      <c r="B16" s="108"/>
      <c r="C16" s="108"/>
      <c r="D16" s="108"/>
      <c r="E16" s="108"/>
      <c r="F16" s="108"/>
      <c r="G16" s="108"/>
      <c r="H16" s="108"/>
      <c r="I16" s="108"/>
      <c r="J16" s="109"/>
      <c r="K16" s="108"/>
      <c r="L16" s="108"/>
      <c r="N16" s="164"/>
      <c r="O16" s="164"/>
      <c r="P16" s="164"/>
      <c r="Q16" s="164"/>
      <c r="R16" s="164"/>
      <c r="S16" s="164"/>
      <c r="T16" s="164"/>
      <c r="U16" s="164"/>
    </row>
    <row r="17" spans="1:21" x14ac:dyDescent="0.25">
      <c r="A17" s="108"/>
      <c r="B17" s="108"/>
      <c r="C17" s="108"/>
      <c r="D17" s="108"/>
      <c r="E17" s="108"/>
      <c r="F17" s="108"/>
      <c r="G17" s="108"/>
      <c r="H17" s="108"/>
      <c r="I17" s="110"/>
      <c r="J17" s="108"/>
      <c r="K17" s="108"/>
      <c r="L17" s="108"/>
      <c r="N17" s="164"/>
      <c r="O17" s="164"/>
      <c r="P17" s="164"/>
      <c r="Q17" s="164"/>
      <c r="R17" s="164"/>
      <c r="S17" s="164"/>
      <c r="T17" s="164"/>
      <c r="U17" s="164"/>
    </row>
    <row r="18" spans="1:21" x14ac:dyDescent="0.25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N18" s="164"/>
      <c r="O18" s="164"/>
      <c r="P18" s="164"/>
      <c r="Q18" s="164"/>
      <c r="R18" s="164"/>
      <c r="S18" s="164"/>
      <c r="T18" s="164"/>
      <c r="U18" s="164"/>
    </row>
    <row r="19" spans="1:2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N19" s="164"/>
      <c r="O19" s="164"/>
      <c r="P19" s="164"/>
      <c r="Q19" s="164"/>
      <c r="R19" s="164"/>
      <c r="S19" s="164"/>
      <c r="T19" s="164"/>
      <c r="U19" s="164"/>
    </row>
  </sheetData>
  <mergeCells count="7">
    <mergeCell ref="N5:O5"/>
    <mergeCell ref="N2:R2"/>
    <mergeCell ref="S2:W2"/>
    <mergeCell ref="N3:O3"/>
    <mergeCell ref="S3:T3"/>
    <mergeCell ref="N4:O4"/>
    <mergeCell ref="S4:T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9"/>
  <sheetViews>
    <sheetView zoomScaleNormal="100" workbookViewId="0">
      <selection activeCell="U4" sqref="U4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1" bestFit="1" customWidth="1"/>
  </cols>
  <sheetData>
    <row r="1" spans="1:23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3" ht="15.75" thickBot="1" x14ac:dyDescent="0.3">
      <c r="A2" s="3" t="s">
        <v>8</v>
      </c>
      <c r="B2" s="4">
        <v>128</v>
      </c>
      <c r="C2" s="8">
        <v>256</v>
      </c>
      <c r="D2" s="5">
        <v>384</v>
      </c>
      <c r="E2" s="5">
        <v>512</v>
      </c>
      <c r="F2" s="5">
        <v>640</v>
      </c>
      <c r="G2" s="5">
        <v>768</v>
      </c>
      <c r="H2" s="5">
        <v>896</v>
      </c>
      <c r="I2" s="5">
        <v>1024</v>
      </c>
      <c r="J2" s="5">
        <v>1152</v>
      </c>
      <c r="K2" s="9">
        <v>1280</v>
      </c>
      <c r="L2" s="6">
        <v>1408</v>
      </c>
      <c r="M2" s="81" t="s">
        <v>6</v>
      </c>
      <c r="N2" s="200" t="s">
        <v>10</v>
      </c>
      <c r="O2" s="189"/>
      <c r="P2" s="189"/>
      <c r="Q2" s="189"/>
      <c r="R2" s="190"/>
      <c r="S2" s="188" t="s">
        <v>7</v>
      </c>
      <c r="T2" s="189"/>
      <c r="U2" s="189"/>
      <c r="V2" s="189"/>
      <c r="W2" s="190"/>
    </row>
    <row r="3" spans="1:23" ht="21" x14ac:dyDescent="0.25">
      <c r="A3" s="13" t="s">
        <v>2</v>
      </c>
      <c r="B3" s="119">
        <v>2.407</v>
      </c>
      <c r="C3" s="61">
        <v>2.2370000000000001</v>
      </c>
      <c r="D3" s="61">
        <v>2.1869999999999994</v>
      </c>
      <c r="E3" s="61">
        <v>2.1769999999999996</v>
      </c>
      <c r="F3" s="61">
        <v>2.0469999999999997</v>
      </c>
      <c r="G3" s="61">
        <v>1.9669999999999996</v>
      </c>
      <c r="H3" s="61">
        <v>1.7370000000000001</v>
      </c>
      <c r="I3" s="61">
        <v>1.5469999999999997</v>
      </c>
      <c r="J3" s="61">
        <v>1.407</v>
      </c>
      <c r="K3" s="61">
        <v>1.1769999999999996</v>
      </c>
      <c r="L3" s="62">
        <v>1.0869999999999997</v>
      </c>
      <c r="M3" s="82">
        <f>AVERAGE(B3:L3)</f>
        <v>1.8160909090909088</v>
      </c>
      <c r="N3" s="191" t="s">
        <v>11</v>
      </c>
      <c r="O3" s="192"/>
      <c r="P3" s="70">
        <f>M3-M4</f>
        <v>-0.25</v>
      </c>
      <c r="Q3" s="33">
        <f>(P3/M4)*100</f>
        <v>-12.100145201742423</v>
      </c>
      <c r="R3" s="36" t="s">
        <v>9</v>
      </c>
      <c r="S3" s="196" t="s">
        <v>13</v>
      </c>
      <c r="T3" s="197"/>
      <c r="U3" s="71">
        <f>M3-M5</f>
        <v>-0.37454545454545451</v>
      </c>
      <c r="V3" s="48">
        <f>(U3/M5)*100</f>
        <v>-17.09756401211769</v>
      </c>
      <c r="W3" s="45" t="s">
        <v>14</v>
      </c>
    </row>
    <row r="4" spans="1:23" ht="21.75" thickBot="1" x14ac:dyDescent="0.3">
      <c r="A4" s="14" t="s">
        <v>3</v>
      </c>
      <c r="B4" s="120">
        <v>2.5869999999999997</v>
      </c>
      <c r="C4" s="63">
        <v>2.4969999999999999</v>
      </c>
      <c r="D4" s="63">
        <v>2.3369999999999997</v>
      </c>
      <c r="E4" s="63">
        <v>2.2370000000000001</v>
      </c>
      <c r="F4" s="63">
        <v>2.1070000000000002</v>
      </c>
      <c r="G4" s="63">
        <v>2.0569999999999995</v>
      </c>
      <c r="H4" s="63">
        <v>1.9569999999999999</v>
      </c>
      <c r="I4" s="63">
        <v>1.8769999999999998</v>
      </c>
      <c r="J4" s="63">
        <v>1.7370000000000001</v>
      </c>
      <c r="K4" s="63">
        <v>1.6869999999999994</v>
      </c>
      <c r="L4" s="64">
        <v>1.6469999999999994</v>
      </c>
      <c r="M4" s="83">
        <f t="shared" ref="M4:M6" si="0">AVERAGE(B4:L4)</f>
        <v>2.0660909090909088</v>
      </c>
      <c r="N4" s="193" t="s">
        <v>11</v>
      </c>
      <c r="O4" s="194"/>
      <c r="P4" s="70">
        <f>M5-M6</f>
        <v>-1.7509090909090914</v>
      </c>
      <c r="Q4" s="33">
        <f>(P4/M6)*100</f>
        <v>-44.42189265862492</v>
      </c>
      <c r="R4" s="42" t="s">
        <v>12</v>
      </c>
      <c r="S4" s="198" t="s">
        <v>13</v>
      </c>
      <c r="T4" s="199"/>
      <c r="U4" s="72">
        <f>M4-M6</f>
        <v>-1.8754545454545459</v>
      </c>
      <c r="V4" s="47">
        <f>(U4/M6)*100</f>
        <v>-47.581705376294501</v>
      </c>
      <c r="W4" s="37" t="s">
        <v>15</v>
      </c>
    </row>
    <row r="5" spans="1:23" ht="21" x14ac:dyDescent="0.25">
      <c r="A5" s="14" t="s">
        <v>4</v>
      </c>
      <c r="B5" s="120">
        <v>2.7669999999999995</v>
      </c>
      <c r="C5" s="63">
        <v>2.617</v>
      </c>
      <c r="D5" s="63">
        <v>2.4269999999999996</v>
      </c>
      <c r="E5" s="63">
        <v>2.3369999999999997</v>
      </c>
      <c r="F5" s="63">
        <v>2.2469999999999999</v>
      </c>
      <c r="G5" s="63">
        <v>2.1070000000000002</v>
      </c>
      <c r="H5" s="63">
        <v>2.0469999999999997</v>
      </c>
      <c r="I5" s="63">
        <v>1.9669999999999996</v>
      </c>
      <c r="J5" s="63">
        <v>1.9369999999999994</v>
      </c>
      <c r="K5" s="63">
        <v>1.8769999999999998</v>
      </c>
      <c r="L5" s="64">
        <v>1.7669999999999995</v>
      </c>
      <c r="M5" s="83">
        <f t="shared" si="0"/>
        <v>2.1906363636363633</v>
      </c>
      <c r="N5" s="195"/>
      <c r="O5" s="195"/>
      <c r="P5" s="43"/>
      <c r="Q5" s="43"/>
      <c r="R5" s="44"/>
    </row>
    <row r="6" spans="1:23" ht="15.75" thickBot="1" x14ac:dyDescent="0.3">
      <c r="A6" s="15" t="s">
        <v>5</v>
      </c>
      <c r="B6" s="121">
        <v>5.0369999999999999</v>
      </c>
      <c r="C6" s="65">
        <v>4.7869999999999999</v>
      </c>
      <c r="D6" s="65">
        <v>4.7670000000000003</v>
      </c>
      <c r="E6" s="65">
        <v>4.746999999999999</v>
      </c>
      <c r="F6" s="65">
        <v>4.4870000000000001</v>
      </c>
      <c r="G6" s="65">
        <v>3.9669999999999996</v>
      </c>
      <c r="H6" s="65">
        <v>3.8869999999999996</v>
      </c>
      <c r="I6" s="65">
        <v>3.657</v>
      </c>
      <c r="J6" s="65">
        <v>3.2569999999999997</v>
      </c>
      <c r="K6" s="65">
        <v>2.5169999999999995</v>
      </c>
      <c r="L6" s="66">
        <v>2.2469999999999999</v>
      </c>
      <c r="M6" s="84">
        <f t="shared" si="0"/>
        <v>3.9415454545454547</v>
      </c>
    </row>
    <row r="7" spans="1:23" ht="15.75" thickBot="1" x14ac:dyDescent="0.3"/>
    <row r="8" spans="1:23" ht="15.75" thickBot="1" x14ac:dyDescent="0.3">
      <c r="M8" s="16" t="s">
        <v>17</v>
      </c>
      <c r="N8" s="59" t="s">
        <v>18</v>
      </c>
    </row>
    <row r="9" spans="1:23" x14ac:dyDescent="0.25">
      <c r="A9" s="50" t="s">
        <v>16</v>
      </c>
      <c r="B9" s="122">
        <f>B3-B5</f>
        <v>-0.35999999999999943</v>
      </c>
      <c r="C9" s="122">
        <f t="shared" ref="C9:L10" si="1">C3-C5</f>
        <v>-0.37999999999999989</v>
      </c>
      <c r="D9" s="122">
        <f t="shared" si="1"/>
        <v>-0.24000000000000021</v>
      </c>
      <c r="E9" s="122">
        <f t="shared" si="1"/>
        <v>-0.16000000000000014</v>
      </c>
      <c r="F9" s="122">
        <f t="shared" si="1"/>
        <v>-0.20000000000000018</v>
      </c>
      <c r="G9" s="122">
        <f t="shared" si="1"/>
        <v>-0.14000000000000057</v>
      </c>
      <c r="H9" s="122">
        <f t="shared" si="1"/>
        <v>-0.30999999999999961</v>
      </c>
      <c r="I9" s="122">
        <f t="shared" si="1"/>
        <v>-0.41999999999999993</v>
      </c>
      <c r="J9" s="122">
        <f t="shared" si="1"/>
        <v>-0.52999999999999936</v>
      </c>
      <c r="K9" s="187">
        <f t="shared" si="1"/>
        <v>-0.70000000000000018</v>
      </c>
      <c r="L9" s="122">
        <f t="shared" si="1"/>
        <v>-0.67999999999999972</v>
      </c>
      <c r="M9" s="125">
        <f>MIN(B9:L9)</f>
        <v>-0.70000000000000018</v>
      </c>
      <c r="N9" s="159"/>
      <c r="O9" s="56" t="s">
        <v>14</v>
      </c>
    </row>
    <row r="10" spans="1:23" x14ac:dyDescent="0.25">
      <c r="A10" s="51" t="s">
        <v>16</v>
      </c>
      <c r="B10" s="123">
        <f>B4-B6</f>
        <v>-2.4500000000000002</v>
      </c>
      <c r="C10" s="123">
        <f t="shared" si="1"/>
        <v>-2.29</v>
      </c>
      <c r="D10" s="123">
        <f t="shared" si="1"/>
        <v>-2.4300000000000006</v>
      </c>
      <c r="E10" s="182">
        <f t="shared" si="1"/>
        <v>-2.5099999999999989</v>
      </c>
      <c r="F10" s="123">
        <f t="shared" si="1"/>
        <v>-2.38</v>
      </c>
      <c r="G10" s="123">
        <f t="shared" si="1"/>
        <v>-1.9100000000000001</v>
      </c>
      <c r="H10" s="123">
        <f t="shared" si="1"/>
        <v>-1.9299999999999997</v>
      </c>
      <c r="I10" s="123">
        <f t="shared" si="1"/>
        <v>-1.7800000000000002</v>
      </c>
      <c r="J10" s="123">
        <f t="shared" si="1"/>
        <v>-1.5199999999999996</v>
      </c>
      <c r="K10" s="123">
        <f t="shared" si="1"/>
        <v>-0.83000000000000007</v>
      </c>
      <c r="L10" s="123">
        <f t="shared" si="1"/>
        <v>-0.60000000000000053</v>
      </c>
      <c r="M10" s="126">
        <f t="shared" ref="M10:M12" si="2">MIN(B10:L10)</f>
        <v>-2.5099999999999989</v>
      </c>
      <c r="N10" s="160"/>
      <c r="O10" s="57" t="s">
        <v>15</v>
      </c>
    </row>
    <row r="11" spans="1:23" x14ac:dyDescent="0.25">
      <c r="A11" s="51" t="s">
        <v>19</v>
      </c>
      <c r="B11" s="123">
        <f>B3-B4</f>
        <v>-0.17999999999999972</v>
      </c>
      <c r="C11" s="123">
        <f t="shared" ref="C11:L11" si="3">C3-C4</f>
        <v>-0.25999999999999979</v>
      </c>
      <c r="D11" s="123">
        <f t="shared" si="3"/>
        <v>-0.15000000000000036</v>
      </c>
      <c r="E11" s="123">
        <f t="shared" si="3"/>
        <v>-6.0000000000000497E-2</v>
      </c>
      <c r="F11" s="123">
        <f t="shared" si="3"/>
        <v>-6.0000000000000497E-2</v>
      </c>
      <c r="G11" s="123">
        <f t="shared" si="3"/>
        <v>-8.9999999999999858E-2</v>
      </c>
      <c r="H11" s="123">
        <f t="shared" si="3"/>
        <v>-0.21999999999999975</v>
      </c>
      <c r="I11" s="123">
        <f t="shared" si="3"/>
        <v>-0.33000000000000007</v>
      </c>
      <c r="J11" s="123">
        <f t="shared" si="3"/>
        <v>-0.33000000000000007</v>
      </c>
      <c r="K11" s="123">
        <f t="shared" si="3"/>
        <v>-0.50999999999999979</v>
      </c>
      <c r="L11" s="182">
        <f t="shared" si="3"/>
        <v>-0.55999999999999961</v>
      </c>
      <c r="M11" s="126">
        <f t="shared" si="2"/>
        <v>-0.55999999999999961</v>
      </c>
      <c r="N11" s="160"/>
      <c r="O11" s="57" t="s">
        <v>9</v>
      </c>
    </row>
    <row r="12" spans="1:23" ht="15.75" thickBot="1" x14ac:dyDescent="0.3">
      <c r="A12" s="52" t="s">
        <v>19</v>
      </c>
      <c r="B12" s="124">
        <f>B5-B6</f>
        <v>-2.2700000000000005</v>
      </c>
      <c r="C12" s="124">
        <f t="shared" ref="C12:L12" si="4">C5-C6</f>
        <v>-2.17</v>
      </c>
      <c r="D12" s="124">
        <f t="shared" si="4"/>
        <v>-2.3400000000000007</v>
      </c>
      <c r="E12" s="183">
        <f t="shared" si="4"/>
        <v>-2.4099999999999993</v>
      </c>
      <c r="F12" s="124">
        <f t="shared" si="4"/>
        <v>-2.2400000000000002</v>
      </c>
      <c r="G12" s="124">
        <f t="shared" si="4"/>
        <v>-1.8599999999999994</v>
      </c>
      <c r="H12" s="124">
        <f t="shared" si="4"/>
        <v>-1.8399999999999999</v>
      </c>
      <c r="I12" s="124">
        <f t="shared" si="4"/>
        <v>-1.6900000000000004</v>
      </c>
      <c r="J12" s="124">
        <f t="shared" si="4"/>
        <v>-1.3200000000000003</v>
      </c>
      <c r="K12" s="124">
        <f t="shared" si="4"/>
        <v>-0.63999999999999968</v>
      </c>
      <c r="L12" s="124">
        <f t="shared" si="4"/>
        <v>-0.48000000000000043</v>
      </c>
      <c r="M12" s="127">
        <f t="shared" si="2"/>
        <v>-2.4099999999999993</v>
      </c>
      <c r="N12" s="161"/>
      <c r="O12" s="58" t="s">
        <v>12</v>
      </c>
    </row>
    <row r="15" spans="1:23" x14ac:dyDescent="0.25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9"/>
    </row>
    <row r="16" spans="1:23" x14ac:dyDescent="0.25">
      <c r="A16" s="108"/>
      <c r="B16" s="108"/>
      <c r="C16" s="108"/>
      <c r="D16" s="108"/>
      <c r="E16" s="108"/>
      <c r="F16" s="108"/>
      <c r="G16" s="108"/>
      <c r="H16" s="108"/>
      <c r="I16" s="108"/>
      <c r="J16" s="109"/>
      <c r="K16" s="108"/>
      <c r="L16" s="108"/>
    </row>
    <row r="17" spans="1:12" x14ac:dyDescent="0.25">
      <c r="A17" s="108"/>
      <c r="B17" s="108"/>
      <c r="C17" s="108"/>
      <c r="D17" s="108"/>
      <c r="E17" s="108"/>
      <c r="F17" s="108"/>
      <c r="G17" s="108"/>
      <c r="H17" s="108"/>
      <c r="I17" s="110"/>
      <c r="J17" s="108"/>
      <c r="K17" s="108"/>
      <c r="L17" s="108"/>
    </row>
    <row r="18" spans="1:12" x14ac:dyDescent="0.25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</row>
    <row r="19" spans="1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mergeCells count="7">
    <mergeCell ref="N5:O5"/>
    <mergeCell ref="N2:R2"/>
    <mergeCell ref="S2:W2"/>
    <mergeCell ref="N3:O3"/>
    <mergeCell ref="S3:T3"/>
    <mergeCell ref="N4:O4"/>
    <mergeCell ref="S4:T4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6"/>
  <sheetViews>
    <sheetView zoomScaleNormal="100" workbookViewId="0">
      <selection activeCell="B16" sqref="B16"/>
    </sheetView>
  </sheetViews>
  <sheetFormatPr defaultRowHeight="15" x14ac:dyDescent="0.25"/>
  <cols>
    <col min="1" max="1" width="25.42578125" customWidth="1"/>
    <col min="2" max="3" width="8.85546875" customWidth="1"/>
    <col min="4" max="5" width="9.28515625" customWidth="1"/>
    <col min="6" max="7" width="10.140625" customWidth="1"/>
    <col min="8" max="9" width="8" customWidth="1"/>
    <col min="10" max="11" width="8.5703125" customWidth="1"/>
    <col min="12" max="12" width="10" customWidth="1"/>
    <col min="13" max="13" width="10.28515625" customWidth="1"/>
    <col min="14" max="14" width="11" bestFit="1" customWidth="1"/>
    <col min="15" max="15" width="13.28515625" customWidth="1"/>
    <col min="16" max="16" width="8" customWidth="1"/>
    <col min="17" max="17" width="7.7109375" customWidth="1"/>
    <col min="18" max="18" width="8.7109375" customWidth="1"/>
  </cols>
  <sheetData>
    <row r="1" spans="1:28" ht="15.75" thickBot="1" x14ac:dyDescent="0.3">
      <c r="A1" s="2" t="s">
        <v>1</v>
      </c>
      <c r="B1" s="7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8" ht="15.75" thickBot="1" x14ac:dyDescent="0.3">
      <c r="A2" s="19" t="s">
        <v>8</v>
      </c>
      <c r="B2" s="139">
        <v>128</v>
      </c>
      <c r="C2" s="137">
        <v>256</v>
      </c>
      <c r="D2" s="138">
        <v>384</v>
      </c>
      <c r="E2" s="138">
        <v>512</v>
      </c>
      <c r="F2" s="21">
        <v>640</v>
      </c>
      <c r="G2" s="138">
        <v>768</v>
      </c>
      <c r="H2" s="21">
        <v>896</v>
      </c>
      <c r="I2" s="21">
        <v>1024</v>
      </c>
      <c r="J2" s="138">
        <v>1152</v>
      </c>
      <c r="K2" s="22">
        <v>1280</v>
      </c>
      <c r="L2" s="23">
        <v>1408</v>
      </c>
      <c r="M2" s="39" t="s">
        <v>6</v>
      </c>
      <c r="N2" s="200" t="s">
        <v>28</v>
      </c>
      <c r="O2" s="189"/>
      <c r="P2" s="189"/>
      <c r="Q2" s="189"/>
      <c r="R2" s="190"/>
    </row>
    <row r="3" spans="1:28" ht="15" customHeight="1" x14ac:dyDescent="0.25">
      <c r="A3" s="24" t="s">
        <v>39</v>
      </c>
      <c r="B3" s="122">
        <v>2.5069999999999997</v>
      </c>
      <c r="C3" s="122">
        <v>2.4269999999999996</v>
      </c>
      <c r="D3" s="122">
        <v>2.3469999999999995</v>
      </c>
      <c r="E3" s="122">
        <v>2.2169999999999996</v>
      </c>
      <c r="F3" s="122">
        <v>2.0569999999999995</v>
      </c>
      <c r="G3" s="122">
        <v>1.9569999999999999</v>
      </c>
      <c r="H3" s="122">
        <v>1.9169999999999998</v>
      </c>
      <c r="I3" s="122">
        <v>1.8169999999999999</v>
      </c>
      <c r="J3" s="122">
        <v>1.7169999999999996</v>
      </c>
      <c r="K3" s="122">
        <v>1.5169999999999995</v>
      </c>
      <c r="L3" s="166">
        <v>1.5469999999999997</v>
      </c>
      <c r="M3" s="169">
        <f>AVERAGE(B3:L3)</f>
        <v>2.0024545454545448</v>
      </c>
      <c r="N3" s="207" t="s">
        <v>37</v>
      </c>
      <c r="O3" s="208"/>
      <c r="P3" s="71">
        <f>M7-M3</f>
        <v>-0.18636363636363606</v>
      </c>
      <c r="Q3" s="46">
        <f>(P3/M3)*100</f>
        <v>-9.3067598855949392</v>
      </c>
      <c r="R3" s="209" t="s">
        <v>9</v>
      </c>
    </row>
    <row r="4" spans="1:28" ht="15" customHeight="1" x14ac:dyDescent="0.25">
      <c r="A4" s="25" t="s">
        <v>40</v>
      </c>
      <c r="B4" s="123">
        <v>4.3169999999999993</v>
      </c>
      <c r="C4" s="123">
        <v>4.0870000000000006</v>
      </c>
      <c r="D4" s="123">
        <v>3.9769999999999994</v>
      </c>
      <c r="E4" s="123">
        <v>4.0070000000000006</v>
      </c>
      <c r="F4" s="123">
        <v>3.8469999999999995</v>
      </c>
      <c r="G4" s="123">
        <v>3.6269999999999998</v>
      </c>
      <c r="H4" s="123">
        <v>3.0369999999999999</v>
      </c>
      <c r="I4" s="123">
        <v>2.2969999999999997</v>
      </c>
      <c r="J4" s="123">
        <v>2.2169999999999996</v>
      </c>
      <c r="K4" s="123">
        <v>2.077</v>
      </c>
      <c r="L4" s="167">
        <v>2.0569999999999995</v>
      </c>
      <c r="M4" s="169">
        <f t="shared" ref="M4:M6" si="0">AVERAGE(B4:L4)</f>
        <v>3.2315454545454543</v>
      </c>
      <c r="N4" s="201" t="s">
        <v>38</v>
      </c>
      <c r="O4" s="202"/>
      <c r="P4" s="107">
        <f>M8-M4</f>
        <v>-1.1654545454545455</v>
      </c>
      <c r="Q4" s="34">
        <f>(P4/M4)*100</f>
        <v>-36.064928123329679</v>
      </c>
      <c r="R4" s="203"/>
    </row>
    <row r="5" spans="1:28" ht="15.75" customHeight="1" x14ac:dyDescent="0.25">
      <c r="A5" s="25" t="s">
        <v>41</v>
      </c>
      <c r="B5" s="123">
        <v>4.7869999999999999</v>
      </c>
      <c r="C5" s="123">
        <v>4.4270000000000005</v>
      </c>
      <c r="D5" s="123">
        <v>4.1669999999999989</v>
      </c>
      <c r="E5" s="123">
        <v>4.1469999999999994</v>
      </c>
      <c r="F5" s="123">
        <v>3.9370000000000003</v>
      </c>
      <c r="G5" s="123">
        <v>3.9069999999999991</v>
      </c>
      <c r="H5" s="123">
        <v>3.5869999999999997</v>
      </c>
      <c r="I5" s="123">
        <v>2.407</v>
      </c>
      <c r="J5" s="123">
        <v>2.3469999999999995</v>
      </c>
      <c r="K5" s="123">
        <v>2.2069999999999999</v>
      </c>
      <c r="L5" s="167">
        <v>2.157</v>
      </c>
      <c r="M5" s="169">
        <f t="shared" si="0"/>
        <v>3.4615454545454543</v>
      </c>
      <c r="N5" s="201" t="s">
        <v>37</v>
      </c>
      <c r="O5" s="202"/>
      <c r="P5" s="107">
        <f>M9-M5</f>
        <v>-1.270909090909091</v>
      </c>
      <c r="Q5" s="34">
        <f>(P5/M5)*100</f>
        <v>-36.715077343278104</v>
      </c>
      <c r="R5" s="203" t="s">
        <v>12</v>
      </c>
    </row>
    <row r="6" spans="1:28" ht="15.75" thickBot="1" x14ac:dyDescent="0.3">
      <c r="A6" s="26" t="s">
        <v>42</v>
      </c>
      <c r="B6" s="124">
        <v>5.8470000000000004</v>
      </c>
      <c r="C6" s="124">
        <v>5.496999999999999</v>
      </c>
      <c r="D6" s="124">
        <v>5.246999999999999</v>
      </c>
      <c r="E6" s="124">
        <v>5.0769999999999991</v>
      </c>
      <c r="F6" s="124">
        <v>4.6669999999999989</v>
      </c>
      <c r="G6" s="124">
        <v>4.6070000000000002</v>
      </c>
      <c r="H6" s="124">
        <v>4.2269999999999994</v>
      </c>
      <c r="I6" s="124">
        <v>3.9370000000000003</v>
      </c>
      <c r="J6" s="124">
        <v>3.5469999999999997</v>
      </c>
      <c r="K6" s="124">
        <v>2.7969999999999997</v>
      </c>
      <c r="L6" s="168">
        <v>2.617</v>
      </c>
      <c r="M6" s="170">
        <f t="shared" si="0"/>
        <v>4.3697272727272711</v>
      </c>
      <c r="N6" s="205" t="s">
        <v>38</v>
      </c>
      <c r="O6" s="206"/>
      <c r="P6" s="72">
        <f>M10-M6</f>
        <v>-0.42818181818181644</v>
      </c>
      <c r="Q6" s="35">
        <f>(P6/M6)*100</f>
        <v>-9.7988224769592076</v>
      </c>
      <c r="R6" s="204"/>
    </row>
    <row r="7" spans="1:28" ht="18" customHeight="1" x14ac:dyDescent="0.25">
      <c r="A7" s="24" t="s">
        <v>43</v>
      </c>
      <c r="B7" s="122">
        <v>2.407</v>
      </c>
      <c r="C7" s="122">
        <v>2.2370000000000001</v>
      </c>
      <c r="D7" s="122">
        <v>2.1869999999999994</v>
      </c>
      <c r="E7" s="122">
        <v>2.1769999999999996</v>
      </c>
      <c r="F7" s="122">
        <v>2.0469999999999997</v>
      </c>
      <c r="G7" s="122">
        <v>1.9669999999999996</v>
      </c>
      <c r="H7" s="122">
        <v>1.7370000000000001</v>
      </c>
      <c r="I7" s="122">
        <v>1.5469999999999997</v>
      </c>
      <c r="J7" s="122">
        <v>1.407</v>
      </c>
      <c r="K7" s="122">
        <v>1.1769999999999996</v>
      </c>
      <c r="L7" s="166">
        <v>1.0869999999999997</v>
      </c>
      <c r="M7" s="169">
        <f>AVERAGE(B7:L7)</f>
        <v>1.8160909090909088</v>
      </c>
      <c r="N7" s="143"/>
      <c r="O7" s="144"/>
      <c r="P7" s="145"/>
      <c r="Q7" s="145"/>
      <c r="R7" s="146"/>
      <c r="W7" s="49">
        <v>6</v>
      </c>
      <c r="X7" t="s">
        <v>29</v>
      </c>
      <c r="AB7">
        <v>6</v>
      </c>
    </row>
    <row r="8" spans="1:28" ht="15.75" customHeight="1" x14ac:dyDescent="0.25">
      <c r="A8" s="25" t="s">
        <v>44</v>
      </c>
      <c r="B8" s="123">
        <v>2.5869999999999997</v>
      </c>
      <c r="C8" s="123">
        <v>2.4969999999999999</v>
      </c>
      <c r="D8" s="123">
        <v>2.3369999999999997</v>
      </c>
      <c r="E8" s="123">
        <v>2.2370000000000001</v>
      </c>
      <c r="F8" s="123">
        <v>2.1070000000000002</v>
      </c>
      <c r="G8" s="123">
        <v>2.0569999999999995</v>
      </c>
      <c r="H8" s="123">
        <v>1.9569999999999999</v>
      </c>
      <c r="I8" s="123">
        <v>1.8769999999999998</v>
      </c>
      <c r="J8" s="123">
        <v>1.7370000000000001</v>
      </c>
      <c r="K8" s="123">
        <v>1.6869999999999994</v>
      </c>
      <c r="L8" s="167">
        <v>1.6469999999999994</v>
      </c>
      <c r="M8" s="169">
        <f t="shared" ref="M8:M10" si="1">AVERAGE(B8:L8)</f>
        <v>2.0660909090909088</v>
      </c>
      <c r="N8" s="143"/>
      <c r="O8" s="144"/>
      <c r="P8" s="145"/>
      <c r="Q8" s="145"/>
      <c r="R8" s="146"/>
      <c r="W8" s="49">
        <v>10</v>
      </c>
      <c r="X8" t="s">
        <v>30</v>
      </c>
      <c r="AB8">
        <v>10</v>
      </c>
    </row>
    <row r="9" spans="1:28" ht="16.5" customHeight="1" x14ac:dyDescent="0.25">
      <c r="A9" s="25" t="s">
        <v>45</v>
      </c>
      <c r="B9" s="123">
        <v>2.7669999999999995</v>
      </c>
      <c r="C9" s="123">
        <v>2.617</v>
      </c>
      <c r="D9" s="123">
        <v>2.4269999999999996</v>
      </c>
      <c r="E9" s="123">
        <v>2.3369999999999997</v>
      </c>
      <c r="F9" s="123">
        <v>2.2469999999999999</v>
      </c>
      <c r="G9" s="123">
        <v>2.1070000000000002</v>
      </c>
      <c r="H9" s="123">
        <v>2.0469999999999997</v>
      </c>
      <c r="I9" s="123">
        <v>1.9669999999999996</v>
      </c>
      <c r="J9" s="123">
        <v>1.9369999999999994</v>
      </c>
      <c r="K9" s="123">
        <v>1.8769999999999998</v>
      </c>
      <c r="L9" s="167">
        <v>1.7669999999999995</v>
      </c>
      <c r="M9" s="169">
        <f t="shared" si="1"/>
        <v>2.1906363636363633</v>
      </c>
      <c r="N9" s="143"/>
      <c r="O9" s="144"/>
      <c r="P9" s="145"/>
      <c r="Q9" s="145"/>
      <c r="R9" s="147"/>
      <c r="W9" s="49">
        <v>5</v>
      </c>
      <c r="X9" t="s">
        <v>31</v>
      </c>
      <c r="AB9">
        <v>5</v>
      </c>
    </row>
    <row r="10" spans="1:28" ht="15.75" thickBot="1" x14ac:dyDescent="0.3">
      <c r="A10" s="26" t="s">
        <v>46</v>
      </c>
      <c r="B10" s="124">
        <v>5.0369999999999999</v>
      </c>
      <c r="C10" s="124">
        <v>4.7869999999999999</v>
      </c>
      <c r="D10" s="124">
        <v>4.7670000000000003</v>
      </c>
      <c r="E10" s="124">
        <v>4.746999999999999</v>
      </c>
      <c r="F10" s="124">
        <v>4.4870000000000001</v>
      </c>
      <c r="G10" s="124">
        <v>3.9669999999999996</v>
      </c>
      <c r="H10" s="124">
        <v>3.8869999999999996</v>
      </c>
      <c r="I10" s="124">
        <v>3.657</v>
      </c>
      <c r="J10" s="124">
        <v>3.2569999999999997</v>
      </c>
      <c r="K10" s="124">
        <v>2.5169999999999995</v>
      </c>
      <c r="L10" s="168">
        <v>2.2469999999999999</v>
      </c>
      <c r="M10" s="170">
        <f t="shared" si="1"/>
        <v>3.9415454545454547</v>
      </c>
      <c r="W10" s="49">
        <v>4</v>
      </c>
      <c r="X10" t="s">
        <v>32</v>
      </c>
      <c r="AB10">
        <v>4</v>
      </c>
    </row>
    <row r="11" spans="1:28" ht="16.5" customHeight="1" thickBot="1" x14ac:dyDescent="0.3">
      <c r="F11" s="171"/>
      <c r="G11" s="171"/>
      <c r="H11" s="171"/>
      <c r="W11" s="49">
        <v>9</v>
      </c>
      <c r="X11" t="s">
        <v>33</v>
      </c>
      <c r="AB11">
        <v>9</v>
      </c>
    </row>
    <row r="12" spans="1:28" ht="15.75" thickBot="1" x14ac:dyDescent="0.3">
      <c r="M12" s="139" t="s">
        <v>17</v>
      </c>
      <c r="N12" s="59" t="s">
        <v>18</v>
      </c>
      <c r="W12" s="49">
        <v>8</v>
      </c>
      <c r="X12" t="s">
        <v>34</v>
      </c>
      <c r="AB12">
        <v>8</v>
      </c>
    </row>
    <row r="13" spans="1:28" x14ac:dyDescent="0.25">
      <c r="A13" s="148" t="s">
        <v>37</v>
      </c>
      <c r="B13" s="172">
        <f>B7-B3</f>
        <v>-9.9999999999999645E-2</v>
      </c>
      <c r="C13" s="172">
        <f>C7-C3</f>
        <v>-0.1899999999999995</v>
      </c>
      <c r="D13" s="172">
        <f t="shared" ref="D13:L13" si="2">D7-D3</f>
        <v>-0.16000000000000014</v>
      </c>
      <c r="E13" s="172">
        <f t="shared" si="2"/>
        <v>-4.0000000000000036E-2</v>
      </c>
      <c r="F13" s="172">
        <f t="shared" si="2"/>
        <v>-9.9999999999997868E-3</v>
      </c>
      <c r="G13" s="172">
        <f t="shared" si="2"/>
        <v>9.9999999999997868E-3</v>
      </c>
      <c r="H13" s="172">
        <f t="shared" si="2"/>
        <v>-0.17999999999999972</v>
      </c>
      <c r="I13" s="172">
        <f t="shared" si="2"/>
        <v>-0.27000000000000024</v>
      </c>
      <c r="J13" s="172">
        <f t="shared" si="2"/>
        <v>-0.30999999999999961</v>
      </c>
      <c r="K13" s="172">
        <f t="shared" si="2"/>
        <v>-0.33999999999999986</v>
      </c>
      <c r="L13" s="178">
        <f t="shared" si="2"/>
        <v>-0.45999999999999996</v>
      </c>
      <c r="M13" s="175">
        <f>MIN(B13:L13)</f>
        <v>-0.45999999999999996</v>
      </c>
      <c r="N13" s="159"/>
      <c r="O13" s="56" t="s">
        <v>9</v>
      </c>
      <c r="W13" s="49">
        <v>3</v>
      </c>
      <c r="X13" t="s">
        <v>35</v>
      </c>
      <c r="AB13">
        <v>3</v>
      </c>
    </row>
    <row r="14" spans="1:28" x14ac:dyDescent="0.25">
      <c r="A14" s="149" t="s">
        <v>38</v>
      </c>
      <c r="B14" s="173">
        <f>B8-B4</f>
        <v>-1.7299999999999995</v>
      </c>
      <c r="C14" s="173">
        <f t="shared" ref="C14:L16" si="3">C8-C4</f>
        <v>-1.5900000000000007</v>
      </c>
      <c r="D14" s="173">
        <f t="shared" si="3"/>
        <v>-1.6399999999999997</v>
      </c>
      <c r="E14" s="179">
        <f t="shared" si="3"/>
        <v>-1.7700000000000005</v>
      </c>
      <c r="F14" s="173">
        <f t="shared" si="3"/>
        <v>-1.7399999999999993</v>
      </c>
      <c r="G14" s="173">
        <f t="shared" si="3"/>
        <v>-1.5700000000000003</v>
      </c>
      <c r="H14" s="173">
        <f t="shared" si="3"/>
        <v>-1.08</v>
      </c>
      <c r="I14" s="173">
        <f t="shared" si="3"/>
        <v>-0.41999999999999993</v>
      </c>
      <c r="J14" s="173">
        <f t="shared" si="3"/>
        <v>-0.47999999999999954</v>
      </c>
      <c r="K14" s="173">
        <f t="shared" si="3"/>
        <v>-0.39000000000000057</v>
      </c>
      <c r="L14" s="173">
        <f t="shared" si="3"/>
        <v>-0.41000000000000014</v>
      </c>
      <c r="M14" s="176">
        <f>MIN(B14:L14)</f>
        <v>-1.7700000000000005</v>
      </c>
      <c r="N14" s="160"/>
      <c r="O14" s="57" t="s">
        <v>9</v>
      </c>
      <c r="W14" s="49">
        <v>7</v>
      </c>
      <c r="X14" t="s">
        <v>36</v>
      </c>
      <c r="AB14">
        <v>7</v>
      </c>
    </row>
    <row r="15" spans="1:28" x14ac:dyDescent="0.25">
      <c r="A15" s="149" t="s">
        <v>37</v>
      </c>
      <c r="B15" s="179">
        <f>B9-B5</f>
        <v>-2.0200000000000005</v>
      </c>
      <c r="C15" s="173">
        <f t="shared" si="3"/>
        <v>-1.8100000000000005</v>
      </c>
      <c r="D15" s="173">
        <f t="shared" si="3"/>
        <v>-1.7399999999999993</v>
      </c>
      <c r="E15" s="173">
        <f t="shared" si="3"/>
        <v>-1.8099999999999996</v>
      </c>
      <c r="F15" s="173">
        <f t="shared" si="3"/>
        <v>-1.6900000000000004</v>
      </c>
      <c r="G15" s="173">
        <f t="shared" si="3"/>
        <v>-1.7999999999999989</v>
      </c>
      <c r="H15" s="173">
        <f t="shared" si="3"/>
        <v>-1.54</v>
      </c>
      <c r="I15" s="173">
        <f>I9-I5</f>
        <v>-0.44000000000000039</v>
      </c>
      <c r="J15" s="173">
        <f t="shared" si="3"/>
        <v>-0.41000000000000014</v>
      </c>
      <c r="K15" s="173">
        <f t="shared" si="3"/>
        <v>-0.33000000000000007</v>
      </c>
      <c r="L15" s="173">
        <f t="shared" si="3"/>
        <v>-0.39000000000000057</v>
      </c>
      <c r="M15" s="176">
        <f>MIN(B15:L15)</f>
        <v>-2.0200000000000005</v>
      </c>
      <c r="N15" s="160"/>
      <c r="O15" s="57" t="s">
        <v>12</v>
      </c>
    </row>
    <row r="16" spans="1:28" ht="15.75" thickBot="1" x14ac:dyDescent="0.3">
      <c r="A16" s="150" t="s">
        <v>38</v>
      </c>
      <c r="B16" s="180">
        <f>B10-B6</f>
        <v>-0.8100000000000005</v>
      </c>
      <c r="C16" s="174">
        <f t="shared" si="3"/>
        <v>-0.70999999999999908</v>
      </c>
      <c r="D16" s="174">
        <f t="shared" si="3"/>
        <v>-0.47999999999999865</v>
      </c>
      <c r="E16" s="174">
        <f t="shared" si="3"/>
        <v>-0.33000000000000007</v>
      </c>
      <c r="F16" s="174">
        <f t="shared" si="3"/>
        <v>-0.17999999999999883</v>
      </c>
      <c r="G16" s="174">
        <f t="shared" si="3"/>
        <v>-0.64000000000000057</v>
      </c>
      <c r="H16" s="174">
        <f t="shared" si="3"/>
        <v>-0.33999999999999986</v>
      </c>
      <c r="I16" s="174">
        <f t="shared" si="3"/>
        <v>-0.28000000000000025</v>
      </c>
      <c r="J16" s="174">
        <f t="shared" si="3"/>
        <v>-0.29000000000000004</v>
      </c>
      <c r="K16" s="174">
        <f t="shared" si="3"/>
        <v>-0.28000000000000025</v>
      </c>
      <c r="L16" s="174">
        <f t="shared" si="3"/>
        <v>-0.37000000000000011</v>
      </c>
      <c r="M16" s="177">
        <f>MIN(B16:L16)</f>
        <v>-0.8100000000000005</v>
      </c>
      <c r="N16" s="161"/>
      <c r="O16" s="58" t="s">
        <v>12</v>
      </c>
    </row>
    <row r="17" spans="14:20" x14ac:dyDescent="0.25">
      <c r="Q17" s="129"/>
      <c r="R17" s="49"/>
    </row>
    <row r="18" spans="14:20" x14ac:dyDescent="0.25">
      <c r="Q18" s="129"/>
      <c r="R18" s="49"/>
    </row>
    <row r="19" spans="14:20" ht="14.25" customHeight="1" x14ac:dyDescent="0.25">
      <c r="N19" s="140"/>
      <c r="O19" s="140"/>
      <c r="P19" s="140"/>
      <c r="Q19" s="140"/>
      <c r="R19" s="140"/>
      <c r="S19" s="1"/>
      <c r="T19" s="1"/>
    </row>
    <row r="20" spans="14:20" ht="18" customHeight="1" x14ac:dyDescent="0.25">
      <c r="N20" s="140"/>
      <c r="O20" s="140"/>
      <c r="P20" s="140"/>
      <c r="Q20" s="140"/>
      <c r="R20" s="140"/>
      <c r="S20" s="1"/>
      <c r="T20" s="1"/>
    </row>
    <row r="21" spans="14:20" ht="19.5" customHeight="1" x14ac:dyDescent="0.25">
      <c r="N21" s="140"/>
      <c r="O21" s="140"/>
      <c r="P21" s="140"/>
      <c r="Q21" s="140"/>
      <c r="R21" s="140"/>
      <c r="S21" s="1"/>
      <c r="T21" s="1"/>
    </row>
    <row r="22" spans="14:20" ht="17.25" customHeight="1" x14ac:dyDescent="0.25">
      <c r="N22" s="140"/>
      <c r="O22" s="140"/>
      <c r="P22" s="140"/>
      <c r="Q22" s="140"/>
      <c r="R22" s="140"/>
      <c r="S22" s="1"/>
      <c r="T22" s="1"/>
    </row>
    <row r="23" spans="14:20" ht="20.25" customHeight="1" x14ac:dyDescent="0.25">
      <c r="N23" s="140"/>
      <c r="O23" s="140"/>
      <c r="P23" s="140"/>
      <c r="Q23" s="140"/>
      <c r="R23" s="140"/>
      <c r="S23" s="1"/>
      <c r="T23" s="1"/>
    </row>
    <row r="24" spans="14:20" ht="15" customHeight="1" x14ac:dyDescent="0.25">
      <c r="N24" s="140"/>
      <c r="O24" s="140"/>
      <c r="P24" s="140"/>
      <c r="Q24" s="140"/>
      <c r="R24" s="140"/>
      <c r="S24" s="1"/>
      <c r="T24" s="1"/>
    </row>
    <row r="25" spans="14:20" x14ac:dyDescent="0.25">
      <c r="N25" s="140"/>
      <c r="O25" s="140"/>
      <c r="P25" s="140"/>
      <c r="Q25" s="140"/>
      <c r="R25" s="140"/>
    </row>
    <row r="26" spans="14:20" x14ac:dyDescent="0.25">
      <c r="N26" s="141"/>
      <c r="O26" s="141"/>
      <c r="P26" s="141"/>
      <c r="Q26" s="141"/>
      <c r="R26" s="141"/>
    </row>
  </sheetData>
  <mergeCells count="7">
    <mergeCell ref="N2:R2"/>
    <mergeCell ref="N3:O3"/>
    <mergeCell ref="R3:R4"/>
    <mergeCell ref="N4:O4"/>
    <mergeCell ref="N5:O5"/>
    <mergeCell ref="R5:R6"/>
    <mergeCell ref="N6:O6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TCP Throughput</vt:lpstr>
      <vt:lpstr>UDP Throughput</vt:lpstr>
      <vt:lpstr>TCP - UDP Throughput</vt:lpstr>
      <vt:lpstr>RTT-TCP</vt:lpstr>
      <vt:lpstr>RTT-UDP</vt:lpstr>
      <vt:lpstr>TCP - UDP RTT</vt:lpstr>
      <vt:lpstr>CPU-TCP</vt:lpstr>
      <vt:lpstr>CPU-UDP</vt:lpstr>
      <vt:lpstr>TCP - UDP CPU usage</vt:lpstr>
      <vt:lpstr>RTT-calc</vt:lpstr>
      <vt:lpstr>CPU-calc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2016-01-24T12:26:26Z</dcterms:modified>
</cp:coreProperties>
</file>