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9260" windowHeight="5955" firstSheet="1" activeTab="8"/>
  </bookViews>
  <sheets>
    <sheet name="TCP Throughput" sheetId="22" r:id="rId1"/>
    <sheet name="UDP Throughput" sheetId="39" r:id="rId2"/>
    <sheet name="TCP - UDP Throughput" sheetId="48" r:id="rId3"/>
    <sheet name="RTT-TCP" sheetId="40" r:id="rId4"/>
    <sheet name="RTT-UDP" sheetId="44" r:id="rId5"/>
    <sheet name="TCP - UDP RTT" sheetId="49" r:id="rId6"/>
    <sheet name="CPU-TCP" sheetId="45" r:id="rId7"/>
    <sheet name="CPU-UDP" sheetId="47" r:id="rId8"/>
    <sheet name="TCP - UDP CPU usage" sheetId="50" r:id="rId9"/>
    <sheet name="RTT-calc" sheetId="34" r:id="rId10"/>
    <sheet name="CPU-calc" sheetId="26" r:id="rId11"/>
  </sheets>
  <calcPr calcId="152511"/>
</workbook>
</file>

<file path=xl/calcChain.xml><?xml version="1.0" encoding="utf-8"?>
<calcChain xmlns="http://schemas.openxmlformats.org/spreadsheetml/2006/main">
  <c r="G16" i="50" l="1"/>
  <c r="F16" i="50"/>
  <c r="E16" i="50"/>
  <c r="D16" i="50"/>
  <c r="C16" i="50"/>
  <c r="B16" i="50"/>
  <c r="G15" i="50"/>
  <c r="F15" i="50"/>
  <c r="E15" i="50"/>
  <c r="D15" i="50"/>
  <c r="C15" i="50"/>
  <c r="B15" i="50"/>
  <c r="G14" i="50"/>
  <c r="F14" i="50"/>
  <c r="E14" i="50"/>
  <c r="D14" i="50"/>
  <c r="C14" i="50"/>
  <c r="B14" i="50"/>
  <c r="G13" i="50"/>
  <c r="F13" i="50"/>
  <c r="E13" i="50"/>
  <c r="D13" i="50"/>
  <c r="C13" i="50"/>
  <c r="B13" i="50"/>
  <c r="H10" i="50"/>
  <c r="H9" i="50"/>
  <c r="H8" i="50"/>
  <c r="H7" i="50"/>
  <c r="H6" i="50"/>
  <c r="H5" i="50"/>
  <c r="H4" i="50"/>
  <c r="H3" i="50"/>
  <c r="G9" i="40"/>
  <c r="L6" i="49"/>
  <c r="L5" i="49"/>
  <c r="L4" i="49"/>
  <c r="L3" i="49"/>
  <c r="H16" i="49"/>
  <c r="H15" i="49"/>
  <c r="H14" i="49"/>
  <c r="H13" i="49"/>
  <c r="G16" i="49"/>
  <c r="F16" i="49"/>
  <c r="E16" i="49"/>
  <c r="D16" i="49"/>
  <c r="C16" i="49"/>
  <c r="B16" i="49"/>
  <c r="G15" i="49"/>
  <c r="F15" i="49"/>
  <c r="E15" i="49"/>
  <c r="D15" i="49"/>
  <c r="C15" i="49"/>
  <c r="B15" i="49"/>
  <c r="G14" i="49"/>
  <c r="F14" i="49"/>
  <c r="E14" i="49"/>
  <c r="D14" i="49"/>
  <c r="C14" i="49"/>
  <c r="B14" i="49"/>
  <c r="G13" i="49"/>
  <c r="F13" i="49"/>
  <c r="E13" i="49"/>
  <c r="D13" i="49"/>
  <c r="C13" i="49"/>
  <c r="B13" i="49"/>
  <c r="H10" i="49"/>
  <c r="H9" i="49"/>
  <c r="H8" i="49"/>
  <c r="H7" i="49"/>
  <c r="H6" i="49"/>
  <c r="H5" i="49"/>
  <c r="H4" i="49"/>
  <c r="H3" i="49"/>
  <c r="H3" i="48"/>
  <c r="H4" i="48"/>
  <c r="H5" i="48"/>
  <c r="H6" i="48"/>
  <c r="H7" i="48"/>
  <c r="H8" i="48"/>
  <c r="H9" i="48"/>
  <c r="H10" i="48"/>
  <c r="B13" i="48"/>
  <c r="C13" i="48"/>
  <c r="D13" i="48"/>
  <c r="E13" i="48"/>
  <c r="F13" i="48"/>
  <c r="G13" i="48"/>
  <c r="B14" i="48"/>
  <c r="C14" i="48"/>
  <c r="D14" i="48"/>
  <c r="E14" i="48"/>
  <c r="F14" i="48"/>
  <c r="G14" i="48"/>
  <c r="B15" i="48"/>
  <c r="C15" i="48"/>
  <c r="D15" i="48"/>
  <c r="E15" i="48"/>
  <c r="F15" i="48"/>
  <c r="G15" i="48"/>
  <c r="B16" i="48"/>
  <c r="C16" i="48"/>
  <c r="D16" i="48"/>
  <c r="E16" i="48"/>
  <c r="F16" i="48"/>
  <c r="G16" i="48"/>
  <c r="K4" i="50" l="1"/>
  <c r="L4" i="50" s="1"/>
  <c r="H16" i="50"/>
  <c r="K3" i="50"/>
  <c r="L3" i="50" s="1"/>
  <c r="H13" i="50"/>
  <c r="H15" i="50"/>
  <c r="H14" i="50"/>
  <c r="K5" i="50"/>
  <c r="L5" i="50" s="1"/>
  <c r="K6" i="50"/>
  <c r="L6" i="50" s="1"/>
  <c r="K4" i="49"/>
  <c r="K5" i="49"/>
  <c r="K3" i="49"/>
  <c r="K6" i="49"/>
  <c r="K4" i="48"/>
  <c r="L4" i="48" s="1"/>
  <c r="K6" i="48"/>
  <c r="L6" i="48" s="1"/>
  <c r="H13" i="48"/>
  <c r="H14" i="48"/>
  <c r="H16" i="48"/>
  <c r="K5" i="48"/>
  <c r="L5" i="48" s="1"/>
  <c r="K3" i="48"/>
  <c r="L3" i="48" s="1"/>
  <c r="H15" i="48"/>
  <c r="G12" i="47" l="1"/>
  <c r="F12" i="47"/>
  <c r="E12" i="47"/>
  <c r="D12" i="47"/>
  <c r="C12" i="47"/>
  <c r="B12" i="47"/>
  <c r="G11" i="47"/>
  <c r="F11" i="47"/>
  <c r="E11" i="47"/>
  <c r="D11" i="47"/>
  <c r="C11" i="47"/>
  <c r="B11" i="47"/>
  <c r="G10" i="47"/>
  <c r="F10" i="47"/>
  <c r="E10" i="47"/>
  <c r="D10" i="47"/>
  <c r="C10" i="47"/>
  <c r="B10" i="47"/>
  <c r="G9" i="47"/>
  <c r="F9" i="47"/>
  <c r="E9" i="47"/>
  <c r="D9" i="47"/>
  <c r="C9" i="47"/>
  <c r="B9" i="47"/>
  <c r="H6" i="47"/>
  <c r="K4" i="47" s="1"/>
  <c r="L4" i="47" s="1"/>
  <c r="H5" i="47"/>
  <c r="H4" i="47"/>
  <c r="H3" i="47"/>
  <c r="L30" i="26"/>
  <c r="M30" i="26"/>
  <c r="N30" i="26"/>
  <c r="O30" i="26"/>
  <c r="P30" i="26"/>
  <c r="Q30" i="26"/>
  <c r="L31" i="26"/>
  <c r="M31" i="26"/>
  <c r="N31" i="26"/>
  <c r="O31" i="26"/>
  <c r="P31" i="26"/>
  <c r="Q31" i="26"/>
  <c r="L32" i="26"/>
  <c r="M32" i="26"/>
  <c r="N32" i="26"/>
  <c r="O32" i="26"/>
  <c r="P32" i="26"/>
  <c r="Q32" i="26"/>
  <c r="L33" i="26"/>
  <c r="M33" i="26"/>
  <c r="N33" i="26"/>
  <c r="O33" i="26"/>
  <c r="P33" i="26"/>
  <c r="Q33" i="26"/>
  <c r="L34" i="26"/>
  <c r="M34" i="26"/>
  <c r="N34" i="26"/>
  <c r="O34" i="26"/>
  <c r="P34" i="26"/>
  <c r="Q34" i="26"/>
  <c r="L35" i="26"/>
  <c r="M35" i="26"/>
  <c r="N35" i="26"/>
  <c r="O35" i="26"/>
  <c r="P35" i="26"/>
  <c r="Q35" i="26"/>
  <c r="L36" i="26"/>
  <c r="M36" i="26"/>
  <c r="N36" i="26"/>
  <c r="O36" i="26"/>
  <c r="P36" i="26"/>
  <c r="Q36" i="26"/>
  <c r="M29" i="26"/>
  <c r="N29" i="26"/>
  <c r="O29" i="26"/>
  <c r="P29" i="26"/>
  <c r="Q29" i="26"/>
  <c r="L29" i="26"/>
  <c r="R18" i="26"/>
  <c r="R19" i="26"/>
  <c r="R20" i="26"/>
  <c r="R21" i="26"/>
  <c r="R22" i="26"/>
  <c r="R23" i="26"/>
  <c r="R24" i="26"/>
  <c r="R17" i="26"/>
  <c r="G12" i="45"/>
  <c r="F12" i="45"/>
  <c r="E12" i="45"/>
  <c r="D12" i="45"/>
  <c r="C12" i="45"/>
  <c r="B12" i="45"/>
  <c r="G11" i="45"/>
  <c r="F11" i="45"/>
  <c r="E11" i="45"/>
  <c r="D11" i="45"/>
  <c r="C11" i="45"/>
  <c r="B11" i="45"/>
  <c r="G10" i="45"/>
  <c r="F10" i="45"/>
  <c r="E10" i="45"/>
  <c r="D10" i="45"/>
  <c r="C10" i="45"/>
  <c r="B10" i="45"/>
  <c r="G9" i="45"/>
  <c r="F9" i="45"/>
  <c r="E9" i="45"/>
  <c r="D9" i="45"/>
  <c r="C9" i="45"/>
  <c r="B9" i="45"/>
  <c r="H6" i="45"/>
  <c r="H5" i="45"/>
  <c r="H4" i="45"/>
  <c r="H3" i="45"/>
  <c r="G12" i="44"/>
  <c r="F12" i="44"/>
  <c r="E12" i="44"/>
  <c r="D12" i="44"/>
  <c r="C12" i="44"/>
  <c r="B12" i="44"/>
  <c r="G11" i="44"/>
  <c r="F11" i="44"/>
  <c r="E11" i="44"/>
  <c r="D11" i="44"/>
  <c r="C11" i="44"/>
  <c r="B11" i="44"/>
  <c r="G10" i="44"/>
  <c r="F10" i="44"/>
  <c r="E10" i="44"/>
  <c r="D10" i="44"/>
  <c r="C10" i="44"/>
  <c r="B10" i="44"/>
  <c r="G9" i="44"/>
  <c r="F9" i="44"/>
  <c r="E9" i="44"/>
  <c r="D9" i="44"/>
  <c r="C9" i="44"/>
  <c r="B9" i="44"/>
  <c r="H6" i="44"/>
  <c r="H5" i="44"/>
  <c r="K4" i="44" s="1"/>
  <c r="L4" i="44" s="1"/>
  <c r="H4" i="44"/>
  <c r="P4" i="44" s="1"/>
  <c r="Q4" i="44" s="1"/>
  <c r="H3" i="44"/>
  <c r="K3" i="44" s="1"/>
  <c r="L3" i="44" s="1"/>
  <c r="H9" i="47" l="1"/>
  <c r="K3" i="47"/>
  <c r="L3" i="47" s="1"/>
  <c r="H11" i="47"/>
  <c r="P3" i="47"/>
  <c r="Q3" i="47" s="1"/>
  <c r="H10" i="47"/>
  <c r="H12" i="47"/>
  <c r="P4" i="47"/>
  <c r="Q4" i="47" s="1"/>
  <c r="P4" i="45"/>
  <c r="Q4" i="45" s="1"/>
  <c r="K4" i="45"/>
  <c r="L4" i="45" s="1"/>
  <c r="H10" i="45"/>
  <c r="H12" i="45"/>
  <c r="K3" i="45"/>
  <c r="L3" i="45" s="1"/>
  <c r="H9" i="45"/>
  <c r="H11" i="45"/>
  <c r="P3" i="45"/>
  <c r="Q3" i="45" s="1"/>
  <c r="H9" i="44"/>
  <c r="H12" i="44"/>
  <c r="P3" i="44"/>
  <c r="Q3" i="44" s="1"/>
  <c r="H10" i="44"/>
  <c r="H11" i="44"/>
  <c r="G12" i="40"/>
  <c r="F12" i="40"/>
  <c r="E12" i="40"/>
  <c r="D12" i="40"/>
  <c r="C12" i="40"/>
  <c r="B12" i="40"/>
  <c r="G11" i="40"/>
  <c r="F11" i="40"/>
  <c r="E11" i="40"/>
  <c r="D11" i="40"/>
  <c r="C11" i="40"/>
  <c r="B11" i="40"/>
  <c r="H11" i="40" s="1"/>
  <c r="G10" i="40"/>
  <c r="F10" i="40"/>
  <c r="E10" i="40"/>
  <c r="D10" i="40"/>
  <c r="C10" i="40"/>
  <c r="B10" i="40"/>
  <c r="F9" i="40"/>
  <c r="E9" i="40"/>
  <c r="D9" i="40"/>
  <c r="C9" i="40"/>
  <c r="B9" i="40"/>
  <c r="H6" i="40"/>
  <c r="H5" i="40"/>
  <c r="H4" i="40"/>
  <c r="P4" i="40" s="1"/>
  <c r="Q4" i="40" s="1"/>
  <c r="H3" i="40"/>
  <c r="K3" i="40" s="1"/>
  <c r="L3" i="40" s="1"/>
  <c r="G12" i="39"/>
  <c r="F12" i="39"/>
  <c r="E12" i="39"/>
  <c r="D12" i="39"/>
  <c r="C12" i="39"/>
  <c r="B12" i="39"/>
  <c r="G11" i="39"/>
  <c r="F11" i="39"/>
  <c r="E11" i="39"/>
  <c r="D11" i="39"/>
  <c r="C11" i="39"/>
  <c r="B11" i="39"/>
  <c r="G10" i="39"/>
  <c r="F10" i="39"/>
  <c r="E10" i="39"/>
  <c r="D10" i="39"/>
  <c r="C10" i="39"/>
  <c r="B10" i="39"/>
  <c r="G9" i="39"/>
  <c r="F9" i="39"/>
  <c r="E9" i="39"/>
  <c r="D9" i="39"/>
  <c r="C9" i="39"/>
  <c r="B9" i="39"/>
  <c r="H6" i="39"/>
  <c r="H5" i="39"/>
  <c r="H4" i="39"/>
  <c r="H3" i="39"/>
  <c r="H10" i="40" l="1"/>
  <c r="H9" i="40"/>
  <c r="H12" i="40"/>
  <c r="H12" i="39"/>
  <c r="H11" i="39"/>
  <c r="P3" i="40"/>
  <c r="Q3" i="40" s="1"/>
  <c r="P4" i="39"/>
  <c r="Q4" i="39" s="1"/>
  <c r="K4" i="39"/>
  <c r="L4" i="39" s="1"/>
  <c r="P3" i="39"/>
  <c r="Q3" i="39" s="1"/>
  <c r="H10" i="39"/>
  <c r="H9" i="39"/>
  <c r="K4" i="40"/>
  <c r="L4" i="40" s="1"/>
  <c r="K3" i="39"/>
  <c r="L3" i="39" s="1"/>
  <c r="G6" i="34" l="1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F11" i="34" s="1"/>
  <c r="E3" i="34"/>
  <c r="D3" i="34"/>
  <c r="C3" i="34"/>
  <c r="B3" i="34"/>
  <c r="E11" i="34" l="1"/>
  <c r="F12" i="34"/>
  <c r="G12" i="34"/>
  <c r="D11" i="34"/>
  <c r="F10" i="34"/>
  <c r="G10" i="34"/>
  <c r="C11" i="34"/>
  <c r="B12" i="34"/>
  <c r="C10" i="34"/>
  <c r="D12" i="34"/>
  <c r="H3" i="34"/>
  <c r="H5" i="34"/>
  <c r="G9" i="34"/>
  <c r="H4" i="34"/>
  <c r="B11" i="34"/>
  <c r="C12" i="34"/>
  <c r="D10" i="34"/>
  <c r="B9" i="34"/>
  <c r="G11" i="34"/>
  <c r="E12" i="34"/>
  <c r="C9" i="34"/>
  <c r="H6" i="34"/>
  <c r="E10" i="34"/>
  <c r="D9" i="34"/>
  <c r="E9" i="34"/>
  <c r="F9" i="34"/>
  <c r="B10" i="34"/>
  <c r="C12" i="22"/>
  <c r="D12" i="22"/>
  <c r="E12" i="22"/>
  <c r="F12" i="22"/>
  <c r="G12" i="22"/>
  <c r="B12" i="22"/>
  <c r="C11" i="22"/>
  <c r="D11" i="22"/>
  <c r="E11" i="22"/>
  <c r="F11" i="22"/>
  <c r="G11" i="22"/>
  <c r="B11" i="22"/>
  <c r="C10" i="22"/>
  <c r="D10" i="22"/>
  <c r="E10" i="22"/>
  <c r="F10" i="22"/>
  <c r="G10" i="22"/>
  <c r="B10" i="22"/>
  <c r="C9" i="22"/>
  <c r="D9" i="22"/>
  <c r="E9" i="22"/>
  <c r="F9" i="22"/>
  <c r="G9" i="22"/>
  <c r="B9" i="22"/>
  <c r="H4" i="22"/>
  <c r="H5" i="22"/>
  <c r="H6" i="22"/>
  <c r="H3" i="22"/>
  <c r="K3" i="34" l="1"/>
  <c r="L3" i="34" s="1"/>
  <c r="P3" i="34"/>
  <c r="Q3" i="34" s="1"/>
  <c r="P4" i="22"/>
  <c r="Q4" i="22" s="1"/>
  <c r="K4" i="22"/>
  <c r="L4" i="22" s="1"/>
  <c r="H12" i="34"/>
  <c r="H11" i="34"/>
  <c r="P4" i="34"/>
  <c r="Q4" i="34" s="1"/>
  <c r="K4" i="34"/>
  <c r="L4" i="34" s="1"/>
  <c r="H9" i="34"/>
  <c r="H10" i="34"/>
  <c r="H9" i="22"/>
  <c r="H10" i="22"/>
  <c r="H12" i="22"/>
  <c r="H11" i="22"/>
  <c r="K3" i="22"/>
  <c r="L3" i="22" s="1"/>
  <c r="P3" i="22"/>
  <c r="Q3" i="22" s="1"/>
</calcChain>
</file>

<file path=xl/sharedStrings.xml><?xml version="1.0" encoding="utf-8"?>
<sst xmlns="http://schemas.openxmlformats.org/spreadsheetml/2006/main" count="343" uniqueCount="56">
  <si>
    <t>Packet Size (bytes)</t>
  </si>
  <si>
    <t>802.11ac</t>
  </si>
  <si>
    <t>IPv4 - OS</t>
  </si>
  <si>
    <t>IPv4 - WPA2</t>
  </si>
  <si>
    <t>IPv6 - OS</t>
  </si>
  <si>
    <t>IPv6 - WPA2</t>
  </si>
  <si>
    <t>AVR</t>
  </si>
  <si>
    <t>Comparesion between ipv4 vs. ipv6</t>
  </si>
  <si>
    <t>Packet Size (Bytes)</t>
  </si>
  <si>
    <t>IPv4</t>
  </si>
  <si>
    <t>Comparesion between OS Vs. WPA2</t>
  </si>
  <si>
    <t>OS vs. WPA2</t>
  </si>
  <si>
    <t>IPv6</t>
  </si>
  <si>
    <t>IPv4 vs. IPv6</t>
  </si>
  <si>
    <t>OS</t>
  </si>
  <si>
    <t>WPA2</t>
  </si>
  <si>
    <t>IPv4 Vs. IPv6</t>
  </si>
  <si>
    <t>MAX</t>
  </si>
  <si>
    <t>Percentage</t>
  </si>
  <si>
    <t>OS Vs. WPA2</t>
  </si>
  <si>
    <t>IPv4 - W-MOV</t>
  </si>
  <si>
    <t>IPv4 - MOV</t>
  </si>
  <si>
    <t>IPv6 - W-MOV</t>
  </si>
  <si>
    <t>IPv6 - MOV</t>
  </si>
  <si>
    <t>W-MOV</t>
  </si>
  <si>
    <t xml:space="preserve"> MOV</t>
  </si>
  <si>
    <t>W-MOV vs. MOV</t>
  </si>
  <si>
    <t>MOV</t>
  </si>
  <si>
    <t>Comparesion between W-MOV vs. MOV</t>
  </si>
  <si>
    <t>TCP-IPv4 - W-MOV</t>
  </si>
  <si>
    <t>TCP-IPv4 - MOV</t>
  </si>
  <si>
    <t>TCP- IPv6 - W-MOV</t>
  </si>
  <si>
    <t>TCP- IPv6 - MOV</t>
  </si>
  <si>
    <t>UDP-IPv4 - W-MOV</t>
  </si>
  <si>
    <t>UDP-IPv4 - MOV</t>
  </si>
  <si>
    <t>UDP-IPv6 - W-MOV</t>
  </si>
  <si>
    <t>UDP-IPv6 - MOV</t>
  </si>
  <si>
    <t xml:space="preserve">8- IPv4+UDP                = 28 Bytes   </t>
  </si>
  <si>
    <t xml:space="preserve">7- IPv4+TCP                 = 40 Bytes   </t>
  </si>
  <si>
    <t xml:space="preserve">6- IPv4+UDP+WPA2   = 44 Bytes   </t>
  </si>
  <si>
    <t xml:space="preserve">5- IPv6+UDP                = 48 Bytes   </t>
  </si>
  <si>
    <t xml:space="preserve">4- IPv4+TCP+WPA2   = 56 Bytes   </t>
  </si>
  <si>
    <t xml:space="preserve">3- IPv6+TCP                =  60 Bytes   </t>
  </si>
  <si>
    <t xml:space="preserve">2- IPv6+UDP+WPA2  =  64 Bytes   </t>
  </si>
  <si>
    <t xml:space="preserve">1- IPv6+TCP+WPA2   =  76 Bytes   </t>
  </si>
  <si>
    <t>Comparesion between TCP vs. UDP</t>
  </si>
  <si>
    <t>TCP-IPv4-W-MOV</t>
  </si>
  <si>
    <t>TCP-IPv4 -MOV</t>
  </si>
  <si>
    <t>TCP-IPv6-W-MOV</t>
  </si>
  <si>
    <t>TCP-IPv6-MOV</t>
  </si>
  <si>
    <t>UDP-IPv4-W-MOV</t>
  </si>
  <si>
    <t>UDP-IPv4-MOV</t>
  </si>
  <si>
    <t>UDP-IPv6-W-MOV</t>
  </si>
  <si>
    <t>UDP-IPv6-MOV</t>
  </si>
  <si>
    <t>UDP-W-MOV vs. TCP-W-MOV</t>
  </si>
  <si>
    <t>UDP-MOV vs. TCP-MOV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</si>
</sst>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3" xfId="0" applyFont="1" applyBorder="1"/>
    <xf numFmtId="0" fontId="2" fillId="0" borderId="3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/>
    </xf>
    <xf numFmtId="0" fontId="8" fillId="0" borderId="25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3" borderId="8" xfId="0" applyFont="1" applyFill="1" applyBorder="1"/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/>
    <xf numFmtId="164" fontId="6" fillId="0" borderId="19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3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3" fillId="3" borderId="10" xfId="0" applyFont="1" applyFill="1" applyBorder="1"/>
    <xf numFmtId="0" fontId="3" fillId="3" borderId="13" xfId="0" applyFont="1" applyFill="1" applyBorder="1"/>
    <xf numFmtId="0" fontId="3" fillId="3" borderId="3" xfId="0" applyFont="1" applyFill="1" applyBorder="1"/>
    <xf numFmtId="0" fontId="2" fillId="0" borderId="0" xfId="0" applyFont="1" applyAlignment="1">
      <alignment horizontal="center"/>
    </xf>
    <xf numFmtId="49" fontId="0" fillId="0" borderId="0" xfId="0" applyNumberFormat="1"/>
    <xf numFmtId="2" fontId="2" fillId="0" borderId="14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0" fontId="2" fillId="0" borderId="33" xfId="0" applyFont="1" applyBorder="1"/>
    <xf numFmtId="0" fontId="2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2" fontId="7" fillId="0" borderId="11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0" fillId="0" borderId="0" xfId="0" applyFill="1" applyBorder="1" applyAlignment="1"/>
    <xf numFmtId="0" fontId="2" fillId="0" borderId="0" xfId="0" applyFont="1"/>
    <xf numFmtId="10" fontId="2" fillId="0" borderId="5" xfId="0" applyNumberFormat="1" applyFont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/>
    <xf numFmtId="10" fontId="2" fillId="0" borderId="15" xfId="0" applyNumberFormat="1" applyFont="1" applyBorder="1" applyAlignment="1">
      <alignment horizontal="center"/>
    </xf>
    <xf numFmtId="2" fontId="11" fillId="0" borderId="14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/>
    <xf numFmtId="10" fontId="2" fillId="0" borderId="12" xfId="0" applyNumberFormat="1" applyFont="1" applyBorder="1" applyAlignment="1">
      <alignment horizontal="center"/>
    </xf>
    <xf numFmtId="2" fontId="11" fillId="0" borderId="11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/>
    <xf numFmtId="2" fontId="2" fillId="0" borderId="4" xfId="0" applyNumberFormat="1" applyFont="1" applyBorder="1" applyAlignment="1">
      <alignment horizontal="center"/>
    </xf>
    <xf numFmtId="0" fontId="2" fillId="3" borderId="3" xfId="0" applyFont="1" applyFill="1" applyBorder="1"/>
    <xf numFmtId="0" fontId="8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/>
    <xf numFmtId="2" fontId="7" fillId="0" borderId="34" xfId="0" applyNumberFormat="1" applyFont="1" applyFill="1" applyBorder="1" applyAlignment="1"/>
    <xf numFmtId="0" fontId="2" fillId="3" borderId="13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3" fillId="3" borderId="8" xfId="0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7" fillId="0" borderId="11" xfId="0" applyNumberFormat="1" applyFont="1" applyFill="1" applyBorder="1" applyAlignment="1">
      <alignment horizontal="center"/>
    </xf>
    <xf numFmtId="164" fontId="11" fillId="0" borderId="11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164" fontId="12" fillId="0" borderId="14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14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2" fontId="6" fillId="0" borderId="36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7" fillId="0" borderId="21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left"/>
    </xf>
    <xf numFmtId="2" fontId="7" fillId="0" borderId="11" xfId="0" applyNumberFormat="1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left"/>
    </xf>
    <xf numFmtId="2" fontId="7" fillId="0" borderId="4" xfId="0" applyNumberFormat="1" applyFont="1" applyFill="1" applyBorder="1" applyAlignment="1">
      <alignment horizontal="left"/>
    </xf>
    <xf numFmtId="2" fontId="7" fillId="0" borderId="35" xfId="0" applyNumberFormat="1" applyFont="1" applyFill="1" applyBorder="1" applyAlignment="1">
      <alignment horizontal="left"/>
    </xf>
    <xf numFmtId="2" fontId="7" fillId="0" borderId="36" xfId="0" applyNumberFormat="1" applyFont="1" applyFill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left"/>
    </xf>
    <xf numFmtId="2" fontId="7" fillId="0" borderId="1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Throughput'!$A$3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Throughput'!$B$3:$G$3</c:f>
              <c:numCache>
                <c:formatCode>0.00</c:formatCode>
                <c:ptCount val="6"/>
                <c:pt idx="0">
                  <c:v>275</c:v>
                </c:pt>
                <c:pt idx="1">
                  <c:v>323</c:v>
                </c:pt>
                <c:pt idx="2">
                  <c:v>381</c:v>
                </c:pt>
                <c:pt idx="3">
                  <c:v>468</c:v>
                </c:pt>
                <c:pt idx="4">
                  <c:v>490</c:v>
                </c:pt>
                <c:pt idx="5">
                  <c:v>501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Throughput'!$A$5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'TCP Throughput'!$B$5:$G$5</c:f>
              <c:numCache>
                <c:formatCode>0.00</c:formatCode>
                <c:ptCount val="6"/>
                <c:pt idx="0">
                  <c:v>198</c:v>
                </c:pt>
                <c:pt idx="1">
                  <c:v>212</c:v>
                </c:pt>
                <c:pt idx="2">
                  <c:v>234</c:v>
                </c:pt>
                <c:pt idx="3">
                  <c:v>268</c:v>
                </c:pt>
                <c:pt idx="4">
                  <c:v>280</c:v>
                </c:pt>
                <c:pt idx="5">
                  <c:v>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Throughput'!$A$4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'TCP Throughput'!$B$4:$G$4</c:f>
              <c:numCache>
                <c:formatCode>0.00</c:formatCode>
                <c:ptCount val="6"/>
                <c:pt idx="0">
                  <c:v>251</c:v>
                </c:pt>
                <c:pt idx="1">
                  <c:v>296</c:v>
                </c:pt>
                <c:pt idx="2">
                  <c:v>347</c:v>
                </c:pt>
                <c:pt idx="3">
                  <c:v>406</c:v>
                </c:pt>
                <c:pt idx="4">
                  <c:v>409</c:v>
                </c:pt>
                <c:pt idx="5">
                  <c:v>418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Throughput'!$A$6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Throughput'!$B$6:$G$6</c:f>
              <c:numCache>
                <c:formatCode>0.00</c:formatCode>
                <c:ptCount val="6"/>
                <c:pt idx="0">
                  <c:v>148</c:v>
                </c:pt>
                <c:pt idx="1">
                  <c:v>174</c:v>
                </c:pt>
                <c:pt idx="2">
                  <c:v>193</c:v>
                </c:pt>
                <c:pt idx="3">
                  <c:v>219</c:v>
                </c:pt>
                <c:pt idx="4">
                  <c:v>271</c:v>
                </c:pt>
                <c:pt idx="5">
                  <c:v>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20528"/>
        <c:axId val="1291116720"/>
      </c:lineChart>
      <c:catAx>
        <c:axId val="12911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16720"/>
        <c:crosses val="autoZero"/>
        <c:auto val="1"/>
        <c:lblAlgn val="ctr"/>
        <c:lblOffset val="100"/>
        <c:noMultiLvlLbl val="0"/>
      </c:catAx>
      <c:valAx>
        <c:axId val="129111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205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68761269929748E-2"/>
          <c:y val="2.0581179544677738E-2"/>
          <c:w val="0.89312700696048486"/>
          <c:h val="0.84537944510537011"/>
        </c:manualLayout>
      </c:layout>
      <c:lineChart>
        <c:grouping val="standard"/>
        <c:varyColors val="0"/>
        <c:ser>
          <c:idx val="0"/>
          <c:order val="0"/>
          <c:tx>
            <c:strRef>
              <c:f>'RTT-calc'!$A$3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'RTT-calc'!$B$2:$G$2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'RTT-calc'!$B$3:$G$3</c:f>
              <c:numCache>
                <c:formatCode>0.000</c:formatCode>
                <c:ptCount val="6"/>
                <c:pt idx="0">
                  <c:v>2.0897959183673473E-2</c:v>
                </c:pt>
                <c:pt idx="1">
                  <c:v>5.9305019305019302E-2</c:v>
                </c:pt>
                <c:pt idx="2">
                  <c:v>9.481481481481481E-2</c:v>
                </c:pt>
                <c:pt idx="3">
                  <c:v>0.12641975308641976</c:v>
                </c:pt>
                <c:pt idx="4">
                  <c:v>0.16</c:v>
                </c:pt>
                <c:pt idx="5">
                  <c:v>0.19027027027027027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'RTT-calc'!$A$5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>
              <a:prstDash val="solid"/>
            </a:ln>
          </c:spPr>
          <c:val>
            <c:numRef>
              <c:f>'RTT-calc'!$B$5:$G$5</c:f>
              <c:numCache>
                <c:formatCode>0.000</c:formatCode>
                <c:ptCount val="6"/>
                <c:pt idx="0">
                  <c:v>4.6334841628959282E-2</c:v>
                </c:pt>
                <c:pt idx="1">
                  <c:v>0.12387096774193548</c:v>
                </c:pt>
                <c:pt idx="2">
                  <c:v>0.19320754716981131</c:v>
                </c:pt>
                <c:pt idx="3">
                  <c:v>0.23813953488372092</c:v>
                </c:pt>
                <c:pt idx="4">
                  <c:v>0.28981132075471699</c:v>
                </c:pt>
                <c:pt idx="5">
                  <c:v>0.30945054945054945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'RTT-calc'!$A$4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'RTT-calc'!$B$4:$G$4</c:f>
              <c:numCache>
                <c:formatCode>0.000</c:formatCode>
                <c:ptCount val="6"/>
                <c:pt idx="0">
                  <c:v>2.1740976645435242E-2</c:v>
                </c:pt>
                <c:pt idx="1">
                  <c:v>6.4000000000000001E-2</c:v>
                </c:pt>
                <c:pt idx="2">
                  <c:v>0.1040650406504065</c:v>
                </c:pt>
                <c:pt idx="3">
                  <c:v>0.14451612903225805</c:v>
                </c:pt>
                <c:pt idx="4">
                  <c:v>0.18506024096385543</c:v>
                </c:pt>
                <c:pt idx="5">
                  <c:v>0.21293005671077506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'RTT-calc'!$A$6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'RTT-calc'!$B$2:$G$2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'RTT-calc'!$B$6:$G$6</c:f>
              <c:numCache>
                <c:formatCode>0.000</c:formatCode>
                <c:ptCount val="6"/>
                <c:pt idx="0">
                  <c:v>5.0443349753694584E-2</c:v>
                </c:pt>
                <c:pt idx="1">
                  <c:v>0.13963636363636364</c:v>
                </c:pt>
                <c:pt idx="2">
                  <c:v>0.20813008130081301</c:v>
                </c:pt>
                <c:pt idx="3">
                  <c:v>0.26065454545454547</c:v>
                </c:pt>
                <c:pt idx="4">
                  <c:v>0.30617940199335547</c:v>
                </c:pt>
                <c:pt idx="5">
                  <c:v>0.34873065015479876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96384"/>
        <c:axId val="1291999648"/>
      </c:lineChart>
      <c:catAx>
        <c:axId val="12919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3992042866267211"/>
              <c:y val="0.94434899430539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999648"/>
        <c:crosses val="autoZero"/>
        <c:auto val="1"/>
        <c:lblAlgn val="ctr"/>
        <c:lblOffset val="100"/>
        <c:noMultiLvlLbl val="0"/>
      </c:catAx>
      <c:valAx>
        <c:axId val="129199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9.8680683295095644E-3"/>
              <c:y val="0.4125985513178736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996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993373630967402"/>
          <c:y val="0.69839589006151859"/>
          <c:w val="0.30716732566024113"/>
          <c:h val="0.1277403506754447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37108184591413E-2"/>
          <c:y val="2.0581179544677738E-2"/>
          <c:w val="0.90167143321130772"/>
          <c:h val="0.83934372591405115"/>
        </c:manualLayout>
      </c:layout>
      <c:lineChart>
        <c:grouping val="standard"/>
        <c:varyColors val="0"/>
        <c:ser>
          <c:idx val="0"/>
          <c:order val="0"/>
          <c:tx>
            <c:strRef>
              <c:f>'CPU-calc'!$A$3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'CPU-calc'!$B$2:$G$2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'CPU-calc'!$B$3:$G$3</c:f>
              <c:numCache>
                <c:formatCode>0.00</c:formatCode>
                <c:ptCount val="6"/>
                <c:pt idx="0">
                  <c:v>6.5</c:v>
                </c:pt>
                <c:pt idx="1">
                  <c:v>6.34</c:v>
                </c:pt>
                <c:pt idx="2">
                  <c:v>6.21</c:v>
                </c:pt>
                <c:pt idx="3">
                  <c:v>6.08</c:v>
                </c:pt>
                <c:pt idx="4">
                  <c:v>5.94</c:v>
                </c:pt>
                <c:pt idx="5">
                  <c:v>5.69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'CPU-calc'!$A$5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'CPU-calc'!$B$5:$G$5</c:f>
              <c:numCache>
                <c:formatCode>0.00</c:formatCode>
                <c:ptCount val="6"/>
                <c:pt idx="0">
                  <c:v>6.95</c:v>
                </c:pt>
                <c:pt idx="1">
                  <c:v>6.79</c:v>
                </c:pt>
                <c:pt idx="2">
                  <c:v>6.69</c:v>
                </c:pt>
                <c:pt idx="3">
                  <c:v>6.58</c:v>
                </c:pt>
                <c:pt idx="4">
                  <c:v>6.48</c:v>
                </c:pt>
                <c:pt idx="5">
                  <c:v>6.38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'CPU-calc'!$A$4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'CPU-calc'!$B$4:$G$4</c:f>
              <c:numCache>
                <c:formatCode>0.00</c:formatCode>
                <c:ptCount val="6"/>
                <c:pt idx="0">
                  <c:v>6.61</c:v>
                </c:pt>
                <c:pt idx="1">
                  <c:v>6.47</c:v>
                </c:pt>
                <c:pt idx="2">
                  <c:v>6.35</c:v>
                </c:pt>
                <c:pt idx="3">
                  <c:v>6.24</c:v>
                </c:pt>
                <c:pt idx="4">
                  <c:v>6.12</c:v>
                </c:pt>
                <c:pt idx="5">
                  <c:v>6.01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'CPU-calc'!$A$6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'CPU-calc'!$B$2:$G$2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'CPU-calc'!$B$6:$G$6</c:f>
              <c:numCache>
                <c:formatCode>0.00</c:formatCode>
                <c:ptCount val="6"/>
                <c:pt idx="0">
                  <c:v>7.57</c:v>
                </c:pt>
                <c:pt idx="1">
                  <c:v>7.31</c:v>
                </c:pt>
                <c:pt idx="2">
                  <c:v>7.14</c:v>
                </c:pt>
                <c:pt idx="3">
                  <c:v>6.96</c:v>
                </c:pt>
                <c:pt idx="4">
                  <c:v>6.78</c:v>
                </c:pt>
                <c:pt idx="5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88768"/>
        <c:axId val="1291995296"/>
      </c:lineChart>
      <c:catAx>
        <c:axId val="12919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837077414866537"/>
              <c:y val="0.941451264984340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995296"/>
        <c:crosses val="autoZero"/>
        <c:auto val="1"/>
        <c:lblAlgn val="ctr"/>
        <c:lblOffset val="100"/>
        <c:noMultiLvlLbl val="0"/>
      </c:catAx>
      <c:valAx>
        <c:axId val="129199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3157424439346086E-2"/>
              <c:y val="0.32427553344458782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988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288489849236188"/>
          <c:y val="0.74130387479082205"/>
          <c:w val="0.30552264760532283"/>
          <c:h val="0.1074562454280904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'UDP Throughput'!$A$3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Throughput'!$B$3:$G$3</c:f>
              <c:numCache>
                <c:formatCode>0.00</c:formatCode>
                <c:ptCount val="6"/>
                <c:pt idx="0">
                  <c:v>490</c:v>
                </c:pt>
                <c:pt idx="1">
                  <c:v>518</c:v>
                </c:pt>
                <c:pt idx="2">
                  <c:v>540</c:v>
                </c:pt>
                <c:pt idx="3">
                  <c:v>567</c:v>
                </c:pt>
                <c:pt idx="4">
                  <c:v>576</c:v>
                </c:pt>
                <c:pt idx="5">
                  <c:v>592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'UDP Throughput'!$A$5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'UDP Throughput'!$B$5:$G$5</c:f>
              <c:numCache>
                <c:formatCode>0.00</c:formatCode>
                <c:ptCount val="6"/>
                <c:pt idx="0">
                  <c:v>221</c:v>
                </c:pt>
                <c:pt idx="1">
                  <c:v>248</c:v>
                </c:pt>
                <c:pt idx="2">
                  <c:v>265</c:v>
                </c:pt>
                <c:pt idx="3">
                  <c:v>301</c:v>
                </c:pt>
                <c:pt idx="4">
                  <c:v>318</c:v>
                </c:pt>
                <c:pt idx="5">
                  <c:v>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'UDP Throughput'!$A$4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'UDP Throughput'!$B$4:$G$4</c:f>
              <c:numCache>
                <c:formatCode>0.00</c:formatCode>
                <c:ptCount val="6"/>
                <c:pt idx="0">
                  <c:v>471</c:v>
                </c:pt>
                <c:pt idx="1">
                  <c:v>480</c:v>
                </c:pt>
                <c:pt idx="2">
                  <c:v>492</c:v>
                </c:pt>
                <c:pt idx="3">
                  <c:v>496</c:v>
                </c:pt>
                <c:pt idx="4">
                  <c:v>498</c:v>
                </c:pt>
                <c:pt idx="5">
                  <c:v>529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'UDP Throughput'!$A$6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Throughput'!$B$6:$G$6</c:f>
              <c:numCache>
                <c:formatCode>0.00</c:formatCode>
                <c:ptCount val="6"/>
                <c:pt idx="0">
                  <c:v>203</c:v>
                </c:pt>
                <c:pt idx="1">
                  <c:v>220</c:v>
                </c:pt>
                <c:pt idx="2">
                  <c:v>246</c:v>
                </c:pt>
                <c:pt idx="3">
                  <c:v>275</c:v>
                </c:pt>
                <c:pt idx="4">
                  <c:v>301</c:v>
                </c:pt>
                <c:pt idx="5">
                  <c:v>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22160"/>
        <c:axId val="1291123248"/>
      </c:lineChart>
      <c:catAx>
        <c:axId val="129112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23248"/>
        <c:crosses val="autoZero"/>
        <c:auto val="1"/>
        <c:lblAlgn val="ctr"/>
        <c:lblOffset val="100"/>
        <c:noMultiLvlLbl val="0"/>
      </c:catAx>
      <c:valAx>
        <c:axId val="129112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221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Throughput'!$A$3</c:f>
              <c:strCache>
                <c:ptCount val="1"/>
                <c:pt idx="0">
                  <c:v>TCP-IPv4-W-MOV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Throughput'!$B$3:$G$3</c:f>
              <c:numCache>
                <c:formatCode>0.00</c:formatCode>
                <c:ptCount val="6"/>
                <c:pt idx="0">
                  <c:v>275</c:v>
                </c:pt>
                <c:pt idx="1">
                  <c:v>323</c:v>
                </c:pt>
                <c:pt idx="2">
                  <c:v>381</c:v>
                </c:pt>
                <c:pt idx="3">
                  <c:v>468</c:v>
                </c:pt>
                <c:pt idx="4">
                  <c:v>490</c:v>
                </c:pt>
                <c:pt idx="5">
                  <c:v>501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Throughput'!$A$5</c:f>
              <c:strCache>
                <c:ptCount val="1"/>
                <c:pt idx="0">
                  <c:v>TCP-IPv6-W-MOV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Throughput'!$B$5:$G$5</c:f>
              <c:numCache>
                <c:formatCode>0.00</c:formatCode>
                <c:ptCount val="6"/>
                <c:pt idx="0">
                  <c:v>198</c:v>
                </c:pt>
                <c:pt idx="1">
                  <c:v>212</c:v>
                </c:pt>
                <c:pt idx="2">
                  <c:v>234</c:v>
                </c:pt>
                <c:pt idx="3">
                  <c:v>268</c:v>
                </c:pt>
                <c:pt idx="4">
                  <c:v>280</c:v>
                </c:pt>
                <c:pt idx="5">
                  <c:v>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Throughput'!$A$4</c:f>
              <c:strCache>
                <c:ptCount val="1"/>
                <c:pt idx="0">
                  <c:v>TCP-IPv4 -MOV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Throughput'!$B$4:$G$4</c:f>
              <c:numCache>
                <c:formatCode>0.00</c:formatCode>
                <c:ptCount val="6"/>
                <c:pt idx="0">
                  <c:v>251</c:v>
                </c:pt>
                <c:pt idx="1">
                  <c:v>296</c:v>
                </c:pt>
                <c:pt idx="2">
                  <c:v>347</c:v>
                </c:pt>
                <c:pt idx="3">
                  <c:v>406</c:v>
                </c:pt>
                <c:pt idx="4">
                  <c:v>409</c:v>
                </c:pt>
                <c:pt idx="5">
                  <c:v>417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Throughput'!$A$6</c:f>
              <c:strCache>
                <c:ptCount val="1"/>
                <c:pt idx="0">
                  <c:v>TCP-IPv6-MOV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Throughput'!$B$6:$G$6</c:f>
              <c:numCache>
                <c:formatCode>0.00</c:formatCode>
                <c:ptCount val="6"/>
                <c:pt idx="0">
                  <c:v>148</c:v>
                </c:pt>
                <c:pt idx="1">
                  <c:v>174</c:v>
                </c:pt>
                <c:pt idx="2">
                  <c:v>193</c:v>
                </c:pt>
                <c:pt idx="3">
                  <c:v>219</c:v>
                </c:pt>
                <c:pt idx="4">
                  <c:v>271</c:v>
                </c:pt>
                <c:pt idx="5">
                  <c:v>284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Throughput'!$A$7</c:f>
              <c:strCache>
                <c:ptCount val="1"/>
                <c:pt idx="0">
                  <c:v>UDP-IPv4-W-MOV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Throughput'!$B$7:$G$7</c:f>
              <c:numCache>
                <c:formatCode>0.00</c:formatCode>
                <c:ptCount val="6"/>
                <c:pt idx="0">
                  <c:v>490</c:v>
                </c:pt>
                <c:pt idx="1">
                  <c:v>518</c:v>
                </c:pt>
                <c:pt idx="2">
                  <c:v>540</c:v>
                </c:pt>
                <c:pt idx="3">
                  <c:v>567</c:v>
                </c:pt>
                <c:pt idx="4">
                  <c:v>576</c:v>
                </c:pt>
                <c:pt idx="5">
                  <c:v>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Throughput'!$A$8</c:f>
              <c:strCache>
                <c:ptCount val="1"/>
                <c:pt idx="0">
                  <c:v>UDP-IPv4-MOV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Throughput'!$B$8:$G$8</c:f>
              <c:numCache>
                <c:formatCode>0.00</c:formatCode>
                <c:ptCount val="6"/>
                <c:pt idx="0">
                  <c:v>471</c:v>
                </c:pt>
                <c:pt idx="1">
                  <c:v>480</c:v>
                </c:pt>
                <c:pt idx="2">
                  <c:v>492</c:v>
                </c:pt>
                <c:pt idx="3">
                  <c:v>496</c:v>
                </c:pt>
                <c:pt idx="4">
                  <c:v>498</c:v>
                </c:pt>
                <c:pt idx="5">
                  <c:v>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Throughput'!$A$9</c:f>
              <c:strCache>
                <c:ptCount val="1"/>
                <c:pt idx="0">
                  <c:v>UDP-IPv6-W-MOV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Throughput'!$B$9:$G$9</c:f>
              <c:numCache>
                <c:formatCode>0.00</c:formatCode>
                <c:ptCount val="6"/>
                <c:pt idx="0">
                  <c:v>221</c:v>
                </c:pt>
                <c:pt idx="1">
                  <c:v>248</c:v>
                </c:pt>
                <c:pt idx="2">
                  <c:v>265</c:v>
                </c:pt>
                <c:pt idx="3">
                  <c:v>301</c:v>
                </c:pt>
                <c:pt idx="4">
                  <c:v>318</c:v>
                </c:pt>
                <c:pt idx="5">
                  <c:v>364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Throughput'!$A$10</c:f>
              <c:strCache>
                <c:ptCount val="1"/>
                <c:pt idx="0">
                  <c:v>UDP-IPv6-MOV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Throughput'!$B$10:$G$10</c:f>
              <c:numCache>
                <c:formatCode>0.00</c:formatCode>
                <c:ptCount val="6"/>
                <c:pt idx="0">
                  <c:v>203</c:v>
                </c:pt>
                <c:pt idx="1">
                  <c:v>220</c:v>
                </c:pt>
                <c:pt idx="2">
                  <c:v>246</c:v>
                </c:pt>
                <c:pt idx="3">
                  <c:v>275</c:v>
                </c:pt>
                <c:pt idx="4">
                  <c:v>301</c:v>
                </c:pt>
                <c:pt idx="5">
                  <c:v>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1280"/>
        <c:axId val="1291117808"/>
      </c:lineChart>
      <c:catAx>
        <c:axId val="129111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17808"/>
        <c:crosses val="autoZero"/>
        <c:auto val="1"/>
        <c:lblAlgn val="ctr"/>
        <c:lblOffset val="100"/>
        <c:noMultiLvlLbl val="0"/>
      </c:catAx>
      <c:valAx>
        <c:axId val="129111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11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284080389333206"/>
          <c:y val="0.72151463238703695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'RTT-TCP'!$A$3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'RTT-TCP'!$B$2:$G$2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'RTT-TCP'!$B$3:$G$3</c:f>
              <c:numCache>
                <c:formatCode>0.000</c:formatCode>
                <c:ptCount val="6"/>
                <c:pt idx="0">
                  <c:v>3.7236363636363637E-2</c:v>
                </c:pt>
                <c:pt idx="1">
                  <c:v>9.510835913312693E-2</c:v>
                </c:pt>
                <c:pt idx="2">
                  <c:v>0.13438320209973753</c:v>
                </c:pt>
                <c:pt idx="3">
                  <c:v>0.15316239316239316</c:v>
                </c:pt>
                <c:pt idx="4">
                  <c:v>0.18808163265306124</c:v>
                </c:pt>
                <c:pt idx="5">
                  <c:v>0.22483033932135729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'RTT-TCP'!$A$5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'RTT-TCP'!$B$5:$G$5</c:f>
              <c:numCache>
                <c:formatCode>0.000</c:formatCode>
                <c:ptCount val="6"/>
                <c:pt idx="0">
                  <c:v>5.1717171717171724E-2</c:v>
                </c:pt>
                <c:pt idx="1">
                  <c:v>0.1449056603773585</c:v>
                </c:pt>
                <c:pt idx="2">
                  <c:v>0.2188034188034188</c:v>
                </c:pt>
                <c:pt idx="3">
                  <c:v>0.26746268656716415</c:v>
                </c:pt>
                <c:pt idx="4">
                  <c:v>0.32914285714285713</c:v>
                </c:pt>
                <c:pt idx="5">
                  <c:v>0.38183050847457628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'RTT-TCP'!$A$4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'RTT-TCP'!$B$4:$G$4</c:f>
              <c:numCache>
                <c:formatCode>0.000</c:formatCode>
                <c:ptCount val="6"/>
                <c:pt idx="0">
                  <c:v>4.0796812749003986E-2</c:v>
                </c:pt>
                <c:pt idx="1">
                  <c:v>0.10378378378378379</c:v>
                </c:pt>
                <c:pt idx="2">
                  <c:v>0.14755043227665707</c:v>
                </c:pt>
                <c:pt idx="3">
                  <c:v>0.17655172413793102</c:v>
                </c:pt>
                <c:pt idx="4">
                  <c:v>0.22533007334963326</c:v>
                </c:pt>
                <c:pt idx="5">
                  <c:v>0.27011990407673858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'RTT-TCP'!$A$6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'RTT-TCP'!$B$2:$G$2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'RTT-TCP'!$B$6:$G$6</c:f>
              <c:numCache>
                <c:formatCode>0.000</c:formatCode>
                <c:ptCount val="6"/>
                <c:pt idx="0">
                  <c:v>6.918918918918919E-2</c:v>
                </c:pt>
                <c:pt idx="1">
                  <c:v>0.17655172413793102</c:v>
                </c:pt>
                <c:pt idx="2">
                  <c:v>0.26528497409326424</c:v>
                </c:pt>
                <c:pt idx="3">
                  <c:v>0.32730593607305936</c:v>
                </c:pt>
                <c:pt idx="4">
                  <c:v>0.34007380073800741</c:v>
                </c:pt>
                <c:pt idx="5">
                  <c:v>0.39661971830985915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21072"/>
        <c:axId val="1291115632"/>
      </c:lineChart>
      <c:catAx>
        <c:axId val="12911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15632"/>
        <c:crosses val="autoZero"/>
        <c:auto val="1"/>
        <c:lblAlgn val="ctr"/>
        <c:lblOffset val="100"/>
        <c:noMultiLvlLbl val="0"/>
      </c:catAx>
      <c:valAx>
        <c:axId val="129111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21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'RTT-UDP'!$A$3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'RTT-UDP'!$B$2:$G$2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'RTT-UDP'!$B$3:$G$3</c:f>
              <c:numCache>
                <c:formatCode>0.000</c:formatCode>
                <c:ptCount val="6"/>
                <c:pt idx="0">
                  <c:v>2.0897959183673473E-2</c:v>
                </c:pt>
                <c:pt idx="1">
                  <c:v>5.9305019305019302E-2</c:v>
                </c:pt>
                <c:pt idx="2">
                  <c:v>9.481481481481481E-2</c:v>
                </c:pt>
                <c:pt idx="3">
                  <c:v>0.12641975308641976</c:v>
                </c:pt>
                <c:pt idx="4">
                  <c:v>0.16</c:v>
                </c:pt>
                <c:pt idx="5">
                  <c:v>0.19027027027027027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'RTT-UDP'!$A$5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'RTT-UDP'!$B$5:$G$5</c:f>
              <c:numCache>
                <c:formatCode>0.000</c:formatCode>
                <c:ptCount val="6"/>
                <c:pt idx="0">
                  <c:v>4.6334841628959282E-2</c:v>
                </c:pt>
                <c:pt idx="1">
                  <c:v>0.12387096774193548</c:v>
                </c:pt>
                <c:pt idx="2">
                  <c:v>0.19320754716981131</c:v>
                </c:pt>
                <c:pt idx="3">
                  <c:v>0.23813953488372092</c:v>
                </c:pt>
                <c:pt idx="4">
                  <c:v>0.28981132075471699</c:v>
                </c:pt>
                <c:pt idx="5">
                  <c:v>0.30945054945054945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'RTT-UDP'!$A$4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'RTT-UDP'!$B$4:$G$4</c:f>
              <c:numCache>
                <c:formatCode>0.000</c:formatCode>
                <c:ptCount val="6"/>
                <c:pt idx="0">
                  <c:v>2.1740976645435242E-2</c:v>
                </c:pt>
                <c:pt idx="1">
                  <c:v>6.4000000000000001E-2</c:v>
                </c:pt>
                <c:pt idx="2">
                  <c:v>0.1040650406504065</c:v>
                </c:pt>
                <c:pt idx="3">
                  <c:v>0.14451612903225805</c:v>
                </c:pt>
                <c:pt idx="4">
                  <c:v>0.18506024096385543</c:v>
                </c:pt>
                <c:pt idx="5">
                  <c:v>0.21293005671077506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'RTT-UDP'!$A$6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'RTT-UDP'!$B$2:$G$2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'RTT-UDP'!$B$6:$G$6</c:f>
              <c:numCache>
                <c:formatCode>0.000</c:formatCode>
                <c:ptCount val="6"/>
                <c:pt idx="0">
                  <c:v>5.0443349753694584E-2</c:v>
                </c:pt>
                <c:pt idx="1">
                  <c:v>0.13963636363636364</c:v>
                </c:pt>
                <c:pt idx="2">
                  <c:v>0.20813008130081301</c:v>
                </c:pt>
                <c:pt idx="3">
                  <c:v>0.26065454545454547</c:v>
                </c:pt>
                <c:pt idx="4">
                  <c:v>0.30617940199335547</c:v>
                </c:pt>
                <c:pt idx="5">
                  <c:v>0.34873065015479876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1824"/>
        <c:axId val="1291108560"/>
      </c:lineChart>
      <c:catAx>
        <c:axId val="12911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08560"/>
        <c:crosses val="autoZero"/>
        <c:auto val="1"/>
        <c:lblAlgn val="ctr"/>
        <c:lblOffset val="100"/>
        <c:noMultiLvlLbl val="0"/>
      </c:catAx>
      <c:valAx>
        <c:axId val="129110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1.4578845737052678E-2"/>
              <c:y val="0.42977971204227067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1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RTT'!$A$3</c:f>
              <c:strCache>
                <c:ptCount val="1"/>
                <c:pt idx="0">
                  <c:v>TCP-IPv4-W-MOV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RTT'!$B$3:$G$3</c:f>
              <c:numCache>
                <c:formatCode>0.000</c:formatCode>
                <c:ptCount val="6"/>
                <c:pt idx="0">
                  <c:v>3.7236363636363637E-2</c:v>
                </c:pt>
                <c:pt idx="1">
                  <c:v>9.510835913312693E-2</c:v>
                </c:pt>
                <c:pt idx="2">
                  <c:v>0.13438320209973753</c:v>
                </c:pt>
                <c:pt idx="3">
                  <c:v>0.15316239316239316</c:v>
                </c:pt>
                <c:pt idx="4">
                  <c:v>0.18808163265306124</c:v>
                </c:pt>
                <c:pt idx="5">
                  <c:v>0.22483033932135729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RTT'!$A$5</c:f>
              <c:strCache>
                <c:ptCount val="1"/>
                <c:pt idx="0">
                  <c:v>TCP-IPv6-W-MOV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RTT'!$B$5:$G$5</c:f>
              <c:numCache>
                <c:formatCode>0.000</c:formatCode>
                <c:ptCount val="6"/>
                <c:pt idx="0">
                  <c:v>5.1717171717171724E-2</c:v>
                </c:pt>
                <c:pt idx="1">
                  <c:v>0.1449056603773585</c:v>
                </c:pt>
                <c:pt idx="2">
                  <c:v>0.2188034188034188</c:v>
                </c:pt>
                <c:pt idx="3">
                  <c:v>0.26746268656716415</c:v>
                </c:pt>
                <c:pt idx="4">
                  <c:v>0.32914285714285713</c:v>
                </c:pt>
                <c:pt idx="5">
                  <c:v>0.38183050847457628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RTT'!$A$4</c:f>
              <c:strCache>
                <c:ptCount val="1"/>
                <c:pt idx="0">
                  <c:v>TCP-IPv4 -MOV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RTT'!$B$4:$G$4</c:f>
              <c:numCache>
                <c:formatCode>0.000</c:formatCode>
                <c:ptCount val="6"/>
                <c:pt idx="0">
                  <c:v>4.0796812749003986E-2</c:v>
                </c:pt>
                <c:pt idx="1">
                  <c:v>0.10378378378378379</c:v>
                </c:pt>
                <c:pt idx="2">
                  <c:v>0.14755043227665707</c:v>
                </c:pt>
                <c:pt idx="3">
                  <c:v>0.17655172413793102</c:v>
                </c:pt>
                <c:pt idx="4">
                  <c:v>0.22533007334963326</c:v>
                </c:pt>
                <c:pt idx="5">
                  <c:v>0.27011990407673858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RTT'!$A$6</c:f>
              <c:strCache>
                <c:ptCount val="1"/>
                <c:pt idx="0">
                  <c:v>TCP-IPv6-MOV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RTT'!$B$6:$G$6</c:f>
              <c:numCache>
                <c:formatCode>0.000</c:formatCode>
                <c:ptCount val="6"/>
                <c:pt idx="0">
                  <c:v>6.918918918918919E-2</c:v>
                </c:pt>
                <c:pt idx="1">
                  <c:v>0.17655172413793102</c:v>
                </c:pt>
                <c:pt idx="2">
                  <c:v>0.26528497409326424</c:v>
                </c:pt>
                <c:pt idx="3">
                  <c:v>0.32730593607305936</c:v>
                </c:pt>
                <c:pt idx="4">
                  <c:v>0.34007380073800741</c:v>
                </c:pt>
                <c:pt idx="5">
                  <c:v>0.39661971830985915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RTT'!$A$7</c:f>
              <c:strCache>
                <c:ptCount val="1"/>
                <c:pt idx="0">
                  <c:v>UDP-IPv4-W-MOV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RTT'!$B$7:$G$7</c:f>
              <c:numCache>
                <c:formatCode>0.000</c:formatCode>
                <c:ptCount val="6"/>
                <c:pt idx="0">
                  <c:v>2.0897959183673473E-2</c:v>
                </c:pt>
                <c:pt idx="1">
                  <c:v>5.9305019305019302E-2</c:v>
                </c:pt>
                <c:pt idx="2">
                  <c:v>9.481481481481481E-2</c:v>
                </c:pt>
                <c:pt idx="3">
                  <c:v>0.12641975308641976</c:v>
                </c:pt>
                <c:pt idx="4">
                  <c:v>0.16</c:v>
                </c:pt>
                <c:pt idx="5">
                  <c:v>0.19027027027027027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RTT'!$A$8</c:f>
              <c:strCache>
                <c:ptCount val="1"/>
                <c:pt idx="0">
                  <c:v>UDP-IPv4-MOV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RTT'!$B$8:$G$8</c:f>
              <c:numCache>
                <c:formatCode>0.000</c:formatCode>
                <c:ptCount val="6"/>
                <c:pt idx="0">
                  <c:v>2.1740976645435242E-2</c:v>
                </c:pt>
                <c:pt idx="1">
                  <c:v>6.4000000000000001E-2</c:v>
                </c:pt>
                <c:pt idx="2">
                  <c:v>0.1040650406504065</c:v>
                </c:pt>
                <c:pt idx="3">
                  <c:v>0.14451612903225805</c:v>
                </c:pt>
                <c:pt idx="4">
                  <c:v>0.18506024096385543</c:v>
                </c:pt>
                <c:pt idx="5">
                  <c:v>0.21293005671077506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RTT'!$A$9</c:f>
              <c:strCache>
                <c:ptCount val="1"/>
                <c:pt idx="0">
                  <c:v>UDP-IPv6-W-MOV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RTT'!$B$9:$G$9</c:f>
              <c:numCache>
                <c:formatCode>0.000</c:formatCode>
                <c:ptCount val="6"/>
                <c:pt idx="0">
                  <c:v>4.6334841628959282E-2</c:v>
                </c:pt>
                <c:pt idx="1">
                  <c:v>0.12387096774193548</c:v>
                </c:pt>
                <c:pt idx="2">
                  <c:v>0.19320754716981131</c:v>
                </c:pt>
                <c:pt idx="3">
                  <c:v>0.23813953488372092</c:v>
                </c:pt>
                <c:pt idx="4">
                  <c:v>0.28981132075471699</c:v>
                </c:pt>
                <c:pt idx="5">
                  <c:v>0.30945054945054945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RTT'!$A$10</c:f>
              <c:strCache>
                <c:ptCount val="1"/>
                <c:pt idx="0">
                  <c:v>UDP-IPv6-MOV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RTT'!$B$10:$G$10</c:f>
              <c:numCache>
                <c:formatCode>0.000</c:formatCode>
                <c:ptCount val="6"/>
                <c:pt idx="0">
                  <c:v>5.0443349753694584E-2</c:v>
                </c:pt>
                <c:pt idx="1">
                  <c:v>0.13963636363636364</c:v>
                </c:pt>
                <c:pt idx="2">
                  <c:v>0.20813008130081301</c:v>
                </c:pt>
                <c:pt idx="3">
                  <c:v>0.26065454545454547</c:v>
                </c:pt>
                <c:pt idx="4">
                  <c:v>0.30617940199335547</c:v>
                </c:pt>
                <c:pt idx="5">
                  <c:v>0.34873065015479876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8896"/>
        <c:axId val="1291114000"/>
      </c:lineChart>
      <c:catAx>
        <c:axId val="12911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14000"/>
        <c:crosses val="autoZero"/>
        <c:auto val="1"/>
        <c:lblAlgn val="ctr"/>
        <c:lblOffset val="100"/>
        <c:noMultiLvlLbl val="0"/>
      </c:catAx>
      <c:valAx>
        <c:axId val="129111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188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284080389333206"/>
          <c:y val="0.72151463238703695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'CPU-TCP'!$A$3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'CPU-TCP'!$B$2:$G$2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'CPU-TCP'!$B$3:$G$3</c:f>
              <c:numCache>
                <c:formatCode>0.000</c:formatCode>
                <c:ptCount val="6"/>
                <c:pt idx="0">
                  <c:v>3.82</c:v>
                </c:pt>
                <c:pt idx="1">
                  <c:v>3.6599999999999997</c:v>
                </c:pt>
                <c:pt idx="2">
                  <c:v>3.56</c:v>
                </c:pt>
                <c:pt idx="3">
                  <c:v>3.4499999999999997</c:v>
                </c:pt>
                <c:pt idx="4">
                  <c:v>3.2499999999999996</c:v>
                </c:pt>
                <c:pt idx="5">
                  <c:v>3.06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'CPU-TCP'!$A$5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'CPU-TCP'!$B$5:$G$5</c:f>
              <c:numCache>
                <c:formatCode>0.000</c:formatCode>
                <c:ptCount val="6"/>
                <c:pt idx="0">
                  <c:v>5.0299999999999994</c:v>
                </c:pt>
                <c:pt idx="1">
                  <c:v>4.9800000000000004</c:v>
                </c:pt>
                <c:pt idx="2">
                  <c:v>4.9399999999999995</c:v>
                </c:pt>
                <c:pt idx="3">
                  <c:v>4.91</c:v>
                </c:pt>
                <c:pt idx="4">
                  <c:v>4.8699999999999992</c:v>
                </c:pt>
                <c:pt idx="5">
                  <c:v>4.83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'CPU-TCP'!$A$4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'CPU-TCP'!$B$4:$G$4</c:f>
              <c:numCache>
                <c:formatCode>0.000</c:formatCode>
                <c:ptCount val="6"/>
                <c:pt idx="0">
                  <c:v>4.09</c:v>
                </c:pt>
                <c:pt idx="1">
                  <c:v>3.85</c:v>
                </c:pt>
                <c:pt idx="2">
                  <c:v>3.6999999999999997</c:v>
                </c:pt>
                <c:pt idx="3">
                  <c:v>3.53</c:v>
                </c:pt>
                <c:pt idx="4">
                  <c:v>3.3400000000000003</c:v>
                </c:pt>
                <c:pt idx="5">
                  <c:v>3.14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'CPU-TCP'!$A$6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'CPU-TCP'!$B$2:$G$2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'CPU-TCP'!$B$6:$G$6</c:f>
              <c:numCache>
                <c:formatCode>0.000</c:formatCode>
                <c:ptCount val="6"/>
                <c:pt idx="0">
                  <c:v>5.2900000000000009</c:v>
                </c:pt>
                <c:pt idx="1">
                  <c:v>5.2200000000000006</c:v>
                </c:pt>
                <c:pt idx="2">
                  <c:v>5.16</c:v>
                </c:pt>
                <c:pt idx="3">
                  <c:v>5.0999999999999996</c:v>
                </c:pt>
                <c:pt idx="4">
                  <c:v>5.0399999999999991</c:v>
                </c:pt>
                <c:pt idx="5">
                  <c:v>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0192"/>
        <c:axId val="1291110736"/>
      </c:lineChart>
      <c:catAx>
        <c:axId val="129111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110736"/>
        <c:crosses val="autoZero"/>
        <c:auto val="1"/>
        <c:lblAlgn val="ctr"/>
        <c:lblOffset val="100"/>
        <c:noMultiLvlLbl val="0"/>
      </c:catAx>
      <c:valAx>
        <c:axId val="129111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10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'CPU-UDP'!$A$3</c:f>
              <c:strCache>
                <c:ptCount val="1"/>
                <c:pt idx="0">
                  <c:v>IPv4 - W-MOV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'CPU-UDP'!$B$2:$G$2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'CPU-UDP'!$B$3:$G$3</c:f>
              <c:numCache>
                <c:formatCode>0.000</c:formatCode>
                <c:ptCount val="6"/>
                <c:pt idx="0">
                  <c:v>3.65</c:v>
                </c:pt>
                <c:pt idx="1">
                  <c:v>3.4899999999999998</c:v>
                </c:pt>
                <c:pt idx="2">
                  <c:v>3.36</c:v>
                </c:pt>
                <c:pt idx="3">
                  <c:v>3.23</c:v>
                </c:pt>
                <c:pt idx="4">
                  <c:v>3.0900000000000003</c:v>
                </c:pt>
                <c:pt idx="5">
                  <c:v>2.8400000000000003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'CPU-UDP'!$A$5</c:f>
              <c:strCache>
                <c:ptCount val="1"/>
                <c:pt idx="0">
                  <c:v>IPv6 - W-MOV</c:v>
                </c:pt>
              </c:strCache>
            </c:strRef>
          </c:tx>
          <c:spPr>
            <a:ln w="19050"/>
          </c:spPr>
          <c:val>
            <c:numRef>
              <c:f>'CPU-UDP'!$B$5:$G$5</c:f>
              <c:numCache>
                <c:formatCode>0.000</c:formatCode>
                <c:ptCount val="6"/>
                <c:pt idx="0">
                  <c:v>4.0999999999999996</c:v>
                </c:pt>
                <c:pt idx="1">
                  <c:v>3.94</c:v>
                </c:pt>
                <c:pt idx="2">
                  <c:v>3.8400000000000003</c:v>
                </c:pt>
                <c:pt idx="3">
                  <c:v>3.73</c:v>
                </c:pt>
                <c:pt idx="4">
                  <c:v>3.6300000000000003</c:v>
                </c:pt>
                <c:pt idx="5">
                  <c:v>3.53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'CPU-UDP'!$A$4</c:f>
              <c:strCache>
                <c:ptCount val="1"/>
                <c:pt idx="0">
                  <c:v>IPv4 - MOV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'CPU-UDP'!$B$4:$G$4</c:f>
              <c:numCache>
                <c:formatCode>0.000</c:formatCode>
                <c:ptCount val="6"/>
                <c:pt idx="0">
                  <c:v>3.7600000000000002</c:v>
                </c:pt>
                <c:pt idx="1">
                  <c:v>3.6199999999999997</c:v>
                </c:pt>
                <c:pt idx="2">
                  <c:v>3.4999999999999996</c:v>
                </c:pt>
                <c:pt idx="3">
                  <c:v>3.39</c:v>
                </c:pt>
                <c:pt idx="4">
                  <c:v>3.27</c:v>
                </c:pt>
                <c:pt idx="5">
                  <c:v>3.1599999999999997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'CPU-UDP'!$A$6</c:f>
              <c:strCache>
                <c:ptCount val="1"/>
                <c:pt idx="0">
                  <c:v>IPv6 - MOV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'CPU-UDP'!$B$2:$G$2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'CPU-UDP'!$B$6:$G$6</c:f>
              <c:numCache>
                <c:formatCode>0.000</c:formatCode>
                <c:ptCount val="6"/>
                <c:pt idx="0">
                  <c:v>4.7200000000000006</c:v>
                </c:pt>
                <c:pt idx="1">
                  <c:v>4.4599999999999991</c:v>
                </c:pt>
                <c:pt idx="2">
                  <c:v>4.2899999999999991</c:v>
                </c:pt>
                <c:pt idx="3">
                  <c:v>4.1099999999999994</c:v>
                </c:pt>
                <c:pt idx="4">
                  <c:v>3.93</c:v>
                </c:pt>
                <c:pt idx="5">
                  <c:v>3.7499999999999996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2368"/>
        <c:axId val="1291984960"/>
      </c:lineChart>
      <c:catAx>
        <c:axId val="129111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984960"/>
        <c:crosses val="autoZero"/>
        <c:auto val="1"/>
        <c:lblAlgn val="ctr"/>
        <c:lblOffset val="100"/>
        <c:noMultiLvlLbl val="0"/>
      </c:catAx>
      <c:valAx>
        <c:axId val="129198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112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CPU usage'!$A$3</c:f>
              <c:strCache>
                <c:ptCount val="1"/>
                <c:pt idx="0">
                  <c:v>TCP-IPv4-W-MOV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usage'!$B$3:$G$3</c:f>
              <c:numCache>
                <c:formatCode>0.000</c:formatCode>
                <c:ptCount val="6"/>
                <c:pt idx="0">
                  <c:v>3.82</c:v>
                </c:pt>
                <c:pt idx="1">
                  <c:v>3.6599999999999997</c:v>
                </c:pt>
                <c:pt idx="2">
                  <c:v>3.56</c:v>
                </c:pt>
                <c:pt idx="3">
                  <c:v>3.4499999999999997</c:v>
                </c:pt>
                <c:pt idx="4">
                  <c:v>3.27</c:v>
                </c:pt>
                <c:pt idx="5">
                  <c:v>3.1599999999999997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CPU usage'!$A$5</c:f>
              <c:strCache>
                <c:ptCount val="1"/>
                <c:pt idx="0">
                  <c:v>TCP-IPv6-W-MOV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usage'!$B$5:$G$5</c:f>
              <c:numCache>
                <c:formatCode>0.000</c:formatCode>
                <c:ptCount val="6"/>
                <c:pt idx="0">
                  <c:v>5.0299999999999994</c:v>
                </c:pt>
                <c:pt idx="1">
                  <c:v>4.9800000000000004</c:v>
                </c:pt>
                <c:pt idx="2">
                  <c:v>4.9399999999999995</c:v>
                </c:pt>
                <c:pt idx="3">
                  <c:v>4.91</c:v>
                </c:pt>
                <c:pt idx="4">
                  <c:v>4.8699999999999992</c:v>
                </c:pt>
                <c:pt idx="5">
                  <c:v>4.83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CPU usage'!$A$4</c:f>
              <c:strCache>
                <c:ptCount val="1"/>
                <c:pt idx="0">
                  <c:v>TCP-IPv4 -MOV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usage'!$B$4:$G$4</c:f>
              <c:numCache>
                <c:formatCode>0.000</c:formatCode>
                <c:ptCount val="6"/>
                <c:pt idx="0">
                  <c:v>4.09</c:v>
                </c:pt>
                <c:pt idx="1">
                  <c:v>3.85</c:v>
                </c:pt>
                <c:pt idx="2">
                  <c:v>3.6999999999999997</c:v>
                </c:pt>
                <c:pt idx="3">
                  <c:v>3.53</c:v>
                </c:pt>
                <c:pt idx="4">
                  <c:v>3.3400000000000003</c:v>
                </c:pt>
                <c:pt idx="5">
                  <c:v>3.14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CPU usage'!$A$6</c:f>
              <c:strCache>
                <c:ptCount val="1"/>
                <c:pt idx="0">
                  <c:v>TCP-IPv6-MOV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usage'!$B$6:$G$6</c:f>
              <c:numCache>
                <c:formatCode>0.000</c:formatCode>
                <c:ptCount val="6"/>
                <c:pt idx="0">
                  <c:v>5.2900000000000009</c:v>
                </c:pt>
                <c:pt idx="1">
                  <c:v>5.2200000000000006</c:v>
                </c:pt>
                <c:pt idx="2">
                  <c:v>5.16</c:v>
                </c:pt>
                <c:pt idx="3">
                  <c:v>5.0999999999999996</c:v>
                </c:pt>
                <c:pt idx="4">
                  <c:v>5.0399999999999991</c:v>
                </c:pt>
                <c:pt idx="5">
                  <c:v>4.99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CPU usage'!$A$7</c:f>
              <c:strCache>
                <c:ptCount val="1"/>
                <c:pt idx="0">
                  <c:v>UDP-IPv4-W-MOV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usage'!$B$7:$G$7</c:f>
              <c:numCache>
                <c:formatCode>0.000</c:formatCode>
                <c:ptCount val="6"/>
                <c:pt idx="0">
                  <c:v>3.65</c:v>
                </c:pt>
                <c:pt idx="1">
                  <c:v>3.4899999999999998</c:v>
                </c:pt>
                <c:pt idx="2">
                  <c:v>3.36</c:v>
                </c:pt>
                <c:pt idx="3">
                  <c:v>3.23</c:v>
                </c:pt>
                <c:pt idx="4">
                  <c:v>3.0900000000000003</c:v>
                </c:pt>
                <c:pt idx="5">
                  <c:v>2.8400000000000003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CPU usage'!$A$8</c:f>
              <c:strCache>
                <c:ptCount val="1"/>
                <c:pt idx="0">
                  <c:v>UDP-IPv4-MOV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usage'!$B$8:$G$8</c:f>
              <c:numCache>
                <c:formatCode>0.000</c:formatCode>
                <c:ptCount val="6"/>
                <c:pt idx="0">
                  <c:v>3.7600000000000002</c:v>
                </c:pt>
                <c:pt idx="1">
                  <c:v>3.6199999999999997</c:v>
                </c:pt>
                <c:pt idx="2">
                  <c:v>3.4999999999999996</c:v>
                </c:pt>
                <c:pt idx="3">
                  <c:v>3.39</c:v>
                </c:pt>
                <c:pt idx="4">
                  <c:v>3.2499999999999996</c:v>
                </c:pt>
                <c:pt idx="5">
                  <c:v>3.06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CPU usage'!$A$9</c:f>
              <c:strCache>
                <c:ptCount val="1"/>
                <c:pt idx="0">
                  <c:v>UDP-IPv6-W-MOV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usage'!$B$9:$G$9</c:f>
              <c:numCache>
                <c:formatCode>0.000</c:formatCode>
                <c:ptCount val="6"/>
                <c:pt idx="0">
                  <c:v>4.0999999999999996</c:v>
                </c:pt>
                <c:pt idx="1">
                  <c:v>3.94</c:v>
                </c:pt>
                <c:pt idx="2">
                  <c:v>3.8400000000000003</c:v>
                </c:pt>
                <c:pt idx="3">
                  <c:v>3.73</c:v>
                </c:pt>
                <c:pt idx="4">
                  <c:v>3.6300000000000003</c:v>
                </c:pt>
                <c:pt idx="5">
                  <c:v>3.53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CPU usage'!$A$10</c:f>
              <c:strCache>
                <c:ptCount val="1"/>
                <c:pt idx="0">
                  <c:v>UDP-IPv6-MOV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usage'!$B$10:$G$10</c:f>
              <c:numCache>
                <c:formatCode>0.000</c:formatCode>
                <c:ptCount val="6"/>
                <c:pt idx="0">
                  <c:v>4.7200000000000006</c:v>
                </c:pt>
                <c:pt idx="1">
                  <c:v>4.4599999999999991</c:v>
                </c:pt>
                <c:pt idx="2">
                  <c:v>4.2899999999999991</c:v>
                </c:pt>
                <c:pt idx="3">
                  <c:v>4.1099999999999994</c:v>
                </c:pt>
                <c:pt idx="4">
                  <c:v>3.93</c:v>
                </c:pt>
                <c:pt idx="5">
                  <c:v>3.7499999999999996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86592"/>
        <c:axId val="1291990944"/>
      </c:lineChart>
      <c:catAx>
        <c:axId val="12919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1291990944"/>
        <c:crosses val="autoZero"/>
        <c:auto val="1"/>
        <c:lblAlgn val="ctr"/>
        <c:lblOffset val="100"/>
        <c:noMultiLvlLbl val="0"/>
      </c:catAx>
      <c:valAx>
        <c:axId val="129199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1291986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284080389333206"/>
          <c:y val="0.72151463238703695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26504</xdr:colOff>
      <xdr:row>20</xdr:row>
      <xdr:rowOff>29587</xdr:rowOff>
    </xdr:from>
    <xdr:to>
      <xdr:col>7</xdr:col>
      <xdr:colOff>0</xdr:colOff>
      <xdr:row>43</xdr:row>
      <xdr:rowOff>30829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58255</xdr:colOff>
      <xdr:row>20</xdr:row>
      <xdr:rowOff>15323</xdr:rowOff>
    </xdr:from>
    <xdr:to>
      <xdr:col>7</xdr:col>
      <xdr:colOff>0</xdr:colOff>
      <xdr:row>43</xdr:row>
      <xdr:rowOff>16565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25824</xdr:colOff>
      <xdr:row>17</xdr:row>
      <xdr:rowOff>11183</xdr:rowOff>
    </xdr:from>
    <xdr:to>
      <xdr:col>10</xdr:col>
      <xdr:colOff>19049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25824</xdr:colOff>
      <xdr:row>17</xdr:row>
      <xdr:rowOff>11183</xdr:rowOff>
    </xdr:from>
    <xdr:to>
      <xdr:col>10</xdr:col>
      <xdr:colOff>19049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82974</xdr:colOff>
      <xdr:row>13</xdr:row>
      <xdr:rowOff>20707</xdr:rowOff>
    </xdr:from>
    <xdr:to>
      <xdr:col>11</xdr:col>
      <xdr:colOff>295275</xdr:colOff>
      <xdr:row>41</xdr:row>
      <xdr:rowOff>113059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25824</xdr:colOff>
      <xdr:row>17</xdr:row>
      <xdr:rowOff>11183</xdr:rowOff>
    </xdr:from>
    <xdr:to>
      <xdr:col>10</xdr:col>
      <xdr:colOff>19049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zoomScaleNormal="100" workbookViewId="0">
      <selection activeCell="L4" sqref="L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4" max="14" width="14" customWidth="1"/>
    <col min="15" max="15" width="8.7109375" customWidth="1"/>
    <col min="16" max="17" width="8" customWidth="1"/>
    <col min="18" max="18" width="11.140625" bestFit="1" customWidth="1"/>
  </cols>
  <sheetData>
    <row r="1" spans="1:23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  <c r="W1" s="101"/>
    </row>
    <row r="2" spans="1:23" ht="15.75" thickBot="1" x14ac:dyDescent="0.3">
      <c r="A2" s="13" t="s">
        <v>8</v>
      </c>
      <c r="B2" s="11">
        <v>128</v>
      </c>
      <c r="C2" s="14">
        <v>384</v>
      </c>
      <c r="D2" s="12">
        <v>640</v>
      </c>
      <c r="E2" s="12">
        <v>896</v>
      </c>
      <c r="F2" s="15">
        <v>1152</v>
      </c>
      <c r="G2" s="12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  <c r="W2" s="101"/>
    </row>
    <row r="3" spans="1:23" ht="15" customHeight="1" x14ac:dyDescent="0.25">
      <c r="A3" s="97" t="s">
        <v>20</v>
      </c>
      <c r="B3" s="46">
        <v>275</v>
      </c>
      <c r="C3" s="46">
        <v>323</v>
      </c>
      <c r="D3" s="46">
        <v>381</v>
      </c>
      <c r="E3" s="46">
        <v>468</v>
      </c>
      <c r="F3" s="46">
        <v>490</v>
      </c>
      <c r="G3" s="46">
        <v>501</v>
      </c>
      <c r="H3" s="26">
        <f>AVERAGE(B3:G3)</f>
        <v>406.33333333333331</v>
      </c>
      <c r="I3" s="167" t="s">
        <v>26</v>
      </c>
      <c r="J3" s="168"/>
      <c r="K3" s="20">
        <f>H3-H4</f>
        <v>51.833333333333314</v>
      </c>
      <c r="L3" s="20">
        <f>(K3/H3)*100</f>
        <v>12.756357670221488</v>
      </c>
      <c r="M3" s="23" t="s">
        <v>9</v>
      </c>
      <c r="N3" s="172" t="s">
        <v>13</v>
      </c>
      <c r="O3" s="173"/>
      <c r="P3" s="32">
        <f>H3-H5</f>
        <v>158.49999999999997</v>
      </c>
      <c r="Q3" s="34">
        <f>(P3/H3)*100</f>
        <v>39.007383100902373</v>
      </c>
      <c r="R3" s="31" t="s">
        <v>24</v>
      </c>
      <c r="W3" s="101"/>
    </row>
    <row r="4" spans="1:23" ht="15" customHeight="1" thickBot="1" x14ac:dyDescent="0.3">
      <c r="A4" s="98" t="s">
        <v>21</v>
      </c>
      <c r="B4" s="48">
        <v>251</v>
      </c>
      <c r="C4" s="48">
        <v>296</v>
      </c>
      <c r="D4" s="48">
        <v>347</v>
      </c>
      <c r="E4" s="48">
        <v>406</v>
      </c>
      <c r="F4" s="48">
        <v>409</v>
      </c>
      <c r="G4" s="48">
        <v>418</v>
      </c>
      <c r="H4" s="26">
        <f>AVERAGE(B4:G4)</f>
        <v>354.5</v>
      </c>
      <c r="I4" s="169" t="s">
        <v>26</v>
      </c>
      <c r="J4" s="170"/>
      <c r="K4" s="20">
        <f>H5-H6</f>
        <v>33.166666666666686</v>
      </c>
      <c r="L4" s="20">
        <f>(K4/H5)*100</f>
        <v>13.382649630127782</v>
      </c>
      <c r="M4" s="28" t="s">
        <v>12</v>
      </c>
      <c r="N4" s="174" t="s">
        <v>13</v>
      </c>
      <c r="O4" s="175"/>
      <c r="P4" s="22">
        <f>H4-H6</f>
        <v>139.83333333333334</v>
      </c>
      <c r="Q4" s="33">
        <f>(P4/H4)*100</f>
        <v>39.445228020686415</v>
      </c>
      <c r="R4" s="24" t="s">
        <v>27</v>
      </c>
      <c r="W4" s="101"/>
    </row>
    <row r="5" spans="1:23" ht="15.75" customHeight="1" x14ac:dyDescent="0.25">
      <c r="A5" s="98" t="s">
        <v>22</v>
      </c>
      <c r="B5" s="48">
        <v>198</v>
      </c>
      <c r="C5" s="48">
        <v>212</v>
      </c>
      <c r="D5" s="48">
        <v>234</v>
      </c>
      <c r="E5" s="48">
        <v>268</v>
      </c>
      <c r="F5" s="48">
        <v>280</v>
      </c>
      <c r="G5" s="48">
        <v>295</v>
      </c>
      <c r="H5" s="26">
        <f>AVERAGE(B5:G5)</f>
        <v>247.83333333333334</v>
      </c>
      <c r="I5" s="171"/>
      <c r="J5" s="171"/>
      <c r="K5" s="29"/>
      <c r="L5" s="29"/>
      <c r="M5" s="30"/>
      <c r="W5" s="101"/>
    </row>
    <row r="6" spans="1:23" ht="15.75" thickBot="1" x14ac:dyDescent="0.3">
      <c r="A6" s="99" t="s">
        <v>23</v>
      </c>
      <c r="B6" s="50">
        <v>148</v>
      </c>
      <c r="C6" s="50">
        <v>174</v>
      </c>
      <c r="D6" s="50">
        <v>193</v>
      </c>
      <c r="E6" s="50">
        <v>219</v>
      </c>
      <c r="F6" s="50">
        <v>271</v>
      </c>
      <c r="G6" s="50">
        <v>283</v>
      </c>
      <c r="H6" s="27">
        <f>AVERAGE(B6:G6)</f>
        <v>214.66666666666666</v>
      </c>
      <c r="P6" s="35"/>
      <c r="Q6" s="35"/>
      <c r="R6" s="35"/>
      <c r="S6" s="35"/>
      <c r="W6" s="101"/>
    </row>
    <row r="7" spans="1:23" ht="15.75" thickBot="1" x14ac:dyDescent="0.3">
      <c r="P7" s="35"/>
      <c r="Q7" s="35"/>
      <c r="R7" s="35"/>
      <c r="S7" s="35"/>
      <c r="W7" s="101"/>
    </row>
    <row r="8" spans="1:23" ht="15.75" thickBot="1" x14ac:dyDescent="0.3">
      <c r="H8" s="11" t="s">
        <v>17</v>
      </c>
      <c r="I8" s="45" t="s">
        <v>18</v>
      </c>
      <c r="P8" s="35"/>
      <c r="Q8" s="35"/>
      <c r="R8" s="35"/>
      <c r="S8" s="35"/>
      <c r="W8" s="101"/>
    </row>
    <row r="9" spans="1:23" x14ac:dyDescent="0.25">
      <c r="A9" s="39" t="s">
        <v>16</v>
      </c>
      <c r="B9" s="46">
        <f>B3-B5</f>
        <v>77</v>
      </c>
      <c r="C9" s="46">
        <f t="shared" ref="C9:G9" si="0">C3-C5</f>
        <v>111</v>
      </c>
      <c r="D9" s="46">
        <f t="shared" si="0"/>
        <v>147</v>
      </c>
      <c r="E9" s="46">
        <f t="shared" si="0"/>
        <v>200</v>
      </c>
      <c r="F9" s="142">
        <f t="shared" si="0"/>
        <v>210</v>
      </c>
      <c r="G9" s="46">
        <f t="shared" si="0"/>
        <v>206</v>
      </c>
      <c r="H9" s="80">
        <f>MAX(B9:G9)</f>
        <v>210</v>
      </c>
      <c r="I9" s="129">
        <v>0.42857000000000001</v>
      </c>
      <c r="J9" s="42" t="s">
        <v>24</v>
      </c>
      <c r="P9" s="35"/>
      <c r="Q9" s="35"/>
      <c r="R9" s="35"/>
      <c r="S9" s="35"/>
      <c r="W9" s="101"/>
    </row>
    <row r="10" spans="1:23" x14ac:dyDescent="0.25">
      <c r="A10" s="40" t="s">
        <v>16</v>
      </c>
      <c r="B10" s="48">
        <f>B4-B6</f>
        <v>103</v>
      </c>
      <c r="C10" s="48">
        <f t="shared" ref="C10:G10" si="1">C4-C6</f>
        <v>122</v>
      </c>
      <c r="D10" s="48">
        <f t="shared" si="1"/>
        <v>154</v>
      </c>
      <c r="E10" s="102">
        <f t="shared" si="1"/>
        <v>187</v>
      </c>
      <c r="F10" s="48">
        <f t="shared" si="1"/>
        <v>138</v>
      </c>
      <c r="G10" s="48">
        <f t="shared" si="1"/>
        <v>135</v>
      </c>
      <c r="H10" s="81">
        <f>MAX(B10:G10)</f>
        <v>187</v>
      </c>
      <c r="I10" s="125">
        <v>0.4572</v>
      </c>
      <c r="J10" s="43" t="s">
        <v>25</v>
      </c>
      <c r="P10" s="35"/>
      <c r="Q10" s="35"/>
      <c r="R10" s="35"/>
      <c r="S10" s="35"/>
      <c r="W10" s="101"/>
    </row>
    <row r="11" spans="1:23" x14ac:dyDescent="0.25">
      <c r="A11" s="40" t="s">
        <v>26</v>
      </c>
      <c r="B11" s="48">
        <f>B3-B4</f>
        <v>24</v>
      </c>
      <c r="C11" s="48">
        <f t="shared" ref="C11:G11" si="2">C3-C4</f>
        <v>27</v>
      </c>
      <c r="D11" s="48">
        <f t="shared" si="2"/>
        <v>34</v>
      </c>
      <c r="E11" s="48">
        <f t="shared" si="2"/>
        <v>62</v>
      </c>
      <c r="F11" s="48">
        <f t="shared" si="2"/>
        <v>81</v>
      </c>
      <c r="G11" s="102">
        <f t="shared" si="2"/>
        <v>83</v>
      </c>
      <c r="H11" s="81">
        <f>MAX(B11:G11)</f>
        <v>83</v>
      </c>
      <c r="I11" s="125">
        <v>0.16766</v>
      </c>
      <c r="J11" s="43" t="s">
        <v>9</v>
      </c>
      <c r="M11" s="1"/>
      <c r="N11" s="111"/>
      <c r="O11" s="52"/>
      <c r="P11" s="87"/>
      <c r="Q11" s="87"/>
      <c r="R11" s="87"/>
      <c r="S11" s="87"/>
      <c r="T11" s="87"/>
      <c r="U11" s="87"/>
      <c r="V11" s="112"/>
      <c r="W11" s="111"/>
    </row>
    <row r="12" spans="1:23" ht="15.75" thickBot="1" x14ac:dyDescent="0.3">
      <c r="A12" s="41" t="s">
        <v>26</v>
      </c>
      <c r="B12" s="132">
        <f>B5-B6</f>
        <v>50</v>
      </c>
      <c r="C12" s="50">
        <f t="shared" ref="C12:G12" si="3">C5-C6</f>
        <v>38</v>
      </c>
      <c r="D12" s="50">
        <f t="shared" si="3"/>
        <v>41</v>
      </c>
      <c r="E12" s="50">
        <f t="shared" si="3"/>
        <v>49</v>
      </c>
      <c r="F12" s="50">
        <f t="shared" si="3"/>
        <v>9</v>
      </c>
      <c r="G12" s="50">
        <f t="shared" si="3"/>
        <v>12</v>
      </c>
      <c r="H12" s="82">
        <f>MAX(B12:G12)</f>
        <v>50</v>
      </c>
      <c r="I12" s="122">
        <v>0.2525</v>
      </c>
      <c r="J12" s="44" t="s">
        <v>12</v>
      </c>
      <c r="M12" s="1"/>
      <c r="N12" s="111"/>
      <c r="O12" s="52"/>
      <c r="P12" s="87"/>
      <c r="Q12" s="87"/>
      <c r="R12" s="87"/>
      <c r="S12" s="87"/>
      <c r="T12" s="87"/>
      <c r="U12" s="87"/>
      <c r="V12" s="112"/>
      <c r="W12" s="111"/>
    </row>
    <row r="13" spans="1:23" x14ac:dyDescent="0.25">
      <c r="M13" s="1"/>
      <c r="N13" s="111"/>
      <c r="O13" s="52"/>
      <c r="P13" s="87"/>
      <c r="Q13" s="87"/>
      <c r="R13" s="87"/>
      <c r="S13" s="87"/>
      <c r="T13" s="87"/>
      <c r="U13" s="87"/>
      <c r="V13" s="112"/>
      <c r="W13" s="111"/>
    </row>
    <row r="14" spans="1:23" x14ac:dyDescent="0.25">
      <c r="M14" s="1"/>
      <c r="N14" s="118"/>
      <c r="O14" s="118"/>
      <c r="P14" s="118"/>
      <c r="Q14" s="118"/>
      <c r="R14" s="118"/>
      <c r="S14" s="118"/>
      <c r="T14" s="118"/>
      <c r="U14" s="87"/>
      <c r="V14" s="112"/>
      <c r="W14" s="111"/>
    </row>
    <row r="15" spans="1:23" x14ac:dyDescent="0.25">
      <c r="M15" s="1"/>
      <c r="N15" s="118"/>
      <c r="O15" s="118"/>
      <c r="P15" s="118"/>
      <c r="Q15" s="118"/>
      <c r="R15" s="118"/>
      <c r="S15" s="118"/>
      <c r="T15" s="118"/>
      <c r="U15" s="87"/>
      <c r="V15" s="112"/>
      <c r="W15" s="111"/>
    </row>
    <row r="16" spans="1:23" x14ac:dyDescent="0.25">
      <c r="M16" s="1"/>
      <c r="N16" s="118"/>
      <c r="O16" s="118"/>
      <c r="P16" s="118"/>
      <c r="Q16" s="118"/>
      <c r="R16" s="118"/>
      <c r="S16" s="118"/>
      <c r="T16" s="118"/>
      <c r="U16" s="87"/>
      <c r="V16" s="112"/>
      <c r="W16" s="111"/>
    </row>
    <row r="17" spans="13:23" x14ac:dyDescent="0.25">
      <c r="M17" s="1"/>
      <c r="N17" s="118"/>
      <c r="O17" s="118"/>
      <c r="P17" s="118"/>
      <c r="Q17" s="118"/>
      <c r="R17" s="118"/>
      <c r="S17" s="118"/>
      <c r="T17" s="118"/>
      <c r="U17" s="87"/>
      <c r="V17" s="112"/>
      <c r="W17" s="111"/>
    </row>
    <row r="18" spans="13:23" x14ac:dyDescent="0.25">
      <c r="M18" s="1"/>
      <c r="N18" s="118"/>
      <c r="O18" s="118"/>
      <c r="P18" s="118"/>
      <c r="Q18" s="118"/>
      <c r="R18" s="118"/>
      <c r="S18" s="118"/>
      <c r="T18" s="118"/>
      <c r="U18" s="87"/>
      <c r="V18" s="112"/>
      <c r="W18" s="111"/>
    </row>
    <row r="19" spans="13:23" x14ac:dyDescent="0.25">
      <c r="M19" s="1"/>
      <c r="N19" s="1"/>
      <c r="O19" s="1"/>
      <c r="P19" s="1"/>
      <c r="Q19" s="1"/>
      <c r="R19" s="1"/>
      <c r="S19" s="1"/>
      <c r="T19" s="1"/>
      <c r="U19" s="1"/>
      <c r="V19" s="1"/>
      <c r="W19" s="113"/>
    </row>
    <row r="20" spans="13:23" x14ac:dyDescent="0.25">
      <c r="W20" s="101"/>
    </row>
    <row r="21" spans="13:23" x14ac:dyDescent="0.25">
      <c r="P21" s="87"/>
      <c r="Q21" s="87"/>
      <c r="R21" s="87"/>
      <c r="S21" s="87"/>
      <c r="T21" s="87"/>
      <c r="U21" s="87"/>
      <c r="W21" s="101"/>
    </row>
    <row r="22" spans="13:23" x14ac:dyDescent="0.25">
      <c r="W22" s="101"/>
    </row>
    <row r="23" spans="13:23" x14ac:dyDescent="0.25">
      <c r="P23" s="87"/>
      <c r="Q23" s="87"/>
      <c r="R23" s="87"/>
      <c r="S23" s="87"/>
      <c r="T23" s="87"/>
      <c r="U23" s="87"/>
    </row>
  </sheetData>
  <mergeCells count="7">
    <mergeCell ref="I2:M2"/>
    <mergeCell ref="N2:R2"/>
    <mergeCell ref="I3:J3"/>
    <mergeCell ref="I4:J4"/>
    <mergeCell ref="I5:J5"/>
    <mergeCell ref="N3:O3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zoomScale="90" zoomScaleNormal="90" workbookViewId="0">
      <selection activeCell="B3" sqref="B3:G6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.5703125" customWidth="1"/>
    <col min="10" max="10" width="9" customWidth="1"/>
    <col min="11" max="11" width="15.85546875" customWidth="1"/>
  </cols>
  <sheetData>
    <row r="1" spans="1:18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8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61" t="s">
        <v>6</v>
      </c>
      <c r="I2" s="163" t="s">
        <v>10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8" ht="21" x14ac:dyDescent="0.25">
      <c r="A3" s="58" t="s">
        <v>2</v>
      </c>
      <c r="B3" s="74">
        <f t="shared" ref="B3:G3" si="0">((B2*8)/(B15))/100</f>
        <v>2.0897959183673473E-2</v>
      </c>
      <c r="C3" s="75">
        <f t="shared" si="0"/>
        <v>5.9305019305019302E-2</v>
      </c>
      <c r="D3" s="75">
        <f t="shared" si="0"/>
        <v>9.481481481481481E-2</v>
      </c>
      <c r="E3" s="75">
        <f t="shared" si="0"/>
        <v>0.12641975308641976</v>
      </c>
      <c r="F3" s="75">
        <f t="shared" si="0"/>
        <v>0.16</v>
      </c>
      <c r="G3" s="75">
        <f t="shared" si="0"/>
        <v>0.19027027027027027</v>
      </c>
      <c r="H3" s="62">
        <f>AVERAGE(B3:G3)</f>
        <v>0.10861796944336628</v>
      </c>
      <c r="I3" s="167" t="s">
        <v>11</v>
      </c>
      <c r="J3" s="168"/>
      <c r="K3" s="55">
        <f>H3-H4</f>
        <v>-1.3434104557088752E-2</v>
      </c>
      <c r="L3" s="20">
        <f>(K3/H4)*100</f>
        <v>-11.006862986235422</v>
      </c>
      <c r="M3" s="23" t="s">
        <v>9</v>
      </c>
      <c r="N3" s="172" t="s">
        <v>13</v>
      </c>
      <c r="O3" s="173"/>
      <c r="P3" s="56">
        <f>H3-H5</f>
        <v>-9.1517824161582648E-2</v>
      </c>
      <c r="Q3" s="34">
        <f>(P3/H5)*100</f>
        <v>-45.727864323076098</v>
      </c>
      <c r="R3" s="31" t="s">
        <v>14</v>
      </c>
    </row>
    <row r="4" spans="1:18" ht="21.75" thickBot="1" x14ac:dyDescent="0.3">
      <c r="A4" s="59" t="s">
        <v>3</v>
      </c>
      <c r="B4" s="76">
        <f t="shared" ref="B4:G4" si="1">((B2*8)/(B16))/100</f>
        <v>2.1740976645435242E-2</v>
      </c>
      <c r="C4" s="77">
        <f t="shared" si="1"/>
        <v>6.4000000000000001E-2</v>
      </c>
      <c r="D4" s="77">
        <f t="shared" si="1"/>
        <v>0.1040650406504065</v>
      </c>
      <c r="E4" s="77">
        <f t="shared" si="1"/>
        <v>0.14451612903225805</v>
      </c>
      <c r="F4" s="77">
        <f t="shared" si="1"/>
        <v>0.18506024096385543</v>
      </c>
      <c r="G4" s="77">
        <f t="shared" si="1"/>
        <v>0.21293005671077506</v>
      </c>
      <c r="H4" s="63">
        <f>AVERAGE(B4:G4)</f>
        <v>0.12205207400045504</v>
      </c>
      <c r="I4" s="169" t="s">
        <v>11</v>
      </c>
      <c r="J4" s="170"/>
      <c r="K4" s="55">
        <f>H5-H6</f>
        <v>-1.8826605110646238E-2</v>
      </c>
      <c r="L4" s="20">
        <f>(K4/H6)*100</f>
        <v>-8.5980995920215726</v>
      </c>
      <c r="M4" s="28" t="s">
        <v>12</v>
      </c>
      <c r="N4" s="174" t="s">
        <v>13</v>
      </c>
      <c r="O4" s="175"/>
      <c r="P4" s="57">
        <f>H4-H6</f>
        <v>-9.6910324715140134E-2</v>
      </c>
      <c r="Q4" s="33">
        <f>(P4/H6)*100</f>
        <v>-44.258888870236831</v>
      </c>
      <c r="R4" s="24" t="s">
        <v>15</v>
      </c>
    </row>
    <row r="5" spans="1:18" ht="21" x14ac:dyDescent="0.25">
      <c r="A5" s="59" t="s">
        <v>4</v>
      </c>
      <c r="B5" s="76">
        <f t="shared" ref="B5:G5" si="2">((B2*8)/(B17))/100</f>
        <v>4.6334841628959282E-2</v>
      </c>
      <c r="C5" s="77">
        <f t="shared" si="2"/>
        <v>0.12387096774193548</v>
      </c>
      <c r="D5" s="77">
        <f t="shared" si="2"/>
        <v>0.19320754716981131</v>
      </c>
      <c r="E5" s="77">
        <f t="shared" si="2"/>
        <v>0.23813953488372092</v>
      </c>
      <c r="F5" s="77">
        <f t="shared" si="2"/>
        <v>0.28981132075471699</v>
      </c>
      <c r="G5" s="77">
        <f t="shared" si="2"/>
        <v>0.30945054945054945</v>
      </c>
      <c r="H5" s="63">
        <f>AVERAGE(B5:G5)</f>
        <v>0.20013579360494893</v>
      </c>
      <c r="I5" s="171"/>
      <c r="J5" s="171"/>
      <c r="K5" s="29"/>
      <c r="L5" s="29"/>
      <c r="M5" s="30"/>
    </row>
    <row r="6" spans="1:18" ht="15.75" thickBot="1" x14ac:dyDescent="0.3">
      <c r="A6" s="60" t="s">
        <v>5</v>
      </c>
      <c r="B6" s="78">
        <f t="shared" ref="B6:G6" si="3">((B2*8)/(B18))/100</f>
        <v>5.0443349753694584E-2</v>
      </c>
      <c r="C6" s="79">
        <f t="shared" si="3"/>
        <v>0.13963636363636364</v>
      </c>
      <c r="D6" s="79">
        <f t="shared" si="3"/>
        <v>0.20813008130081301</v>
      </c>
      <c r="E6" s="79">
        <f t="shared" si="3"/>
        <v>0.26065454545454547</v>
      </c>
      <c r="F6" s="79">
        <f t="shared" si="3"/>
        <v>0.30617940199335547</v>
      </c>
      <c r="G6" s="79">
        <f t="shared" si="3"/>
        <v>0.34873065015479876</v>
      </c>
      <c r="H6" s="64">
        <f>AVERAGE(B6:G6)</f>
        <v>0.21896239871559517</v>
      </c>
    </row>
    <row r="7" spans="1:18" ht="15.75" thickBot="1" x14ac:dyDescent="0.3">
      <c r="A7" s="52"/>
      <c r="B7" s="53"/>
      <c r="C7" s="53"/>
      <c r="D7" s="53"/>
      <c r="E7" s="53"/>
      <c r="F7" s="53"/>
      <c r="G7" s="53"/>
      <c r="H7" s="54"/>
    </row>
    <row r="8" spans="1:18" ht="15.75" thickBot="1" x14ac:dyDescent="0.3">
      <c r="H8" s="11" t="s">
        <v>17</v>
      </c>
      <c r="I8" s="45" t="s">
        <v>18</v>
      </c>
    </row>
    <row r="9" spans="1:18" x14ac:dyDescent="0.25">
      <c r="A9" s="36" t="s">
        <v>16</v>
      </c>
      <c r="B9" s="65">
        <f>B3-B5</f>
        <v>-2.5436882445285809E-2</v>
      </c>
      <c r="C9" s="65">
        <f t="shared" ref="C9:G10" si="4">C3-C5</f>
        <v>-6.4565948436916182E-2</v>
      </c>
      <c r="D9" s="65">
        <f t="shared" si="4"/>
        <v>-9.8392732354996501E-2</v>
      </c>
      <c r="E9" s="65">
        <f t="shared" si="4"/>
        <v>-0.11171978179730116</v>
      </c>
      <c r="F9" s="65">
        <f t="shared" si="4"/>
        <v>-0.12981132075471699</v>
      </c>
      <c r="G9" s="65">
        <f t="shared" si="4"/>
        <v>-0.11918027918027918</v>
      </c>
      <c r="H9" s="66">
        <f>MIN(B9:G9)</f>
        <v>-0.12981132075471699</v>
      </c>
      <c r="I9" s="71"/>
      <c r="J9" s="42" t="s">
        <v>14</v>
      </c>
    </row>
    <row r="10" spans="1:18" x14ac:dyDescent="0.25">
      <c r="A10" s="37" t="s">
        <v>16</v>
      </c>
      <c r="B10" s="67">
        <f>B4-B6</f>
        <v>-2.8702373108259342E-2</v>
      </c>
      <c r="C10" s="67">
        <f t="shared" si="4"/>
        <v>-7.563636363636364E-2</v>
      </c>
      <c r="D10" s="67">
        <f t="shared" si="4"/>
        <v>-0.1040650406504065</v>
      </c>
      <c r="E10" s="67">
        <f t="shared" si="4"/>
        <v>-0.11613841642228742</v>
      </c>
      <c r="F10" s="67">
        <f t="shared" si="4"/>
        <v>-0.12111916102950004</v>
      </c>
      <c r="G10" s="67">
        <f t="shared" si="4"/>
        <v>-0.1358005934440237</v>
      </c>
      <c r="H10" s="68">
        <f>MIN(B10:G10)</f>
        <v>-0.1358005934440237</v>
      </c>
      <c r="I10" s="72"/>
      <c r="J10" s="43" t="s">
        <v>15</v>
      </c>
    </row>
    <row r="11" spans="1:18" x14ac:dyDescent="0.25">
      <c r="A11" s="37" t="s">
        <v>19</v>
      </c>
      <c r="B11" s="67">
        <f>B3-B4</f>
        <v>-8.4301746176176917E-4</v>
      </c>
      <c r="C11" s="67">
        <f t="shared" ref="C11:G11" si="5">C3-C4</f>
        <v>-4.6949806949806994E-3</v>
      </c>
      <c r="D11" s="67">
        <f t="shared" si="5"/>
        <v>-9.2502258355916939E-3</v>
      </c>
      <c r="E11" s="67">
        <f t="shared" si="5"/>
        <v>-1.8096375945838294E-2</v>
      </c>
      <c r="F11" s="67">
        <f t="shared" si="5"/>
        <v>-2.5060240963855424E-2</v>
      </c>
      <c r="G11" s="67">
        <f t="shared" si="5"/>
        <v>-2.2659786440504787E-2</v>
      </c>
      <c r="H11" s="68">
        <f>MIN(B11:G11)</f>
        <v>-2.5060240963855424E-2</v>
      </c>
      <c r="I11" s="72"/>
      <c r="J11" s="43" t="s">
        <v>9</v>
      </c>
    </row>
    <row r="12" spans="1:18" ht="15.75" thickBot="1" x14ac:dyDescent="0.3">
      <c r="A12" s="38" t="s">
        <v>19</v>
      </c>
      <c r="B12" s="69">
        <f>B5-B6</f>
        <v>-4.1085081247353022E-3</v>
      </c>
      <c r="C12" s="69">
        <f t="shared" ref="C12:G12" si="6">C5-C6</f>
        <v>-1.5765395894428158E-2</v>
      </c>
      <c r="D12" s="69">
        <f t="shared" si="6"/>
        <v>-1.4922534131001697E-2</v>
      </c>
      <c r="E12" s="69">
        <f t="shared" si="6"/>
        <v>-2.2515010570824556E-2</v>
      </c>
      <c r="F12" s="69">
        <f t="shared" si="6"/>
        <v>-1.6368081238638477E-2</v>
      </c>
      <c r="G12" s="69">
        <f t="shared" si="6"/>
        <v>-3.928010070424931E-2</v>
      </c>
      <c r="H12" s="70">
        <f>MIN(B12:G12)</f>
        <v>-3.928010070424931E-2</v>
      </c>
      <c r="I12" s="73"/>
      <c r="J12" s="44" t="s">
        <v>12</v>
      </c>
    </row>
    <row r="13" spans="1:18" x14ac:dyDescent="0.25">
      <c r="A13" s="52"/>
      <c r="B13" s="53"/>
      <c r="C13" s="53"/>
      <c r="D13" s="53"/>
      <c r="E13" s="53"/>
      <c r="F13" s="53"/>
      <c r="G13" s="53"/>
      <c r="H13" s="54"/>
    </row>
    <row r="14" spans="1:18" ht="15.75" thickBot="1" x14ac:dyDescent="0.3"/>
    <row r="15" spans="1:18" x14ac:dyDescent="0.25">
      <c r="B15" s="16">
        <v>490</v>
      </c>
      <c r="C15" s="16">
        <v>518</v>
      </c>
      <c r="D15" s="16">
        <v>540</v>
      </c>
      <c r="E15" s="16">
        <v>567</v>
      </c>
      <c r="F15" s="16">
        <v>576</v>
      </c>
      <c r="G15" s="16">
        <v>592</v>
      </c>
    </row>
    <row r="16" spans="1:18" x14ac:dyDescent="0.25">
      <c r="B16" s="17">
        <v>471</v>
      </c>
      <c r="C16" s="17">
        <v>480</v>
      </c>
      <c r="D16" s="17">
        <v>492</v>
      </c>
      <c r="E16" s="17">
        <v>496</v>
      </c>
      <c r="F16" s="83">
        <v>498</v>
      </c>
      <c r="G16" s="17">
        <v>529</v>
      </c>
    </row>
    <row r="17" spans="2:7" x14ac:dyDescent="0.25">
      <c r="B17" s="17">
        <v>221</v>
      </c>
      <c r="C17" s="17">
        <v>248</v>
      </c>
      <c r="D17" s="17">
        <v>265</v>
      </c>
      <c r="E17" s="83">
        <v>301</v>
      </c>
      <c r="F17" s="17">
        <v>318</v>
      </c>
      <c r="G17" s="17">
        <v>364</v>
      </c>
    </row>
    <row r="18" spans="2:7" ht="15.75" thickBot="1" x14ac:dyDescent="0.3">
      <c r="B18" s="18">
        <v>203</v>
      </c>
      <c r="C18" s="18">
        <v>220</v>
      </c>
      <c r="D18" s="18">
        <v>246</v>
      </c>
      <c r="E18" s="18">
        <v>275</v>
      </c>
      <c r="F18" s="18">
        <v>301</v>
      </c>
      <c r="G18" s="18">
        <v>323</v>
      </c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zoomScale="120" zoomScaleNormal="120" workbookViewId="0">
      <selection activeCell="J17" sqref="J17:K2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10.28515625" customWidth="1"/>
    <col min="10" max="10" width="9.140625" style="35"/>
    <col min="11" max="11" width="18.42578125" bestFit="1" customWidth="1"/>
  </cols>
  <sheetData>
    <row r="1" spans="1:17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</row>
    <row r="2" spans="1:17" ht="15.75" thickBot="1" x14ac:dyDescent="0.3">
      <c r="A2" s="3" t="s">
        <v>0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</row>
    <row r="3" spans="1:17" x14ac:dyDescent="0.25">
      <c r="A3" s="97" t="s">
        <v>20</v>
      </c>
      <c r="B3" s="80">
        <v>6.5</v>
      </c>
      <c r="C3" s="91">
        <v>6.34</v>
      </c>
      <c r="D3" s="91">
        <v>6.21</v>
      </c>
      <c r="E3" s="91">
        <v>6.08</v>
      </c>
      <c r="F3" s="91">
        <v>5.94</v>
      </c>
      <c r="G3" s="91">
        <v>5.69</v>
      </c>
    </row>
    <row r="4" spans="1:17" x14ac:dyDescent="0.25">
      <c r="A4" s="98" t="s">
        <v>21</v>
      </c>
      <c r="B4" s="81">
        <v>6.61</v>
      </c>
      <c r="C4" s="92">
        <v>6.47</v>
      </c>
      <c r="D4" s="92">
        <v>6.35</v>
      </c>
      <c r="E4" s="92">
        <v>6.24</v>
      </c>
      <c r="F4" s="92">
        <v>6.12</v>
      </c>
      <c r="G4" s="92">
        <v>6.01</v>
      </c>
    </row>
    <row r="5" spans="1:17" x14ac:dyDescent="0.25">
      <c r="A5" s="98" t="s">
        <v>22</v>
      </c>
      <c r="B5" s="81">
        <v>6.95</v>
      </c>
      <c r="C5" s="92">
        <v>6.79</v>
      </c>
      <c r="D5" s="92">
        <v>6.69</v>
      </c>
      <c r="E5" s="92">
        <v>6.58</v>
      </c>
      <c r="F5" s="92">
        <v>6.48</v>
      </c>
      <c r="G5" s="92">
        <v>6.38</v>
      </c>
    </row>
    <row r="6" spans="1:17" ht="15.75" thickBot="1" x14ac:dyDescent="0.3">
      <c r="A6" s="99" t="s">
        <v>23</v>
      </c>
      <c r="B6" s="82">
        <v>7.57</v>
      </c>
      <c r="C6" s="93">
        <v>7.31</v>
      </c>
      <c r="D6" s="93">
        <v>7.14</v>
      </c>
      <c r="E6" s="93">
        <v>6.96</v>
      </c>
      <c r="F6" s="93">
        <v>6.78</v>
      </c>
      <c r="G6" s="93">
        <v>6.6</v>
      </c>
    </row>
    <row r="15" spans="1:17" ht="15.75" thickBot="1" x14ac:dyDescent="0.3">
      <c r="A15" s="87"/>
      <c r="B15" s="87"/>
      <c r="C15" s="87"/>
      <c r="D15" s="87"/>
      <c r="E15" s="87"/>
      <c r="F15" s="87"/>
      <c r="G15" s="87"/>
    </row>
    <row r="16" spans="1:17" ht="15.75" thickBot="1" x14ac:dyDescent="0.3">
      <c r="A16" s="87"/>
      <c r="B16" s="87"/>
      <c r="C16" s="87"/>
      <c r="D16" s="87"/>
      <c r="E16" s="87"/>
      <c r="F16" s="87"/>
      <c r="G16" s="87"/>
      <c r="L16" s="90">
        <v>128</v>
      </c>
      <c r="M16" s="88">
        <v>384</v>
      </c>
      <c r="N16" s="89">
        <v>640</v>
      </c>
      <c r="O16" s="89">
        <v>896</v>
      </c>
      <c r="P16" s="15">
        <v>1152</v>
      </c>
      <c r="Q16" s="89">
        <v>1408</v>
      </c>
    </row>
    <row r="17" spans="1:18" x14ac:dyDescent="0.25">
      <c r="A17" s="87"/>
      <c r="B17" s="87"/>
      <c r="C17" s="87"/>
      <c r="D17" s="87"/>
      <c r="E17" s="87"/>
      <c r="F17" s="87"/>
      <c r="G17" s="87"/>
      <c r="J17" s="100">
        <v>6</v>
      </c>
      <c r="K17" s="8" t="s">
        <v>29</v>
      </c>
      <c r="L17" s="46">
        <v>6.67</v>
      </c>
      <c r="M17" s="46">
        <v>6.51</v>
      </c>
      <c r="N17" s="46">
        <v>6.41</v>
      </c>
      <c r="O17" s="46">
        <v>6.3</v>
      </c>
      <c r="P17" s="46">
        <v>6.1</v>
      </c>
      <c r="Q17" s="46">
        <v>5.91</v>
      </c>
      <c r="R17" s="19">
        <f>AVERAGE(L17:Q17)</f>
        <v>6.3166666666666673</v>
      </c>
    </row>
    <row r="18" spans="1:18" x14ac:dyDescent="0.25">
      <c r="A18" s="87"/>
      <c r="B18" s="87"/>
      <c r="C18" s="87"/>
      <c r="D18" s="87"/>
      <c r="E18" s="87"/>
      <c r="F18" s="87"/>
      <c r="G18" s="87"/>
      <c r="J18" s="100">
        <v>5</v>
      </c>
      <c r="K18" s="9" t="s">
        <v>30</v>
      </c>
      <c r="L18" s="102">
        <v>6.94</v>
      </c>
      <c r="M18" s="102">
        <v>6.7</v>
      </c>
      <c r="N18" s="102">
        <v>6.55</v>
      </c>
      <c r="O18" s="102">
        <v>6.38</v>
      </c>
      <c r="P18" s="102">
        <v>6.19</v>
      </c>
      <c r="Q18" s="102">
        <v>5.99</v>
      </c>
      <c r="R18" s="19">
        <f t="shared" ref="R18:R24" si="0">AVERAGE(L18:Q18)</f>
        <v>6.458333333333333</v>
      </c>
    </row>
    <row r="19" spans="1:18" x14ac:dyDescent="0.25">
      <c r="B19" s="1"/>
      <c r="C19" s="1"/>
      <c r="D19" s="1"/>
      <c r="E19" s="1"/>
      <c r="F19" s="1"/>
      <c r="G19" s="1"/>
      <c r="J19" s="100">
        <v>2</v>
      </c>
      <c r="K19" s="9" t="s">
        <v>31</v>
      </c>
      <c r="L19" s="48">
        <v>7.88</v>
      </c>
      <c r="M19" s="48">
        <v>7.83</v>
      </c>
      <c r="N19" s="48">
        <v>7.79</v>
      </c>
      <c r="O19" s="48">
        <v>7.76</v>
      </c>
      <c r="P19" s="48">
        <v>7.72</v>
      </c>
      <c r="Q19" s="48">
        <v>7.68</v>
      </c>
      <c r="R19" s="19">
        <f t="shared" si="0"/>
        <v>7.7766666666666664</v>
      </c>
    </row>
    <row r="20" spans="1:18" ht="15.75" thickBot="1" x14ac:dyDescent="0.3">
      <c r="J20" s="100">
        <v>1</v>
      </c>
      <c r="K20" s="10" t="s">
        <v>32</v>
      </c>
      <c r="L20" s="50">
        <v>8.14</v>
      </c>
      <c r="M20" s="50">
        <v>8.07</v>
      </c>
      <c r="N20" s="50">
        <v>8.01</v>
      </c>
      <c r="O20" s="50">
        <v>7.95</v>
      </c>
      <c r="P20" s="50">
        <v>7.89</v>
      </c>
      <c r="Q20" s="50">
        <v>7.84</v>
      </c>
      <c r="R20" s="19">
        <f t="shared" si="0"/>
        <v>7.9833333333333343</v>
      </c>
    </row>
    <row r="21" spans="1:18" x14ac:dyDescent="0.25">
      <c r="J21" s="100">
        <v>8</v>
      </c>
      <c r="K21" s="8" t="s">
        <v>33</v>
      </c>
      <c r="L21" s="46">
        <v>6.5</v>
      </c>
      <c r="M21" s="46">
        <v>6.34</v>
      </c>
      <c r="N21" s="46">
        <v>6.21</v>
      </c>
      <c r="O21" s="46">
        <v>6.08</v>
      </c>
      <c r="P21" s="46">
        <v>5.94</v>
      </c>
      <c r="Q21" s="46">
        <v>5.69</v>
      </c>
      <c r="R21" s="19">
        <f t="shared" si="0"/>
        <v>6.1266666666666678</v>
      </c>
    </row>
    <row r="22" spans="1:18" x14ac:dyDescent="0.25">
      <c r="J22" s="100">
        <v>7</v>
      </c>
      <c r="K22" s="9" t="s">
        <v>34</v>
      </c>
      <c r="L22" s="48">
        <v>6.61</v>
      </c>
      <c r="M22" s="48">
        <v>6.47</v>
      </c>
      <c r="N22" s="48">
        <v>6.35</v>
      </c>
      <c r="O22" s="48">
        <v>6.24</v>
      </c>
      <c r="P22" s="48">
        <v>6.12</v>
      </c>
      <c r="Q22" s="48">
        <v>6.01</v>
      </c>
      <c r="R22" s="19">
        <f t="shared" si="0"/>
        <v>6.3000000000000007</v>
      </c>
    </row>
    <row r="23" spans="1:18" x14ac:dyDescent="0.25">
      <c r="J23" s="100">
        <v>4</v>
      </c>
      <c r="K23" s="9" t="s">
        <v>35</v>
      </c>
      <c r="L23" s="102">
        <v>6.95</v>
      </c>
      <c r="M23" s="102">
        <v>6.79</v>
      </c>
      <c r="N23" s="102">
        <v>6.69</v>
      </c>
      <c r="O23" s="102">
        <v>6.58</v>
      </c>
      <c r="P23" s="102">
        <v>6.48</v>
      </c>
      <c r="Q23" s="102">
        <v>6.38</v>
      </c>
      <c r="R23" s="19">
        <f t="shared" si="0"/>
        <v>6.6449999999999996</v>
      </c>
    </row>
    <row r="24" spans="1:18" ht="15.75" thickBot="1" x14ac:dyDescent="0.3">
      <c r="J24" s="100">
        <v>3</v>
      </c>
      <c r="K24" s="10" t="s">
        <v>36</v>
      </c>
      <c r="L24" s="50">
        <v>7.57</v>
      </c>
      <c r="M24" s="50">
        <v>7.31</v>
      </c>
      <c r="N24" s="50">
        <v>7.14</v>
      </c>
      <c r="O24" s="50">
        <v>6.96</v>
      </c>
      <c r="P24" s="50">
        <v>6.78</v>
      </c>
      <c r="Q24" s="50">
        <v>6.6</v>
      </c>
      <c r="R24" s="19">
        <f t="shared" si="0"/>
        <v>7.06</v>
      </c>
    </row>
    <row r="26" spans="1:18" x14ac:dyDescent="0.25">
      <c r="L26">
        <v>2.85</v>
      </c>
    </row>
    <row r="27" spans="1:18" ht="15.75" thickBot="1" x14ac:dyDescent="0.3"/>
    <row r="28" spans="1:18" ht="15.75" thickBot="1" x14ac:dyDescent="0.3">
      <c r="L28" s="4">
        <v>128</v>
      </c>
      <c r="M28" s="7">
        <v>256</v>
      </c>
      <c r="N28" s="5">
        <v>384</v>
      </c>
      <c r="O28" s="5">
        <v>512</v>
      </c>
      <c r="P28" s="5">
        <v>640</v>
      </c>
      <c r="Q28" s="5">
        <v>768</v>
      </c>
    </row>
    <row r="29" spans="1:18" x14ac:dyDescent="0.25">
      <c r="K29" s="8" t="s">
        <v>29</v>
      </c>
      <c r="L29" s="46">
        <f>L17-2.85</f>
        <v>3.82</v>
      </c>
      <c r="M29" s="46">
        <f t="shared" ref="M29:Q29" si="1">M17-2.85</f>
        <v>3.6599999999999997</v>
      </c>
      <c r="N29" s="46">
        <f t="shared" si="1"/>
        <v>3.56</v>
      </c>
      <c r="O29" s="46">
        <f t="shared" si="1"/>
        <v>3.4499999999999997</v>
      </c>
      <c r="P29" s="46">
        <f t="shared" si="1"/>
        <v>3.2499999999999996</v>
      </c>
      <c r="Q29" s="47">
        <f t="shared" si="1"/>
        <v>3.06</v>
      </c>
    </row>
    <row r="30" spans="1:18" x14ac:dyDescent="0.25">
      <c r="K30" s="9" t="s">
        <v>30</v>
      </c>
      <c r="L30" s="48">
        <f t="shared" ref="L30:Q30" si="2">L18-2.85</f>
        <v>4.09</v>
      </c>
      <c r="M30" s="48">
        <f t="shared" si="2"/>
        <v>3.85</v>
      </c>
      <c r="N30" s="48">
        <f t="shared" si="2"/>
        <v>3.6999999999999997</v>
      </c>
      <c r="O30" s="48">
        <f t="shared" si="2"/>
        <v>3.53</v>
      </c>
      <c r="P30" s="48">
        <f t="shared" si="2"/>
        <v>3.3400000000000003</v>
      </c>
      <c r="Q30" s="49">
        <f t="shared" si="2"/>
        <v>3.14</v>
      </c>
    </row>
    <row r="31" spans="1:18" x14ac:dyDescent="0.25">
      <c r="K31" s="9" t="s">
        <v>31</v>
      </c>
      <c r="L31" s="48">
        <f t="shared" ref="L31:Q31" si="3">L19-2.85</f>
        <v>5.0299999999999994</v>
      </c>
      <c r="M31" s="48">
        <f t="shared" si="3"/>
        <v>4.9800000000000004</v>
      </c>
      <c r="N31" s="48">
        <f t="shared" si="3"/>
        <v>4.9399999999999995</v>
      </c>
      <c r="O31" s="48">
        <f t="shared" si="3"/>
        <v>4.91</v>
      </c>
      <c r="P31" s="48">
        <f t="shared" si="3"/>
        <v>4.8699999999999992</v>
      </c>
      <c r="Q31" s="49">
        <f t="shared" si="3"/>
        <v>4.83</v>
      </c>
    </row>
    <row r="32" spans="1:18" ht="15.75" thickBot="1" x14ac:dyDescent="0.3">
      <c r="K32" s="10" t="s">
        <v>32</v>
      </c>
      <c r="L32" s="50">
        <f t="shared" ref="L32:Q32" si="4">L20-2.85</f>
        <v>5.2900000000000009</v>
      </c>
      <c r="M32" s="50">
        <f t="shared" si="4"/>
        <v>5.2200000000000006</v>
      </c>
      <c r="N32" s="50">
        <f t="shared" si="4"/>
        <v>5.16</v>
      </c>
      <c r="O32" s="50">
        <f t="shared" si="4"/>
        <v>5.0999999999999996</v>
      </c>
      <c r="P32" s="50">
        <f t="shared" si="4"/>
        <v>5.0399999999999991</v>
      </c>
      <c r="Q32" s="51">
        <f t="shared" si="4"/>
        <v>4.99</v>
      </c>
    </row>
    <row r="33" spans="11:17" x14ac:dyDescent="0.25">
      <c r="K33" s="110" t="s">
        <v>33</v>
      </c>
      <c r="L33" s="108">
        <f t="shared" ref="L33:Q33" si="5">L21-2.85</f>
        <v>3.65</v>
      </c>
      <c r="M33" s="108">
        <f t="shared" si="5"/>
        <v>3.4899999999999998</v>
      </c>
      <c r="N33" s="108">
        <f t="shared" si="5"/>
        <v>3.36</v>
      </c>
      <c r="O33" s="108">
        <f t="shared" si="5"/>
        <v>3.23</v>
      </c>
      <c r="P33" s="108">
        <f t="shared" si="5"/>
        <v>3.0900000000000003</v>
      </c>
      <c r="Q33" s="109">
        <f t="shared" si="5"/>
        <v>2.8400000000000003</v>
      </c>
    </row>
    <row r="34" spans="11:17" x14ac:dyDescent="0.25">
      <c r="K34" s="9" t="s">
        <v>34</v>
      </c>
      <c r="L34" s="48">
        <f t="shared" ref="L34:Q34" si="6">L22-2.85</f>
        <v>3.7600000000000002</v>
      </c>
      <c r="M34" s="48">
        <f t="shared" si="6"/>
        <v>3.6199999999999997</v>
      </c>
      <c r="N34" s="48">
        <f t="shared" si="6"/>
        <v>3.4999999999999996</v>
      </c>
      <c r="O34" s="48">
        <f t="shared" si="6"/>
        <v>3.39</v>
      </c>
      <c r="P34" s="48">
        <f t="shared" si="6"/>
        <v>3.27</v>
      </c>
      <c r="Q34" s="49">
        <f t="shared" si="6"/>
        <v>3.1599999999999997</v>
      </c>
    </row>
    <row r="35" spans="11:17" x14ac:dyDescent="0.25">
      <c r="K35" s="9" t="s">
        <v>35</v>
      </c>
      <c r="L35" s="48">
        <f t="shared" ref="L35:Q35" si="7">L23-2.85</f>
        <v>4.0999999999999996</v>
      </c>
      <c r="M35" s="48">
        <f t="shared" si="7"/>
        <v>3.94</v>
      </c>
      <c r="N35" s="48">
        <f t="shared" si="7"/>
        <v>3.8400000000000003</v>
      </c>
      <c r="O35" s="48">
        <f t="shared" si="7"/>
        <v>3.73</v>
      </c>
      <c r="P35" s="48">
        <f t="shared" si="7"/>
        <v>3.6300000000000003</v>
      </c>
      <c r="Q35" s="49">
        <f t="shared" si="7"/>
        <v>3.53</v>
      </c>
    </row>
    <row r="36" spans="11:17" ht="15.75" thickBot="1" x14ac:dyDescent="0.3">
      <c r="K36" s="10" t="s">
        <v>36</v>
      </c>
      <c r="L36" s="50">
        <f t="shared" ref="L36:Q36" si="8">L24-2.85</f>
        <v>4.7200000000000006</v>
      </c>
      <c r="M36" s="50">
        <f t="shared" si="8"/>
        <v>4.4599999999999991</v>
      </c>
      <c r="N36" s="50">
        <f t="shared" si="8"/>
        <v>4.2899999999999991</v>
      </c>
      <c r="O36" s="50">
        <f t="shared" si="8"/>
        <v>4.1099999999999994</v>
      </c>
      <c r="P36" s="50">
        <f t="shared" si="8"/>
        <v>3.93</v>
      </c>
      <c r="Q36" s="51">
        <f t="shared" si="8"/>
        <v>3.7499999999999996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zoomScaleNormal="100" workbookViewId="0">
      <selection activeCell="L4" sqref="L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4" max="15" width="8.42578125" customWidth="1"/>
    <col min="16" max="17" width="8" customWidth="1"/>
    <col min="18" max="18" width="11.140625" bestFit="1" customWidth="1"/>
  </cols>
  <sheetData>
    <row r="1" spans="1:18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8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8" ht="15" customHeight="1" x14ac:dyDescent="0.25">
      <c r="A3" s="97" t="s">
        <v>20</v>
      </c>
      <c r="B3" s="46">
        <v>490</v>
      </c>
      <c r="C3" s="46">
        <v>518</v>
      </c>
      <c r="D3" s="46">
        <v>540</v>
      </c>
      <c r="E3" s="46">
        <v>567</v>
      </c>
      <c r="F3" s="46">
        <v>576</v>
      </c>
      <c r="G3" s="46">
        <v>592</v>
      </c>
      <c r="H3" s="26">
        <f>AVERAGE(B3:G3)</f>
        <v>547.16666666666663</v>
      </c>
      <c r="I3" s="167" t="s">
        <v>26</v>
      </c>
      <c r="J3" s="168"/>
      <c r="K3" s="20">
        <f>H3-H4</f>
        <v>52.833333333333314</v>
      </c>
      <c r="L3" s="20">
        <f>(K3/H3)*100</f>
        <v>9.6558026195552813</v>
      </c>
      <c r="M3" s="23" t="s">
        <v>9</v>
      </c>
      <c r="N3" s="172" t="s">
        <v>13</v>
      </c>
      <c r="O3" s="173"/>
      <c r="P3" s="32">
        <f>H3-H5</f>
        <v>261.16666666666663</v>
      </c>
      <c r="Q3" s="34">
        <f>(P3/H3)*100</f>
        <v>47.730734084678645</v>
      </c>
      <c r="R3" s="31" t="s">
        <v>24</v>
      </c>
    </row>
    <row r="4" spans="1:18" ht="15" customHeight="1" thickBot="1" x14ac:dyDescent="0.3">
      <c r="A4" s="98" t="s">
        <v>21</v>
      </c>
      <c r="B4" s="48">
        <v>471</v>
      </c>
      <c r="C4" s="48">
        <v>480</v>
      </c>
      <c r="D4" s="48">
        <v>492</v>
      </c>
      <c r="E4" s="48">
        <v>496</v>
      </c>
      <c r="F4" s="48">
        <v>498</v>
      </c>
      <c r="G4" s="48">
        <v>529</v>
      </c>
      <c r="H4" s="26">
        <f>AVERAGE(B4:G4)</f>
        <v>494.33333333333331</v>
      </c>
      <c r="I4" s="169" t="s">
        <v>26</v>
      </c>
      <c r="J4" s="170"/>
      <c r="K4" s="20">
        <f>H5-H6</f>
        <v>25</v>
      </c>
      <c r="L4" s="20">
        <f>(K4/H5)*100</f>
        <v>8.7412587412587417</v>
      </c>
      <c r="M4" s="28" t="s">
        <v>12</v>
      </c>
      <c r="N4" s="174" t="s">
        <v>13</v>
      </c>
      <c r="O4" s="175"/>
      <c r="P4" s="22">
        <f>H4-H6</f>
        <v>233.33333333333331</v>
      </c>
      <c r="Q4" s="33">
        <f>(P4/H4)*100</f>
        <v>47.201618341200266</v>
      </c>
      <c r="R4" s="24" t="s">
        <v>27</v>
      </c>
    </row>
    <row r="5" spans="1:18" ht="15.75" customHeight="1" x14ac:dyDescent="0.25">
      <c r="A5" s="98" t="s">
        <v>22</v>
      </c>
      <c r="B5" s="48">
        <v>221</v>
      </c>
      <c r="C5" s="48">
        <v>248</v>
      </c>
      <c r="D5" s="48">
        <v>265</v>
      </c>
      <c r="E5" s="48">
        <v>301</v>
      </c>
      <c r="F5" s="48">
        <v>318</v>
      </c>
      <c r="G5" s="48">
        <v>363</v>
      </c>
      <c r="H5" s="26">
        <f>AVERAGE(B5:G5)</f>
        <v>286</v>
      </c>
      <c r="I5" s="171"/>
      <c r="J5" s="171"/>
      <c r="K5" s="29"/>
      <c r="L5" s="29"/>
      <c r="M5" s="30"/>
    </row>
    <row r="6" spans="1:18" ht="15.75" thickBot="1" x14ac:dyDescent="0.3">
      <c r="A6" s="99" t="s">
        <v>23</v>
      </c>
      <c r="B6" s="50">
        <v>203</v>
      </c>
      <c r="C6" s="50">
        <v>220</v>
      </c>
      <c r="D6" s="50">
        <v>246</v>
      </c>
      <c r="E6" s="50">
        <v>275</v>
      </c>
      <c r="F6" s="50">
        <v>301</v>
      </c>
      <c r="G6" s="50">
        <v>321</v>
      </c>
      <c r="H6" s="27">
        <f>AVERAGE(B6:G6)</f>
        <v>261</v>
      </c>
    </row>
    <row r="7" spans="1:18" ht="15.75" thickBot="1" x14ac:dyDescent="0.3"/>
    <row r="8" spans="1:18" ht="15.75" thickBot="1" x14ac:dyDescent="0.3">
      <c r="H8" s="90" t="s">
        <v>17</v>
      </c>
      <c r="I8" s="45" t="s">
        <v>18</v>
      </c>
    </row>
    <row r="9" spans="1:18" x14ac:dyDescent="0.25">
      <c r="A9" s="39" t="s">
        <v>16</v>
      </c>
      <c r="B9" s="46">
        <f>B3-B5</f>
        <v>269</v>
      </c>
      <c r="C9" s="46">
        <f t="shared" ref="C9:G10" si="0">C3-C5</f>
        <v>270</v>
      </c>
      <c r="D9" s="142">
        <f t="shared" si="0"/>
        <v>275</v>
      </c>
      <c r="E9" s="46">
        <f t="shared" si="0"/>
        <v>266</v>
      </c>
      <c r="F9" s="46">
        <f t="shared" si="0"/>
        <v>258</v>
      </c>
      <c r="G9" s="46">
        <f t="shared" si="0"/>
        <v>229</v>
      </c>
      <c r="H9" s="80">
        <f>MAX(B9:G9)</f>
        <v>275</v>
      </c>
      <c r="I9" s="129">
        <v>0.50924999999999998</v>
      </c>
      <c r="J9" s="42" t="s">
        <v>24</v>
      </c>
    </row>
    <row r="10" spans="1:18" x14ac:dyDescent="0.25">
      <c r="A10" s="40" t="s">
        <v>16</v>
      </c>
      <c r="B10" s="102">
        <f>B4-B6</f>
        <v>268</v>
      </c>
      <c r="C10" s="48">
        <f t="shared" si="0"/>
        <v>260</v>
      </c>
      <c r="D10" s="48">
        <f t="shared" si="0"/>
        <v>246</v>
      </c>
      <c r="E10" s="48">
        <f t="shared" si="0"/>
        <v>221</v>
      </c>
      <c r="F10" s="48">
        <f t="shared" si="0"/>
        <v>197</v>
      </c>
      <c r="G10" s="48">
        <f t="shared" si="0"/>
        <v>208</v>
      </c>
      <c r="H10" s="81">
        <f>MAX(B10:G10)</f>
        <v>268</v>
      </c>
      <c r="I10" s="125">
        <v>0.56899999999999995</v>
      </c>
      <c r="J10" s="43" t="s">
        <v>25</v>
      </c>
    </row>
    <row r="11" spans="1:18" x14ac:dyDescent="0.25">
      <c r="A11" s="40" t="s">
        <v>26</v>
      </c>
      <c r="B11" s="48">
        <f>B3-B4</f>
        <v>19</v>
      </c>
      <c r="C11" s="48">
        <f t="shared" ref="C11:G11" si="1">C3-C4</f>
        <v>38</v>
      </c>
      <c r="D11" s="48">
        <f t="shared" si="1"/>
        <v>48</v>
      </c>
      <c r="E11" s="48">
        <f t="shared" si="1"/>
        <v>71</v>
      </c>
      <c r="F11" s="102">
        <f t="shared" si="1"/>
        <v>78</v>
      </c>
      <c r="G11" s="48">
        <f t="shared" si="1"/>
        <v>63</v>
      </c>
      <c r="H11" s="81">
        <f>MAX(B11:G11)</f>
        <v>78</v>
      </c>
      <c r="I11" s="125">
        <v>0.13539999999999999</v>
      </c>
      <c r="J11" s="43" t="s">
        <v>9</v>
      </c>
    </row>
    <row r="12" spans="1:18" ht="15.75" thickBot="1" x14ac:dyDescent="0.3">
      <c r="A12" s="41" t="s">
        <v>26</v>
      </c>
      <c r="B12" s="50">
        <f>B5-B6</f>
        <v>18</v>
      </c>
      <c r="C12" s="50">
        <f t="shared" ref="C12:G12" si="2">C5-C6</f>
        <v>28</v>
      </c>
      <c r="D12" s="50">
        <f t="shared" si="2"/>
        <v>19</v>
      </c>
      <c r="E12" s="50">
        <f t="shared" si="2"/>
        <v>26</v>
      </c>
      <c r="F12" s="50">
        <f t="shared" si="2"/>
        <v>17</v>
      </c>
      <c r="G12" s="132">
        <f t="shared" si="2"/>
        <v>42</v>
      </c>
      <c r="H12" s="82">
        <f>MAX(B12:G12)</f>
        <v>42</v>
      </c>
      <c r="I12" s="122">
        <v>0.11262999999999999</v>
      </c>
      <c r="J12" s="44" t="s">
        <v>12</v>
      </c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zoomScaleNormal="100" workbookViewId="0">
      <selection activeCell="A13" sqref="A13:A16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7.7109375" customWidth="1"/>
    <col min="11" max="11" width="8" customWidth="1"/>
    <col min="12" max="12" width="7.7109375" customWidth="1"/>
    <col min="13" max="13" width="8.7109375" customWidth="1"/>
  </cols>
  <sheetData>
    <row r="1" spans="1:23" ht="15.75" thickBot="1" x14ac:dyDescent="0.3">
      <c r="A1" s="2" t="s">
        <v>1</v>
      </c>
      <c r="B1" s="6"/>
      <c r="C1" s="1"/>
      <c r="D1" s="1"/>
      <c r="E1" s="1"/>
      <c r="F1" s="1"/>
      <c r="G1" s="1"/>
      <c r="H1" s="1"/>
      <c r="I1" s="1"/>
      <c r="J1" s="1"/>
    </row>
    <row r="2" spans="1:23" ht="15.75" thickBot="1" x14ac:dyDescent="0.3">
      <c r="A2" s="13" t="s">
        <v>8</v>
      </c>
      <c r="B2" s="117">
        <v>128</v>
      </c>
      <c r="C2" s="116">
        <v>384</v>
      </c>
      <c r="D2" s="15">
        <v>640</v>
      </c>
      <c r="E2" s="15">
        <v>896</v>
      </c>
      <c r="F2" s="116">
        <v>1152</v>
      </c>
      <c r="G2" s="141">
        <v>1408</v>
      </c>
      <c r="H2" s="25" t="s">
        <v>6</v>
      </c>
      <c r="I2" s="163" t="s">
        <v>45</v>
      </c>
      <c r="J2" s="164"/>
      <c r="K2" s="164"/>
      <c r="L2" s="164"/>
      <c r="M2" s="165"/>
    </row>
    <row r="3" spans="1:23" ht="15" customHeight="1" x14ac:dyDescent="0.25">
      <c r="A3" s="140" t="s">
        <v>46</v>
      </c>
      <c r="B3" s="46">
        <v>275</v>
      </c>
      <c r="C3" s="46">
        <v>323</v>
      </c>
      <c r="D3" s="46">
        <v>381</v>
      </c>
      <c r="E3" s="46">
        <v>468</v>
      </c>
      <c r="F3" s="46">
        <v>490</v>
      </c>
      <c r="G3" s="47">
        <v>501</v>
      </c>
      <c r="H3" s="26">
        <f t="shared" ref="H3:H10" si="0">AVERAGE(B3:G3)</f>
        <v>406.33333333333331</v>
      </c>
      <c r="I3" s="176" t="s">
        <v>54</v>
      </c>
      <c r="J3" s="177"/>
      <c r="K3" s="32">
        <f>H7-H3</f>
        <v>140.83333333333331</v>
      </c>
      <c r="L3" s="32">
        <f>(K3/H7)*100</f>
        <v>25.738653670423389</v>
      </c>
      <c r="M3" s="178" t="s">
        <v>9</v>
      </c>
    </row>
    <row r="4" spans="1:23" ht="15" customHeight="1" thickBot="1" x14ac:dyDescent="0.3">
      <c r="A4" s="138" t="s">
        <v>47</v>
      </c>
      <c r="B4" s="48">
        <v>251</v>
      </c>
      <c r="C4" s="48">
        <v>296</v>
      </c>
      <c r="D4" s="48">
        <v>347</v>
      </c>
      <c r="E4" s="48">
        <v>406</v>
      </c>
      <c r="F4" s="48">
        <v>409</v>
      </c>
      <c r="G4" s="49">
        <v>417</v>
      </c>
      <c r="H4" s="26">
        <f t="shared" si="0"/>
        <v>354.33333333333331</v>
      </c>
      <c r="I4" s="182" t="s">
        <v>55</v>
      </c>
      <c r="J4" s="183"/>
      <c r="K4" s="161">
        <f>H8-H4</f>
        <v>140</v>
      </c>
      <c r="L4" s="161">
        <f>(K4/H8)*100</f>
        <v>28.320971004720164</v>
      </c>
      <c r="M4" s="184"/>
    </row>
    <row r="5" spans="1:23" ht="15.75" customHeight="1" x14ac:dyDescent="0.25">
      <c r="A5" s="138" t="s">
        <v>48</v>
      </c>
      <c r="B5" s="48">
        <v>198</v>
      </c>
      <c r="C5" s="48">
        <v>212</v>
      </c>
      <c r="D5" s="48">
        <v>234</v>
      </c>
      <c r="E5" s="48">
        <v>268</v>
      </c>
      <c r="F5" s="48">
        <v>280</v>
      </c>
      <c r="G5" s="49">
        <v>295</v>
      </c>
      <c r="H5" s="26">
        <f t="shared" si="0"/>
        <v>247.83333333333334</v>
      </c>
      <c r="I5" s="176" t="s">
        <v>54</v>
      </c>
      <c r="J5" s="177"/>
      <c r="K5" s="32">
        <f>H9-H5</f>
        <v>38.333333333333343</v>
      </c>
      <c r="L5" s="32">
        <f>(K5/H9)*100</f>
        <v>13.395457192778103</v>
      </c>
      <c r="M5" s="178" t="s">
        <v>12</v>
      </c>
    </row>
    <row r="6" spans="1:23" ht="15.75" thickBot="1" x14ac:dyDescent="0.3">
      <c r="A6" s="133" t="s">
        <v>49</v>
      </c>
      <c r="B6" s="50">
        <v>148</v>
      </c>
      <c r="C6" s="50">
        <v>174</v>
      </c>
      <c r="D6" s="50">
        <v>193</v>
      </c>
      <c r="E6" s="50">
        <v>219</v>
      </c>
      <c r="F6" s="50">
        <v>271</v>
      </c>
      <c r="G6" s="51">
        <v>284</v>
      </c>
      <c r="H6" s="27">
        <f t="shared" si="0"/>
        <v>214.83333333333334</v>
      </c>
      <c r="I6" s="180" t="s">
        <v>55</v>
      </c>
      <c r="J6" s="181"/>
      <c r="K6" s="22">
        <f>H10-H6</f>
        <v>46.499999999999972</v>
      </c>
      <c r="L6" s="22">
        <f>(K6/H10)*100</f>
        <v>17.793367346938766</v>
      </c>
      <c r="M6" s="179"/>
    </row>
    <row r="7" spans="1:23" ht="18" customHeight="1" x14ac:dyDescent="0.25">
      <c r="A7" s="140" t="s">
        <v>50</v>
      </c>
      <c r="B7" s="46">
        <v>490</v>
      </c>
      <c r="C7" s="46">
        <v>518</v>
      </c>
      <c r="D7" s="46">
        <v>540</v>
      </c>
      <c r="E7" s="46">
        <v>567</v>
      </c>
      <c r="F7" s="46">
        <v>576</v>
      </c>
      <c r="G7" s="47">
        <v>592</v>
      </c>
      <c r="H7" s="26">
        <f t="shared" si="0"/>
        <v>547.16666666666663</v>
      </c>
      <c r="I7" s="137"/>
      <c r="J7" s="136"/>
      <c r="K7" s="135"/>
      <c r="L7" s="135"/>
      <c r="M7" s="139"/>
      <c r="S7" t="s">
        <v>44</v>
      </c>
      <c r="W7">
        <v>6</v>
      </c>
    </row>
    <row r="8" spans="1:23" ht="15.75" customHeight="1" x14ac:dyDescent="0.25">
      <c r="A8" s="138" t="s">
        <v>51</v>
      </c>
      <c r="B8" s="48">
        <v>471</v>
      </c>
      <c r="C8" s="48">
        <v>480</v>
      </c>
      <c r="D8" s="48">
        <v>492</v>
      </c>
      <c r="E8" s="48">
        <v>496</v>
      </c>
      <c r="F8" s="48">
        <v>498</v>
      </c>
      <c r="G8" s="49">
        <v>529</v>
      </c>
      <c r="H8" s="26">
        <f t="shared" si="0"/>
        <v>494.33333333333331</v>
      </c>
      <c r="I8" s="137"/>
      <c r="J8" s="136"/>
      <c r="K8" s="135"/>
      <c r="L8" s="135"/>
      <c r="M8" s="139"/>
      <c r="S8" t="s">
        <v>43</v>
      </c>
      <c r="W8">
        <v>10</v>
      </c>
    </row>
    <row r="9" spans="1:23" ht="16.5" customHeight="1" x14ac:dyDescent="0.25">
      <c r="A9" s="138" t="s">
        <v>52</v>
      </c>
      <c r="B9" s="48">
        <v>221</v>
      </c>
      <c r="C9" s="48">
        <v>248</v>
      </c>
      <c r="D9" s="48">
        <v>265</v>
      </c>
      <c r="E9" s="48">
        <v>301</v>
      </c>
      <c r="F9" s="48">
        <v>318</v>
      </c>
      <c r="G9" s="49">
        <v>364</v>
      </c>
      <c r="H9" s="26">
        <f t="shared" si="0"/>
        <v>286.16666666666669</v>
      </c>
      <c r="I9" s="137"/>
      <c r="J9" s="136"/>
      <c r="K9" s="135"/>
      <c r="L9" s="135"/>
      <c r="M9" s="134"/>
      <c r="S9" t="s">
        <v>42</v>
      </c>
      <c r="W9">
        <v>5</v>
      </c>
    </row>
    <row r="10" spans="1:23" ht="15.75" thickBot="1" x14ac:dyDescent="0.3">
      <c r="A10" s="133" t="s">
        <v>53</v>
      </c>
      <c r="B10" s="50">
        <v>203</v>
      </c>
      <c r="C10" s="50">
        <v>220</v>
      </c>
      <c r="D10" s="50">
        <v>246</v>
      </c>
      <c r="E10" s="50">
        <v>275</v>
      </c>
      <c r="F10" s="50">
        <v>301</v>
      </c>
      <c r="G10" s="51">
        <v>323</v>
      </c>
      <c r="H10" s="27">
        <f t="shared" si="0"/>
        <v>261.33333333333331</v>
      </c>
      <c r="S10" t="s">
        <v>41</v>
      </c>
      <c r="W10">
        <v>4</v>
      </c>
    </row>
    <row r="11" spans="1:23" ht="16.5" customHeight="1" thickBot="1" x14ac:dyDescent="0.3">
      <c r="S11" t="s">
        <v>40</v>
      </c>
      <c r="W11">
        <v>9</v>
      </c>
    </row>
    <row r="12" spans="1:23" ht="15.75" thickBot="1" x14ac:dyDescent="0.3">
      <c r="H12" s="117" t="s">
        <v>17</v>
      </c>
      <c r="I12" s="45" t="s">
        <v>18</v>
      </c>
      <c r="S12" t="s">
        <v>39</v>
      </c>
      <c r="W12">
        <v>8</v>
      </c>
    </row>
    <row r="13" spans="1:23" x14ac:dyDescent="0.25">
      <c r="A13" s="131" t="s">
        <v>54</v>
      </c>
      <c r="B13" s="114">
        <f t="shared" ref="B13:G16" si="1">B7-B3</f>
        <v>215</v>
      </c>
      <c r="C13" s="130">
        <f t="shared" si="1"/>
        <v>195</v>
      </c>
      <c r="D13" s="130">
        <f t="shared" si="1"/>
        <v>159</v>
      </c>
      <c r="E13" s="130">
        <f t="shared" si="1"/>
        <v>99</v>
      </c>
      <c r="F13" s="130">
        <f t="shared" si="1"/>
        <v>86</v>
      </c>
      <c r="G13" s="130">
        <f t="shared" si="1"/>
        <v>91</v>
      </c>
      <c r="H13" s="80">
        <f>MAX(B13:G13)</f>
        <v>215</v>
      </c>
      <c r="I13" s="129">
        <v>0.43876999999999999</v>
      </c>
      <c r="J13" s="42" t="s">
        <v>9</v>
      </c>
      <c r="S13" t="s">
        <v>38</v>
      </c>
      <c r="W13">
        <v>3</v>
      </c>
    </row>
    <row r="14" spans="1:23" x14ac:dyDescent="0.25">
      <c r="A14" s="128" t="s">
        <v>55</v>
      </c>
      <c r="B14" s="127">
        <f t="shared" si="1"/>
        <v>220</v>
      </c>
      <c r="C14" s="126">
        <f t="shared" si="1"/>
        <v>184</v>
      </c>
      <c r="D14" s="126">
        <f t="shared" si="1"/>
        <v>145</v>
      </c>
      <c r="E14" s="126">
        <f t="shared" si="1"/>
        <v>90</v>
      </c>
      <c r="F14" s="126">
        <f t="shared" si="1"/>
        <v>89</v>
      </c>
      <c r="G14" s="126">
        <f t="shared" si="1"/>
        <v>112</v>
      </c>
      <c r="H14" s="81">
        <f>MAX(B14:G14)</f>
        <v>220</v>
      </c>
      <c r="I14" s="125">
        <v>0.46709000000000001</v>
      </c>
      <c r="J14" s="43" t="s">
        <v>9</v>
      </c>
      <c r="S14" t="s">
        <v>37</v>
      </c>
      <c r="W14">
        <v>7</v>
      </c>
    </row>
    <row r="15" spans="1:23" x14ac:dyDescent="0.25">
      <c r="A15" s="128" t="s">
        <v>54</v>
      </c>
      <c r="B15" s="126">
        <f t="shared" si="1"/>
        <v>23</v>
      </c>
      <c r="C15" s="126">
        <f t="shared" si="1"/>
        <v>36</v>
      </c>
      <c r="D15" s="126">
        <f t="shared" si="1"/>
        <v>31</v>
      </c>
      <c r="E15" s="126">
        <f t="shared" si="1"/>
        <v>33</v>
      </c>
      <c r="F15" s="126">
        <f t="shared" si="1"/>
        <v>38</v>
      </c>
      <c r="G15" s="127">
        <f t="shared" si="1"/>
        <v>69</v>
      </c>
      <c r="H15" s="81">
        <f>MAX(B15:G15)</f>
        <v>69</v>
      </c>
      <c r="I15" s="125">
        <v>0.18956000000000001</v>
      </c>
      <c r="J15" s="43" t="s">
        <v>12</v>
      </c>
    </row>
    <row r="16" spans="1:23" ht="15.75" thickBot="1" x14ac:dyDescent="0.3">
      <c r="A16" s="124" t="s">
        <v>55</v>
      </c>
      <c r="B16" s="123">
        <f t="shared" si="1"/>
        <v>55</v>
      </c>
      <c r="C16" s="123">
        <f t="shared" si="1"/>
        <v>46</v>
      </c>
      <c r="D16" s="123">
        <f t="shared" si="1"/>
        <v>53</v>
      </c>
      <c r="E16" s="115">
        <f t="shared" si="1"/>
        <v>56</v>
      </c>
      <c r="F16" s="123">
        <f t="shared" si="1"/>
        <v>30</v>
      </c>
      <c r="G16" s="123">
        <f t="shared" si="1"/>
        <v>39</v>
      </c>
      <c r="H16" s="82">
        <f>MAX(B16:G16)</f>
        <v>56</v>
      </c>
      <c r="I16" s="122">
        <v>0.20363600000000001</v>
      </c>
      <c r="J16" s="44" t="s">
        <v>12</v>
      </c>
    </row>
    <row r="17" spans="9:20" x14ac:dyDescent="0.25">
      <c r="L17" s="121"/>
      <c r="M17" s="35"/>
      <c r="S17">
        <v>6</v>
      </c>
      <c r="T17" t="s">
        <v>29</v>
      </c>
    </row>
    <row r="18" spans="9:20" x14ac:dyDescent="0.25">
      <c r="L18" s="121"/>
      <c r="M18" s="35"/>
      <c r="S18">
        <v>5</v>
      </c>
      <c r="T18" t="s">
        <v>30</v>
      </c>
    </row>
    <row r="19" spans="9:20" ht="14.25" customHeight="1" x14ac:dyDescent="0.25">
      <c r="I19" s="120"/>
      <c r="J19" s="120"/>
      <c r="K19" s="120"/>
      <c r="L19" s="120"/>
      <c r="M19" s="120"/>
      <c r="N19" s="1"/>
      <c r="O19" s="1"/>
      <c r="S19">
        <v>2</v>
      </c>
      <c r="T19" t="s">
        <v>31</v>
      </c>
    </row>
    <row r="20" spans="9:20" ht="18" customHeight="1" x14ac:dyDescent="0.25">
      <c r="I20" s="120"/>
      <c r="J20" s="120"/>
      <c r="K20" s="120"/>
      <c r="L20" s="120"/>
      <c r="M20" s="120"/>
      <c r="N20" s="1"/>
      <c r="O20" s="1"/>
      <c r="S20">
        <v>1</v>
      </c>
      <c r="T20" t="s">
        <v>32</v>
      </c>
    </row>
    <row r="21" spans="9:20" ht="19.5" customHeight="1" x14ac:dyDescent="0.25">
      <c r="I21" s="120"/>
      <c r="J21" s="120"/>
      <c r="K21" s="120"/>
      <c r="L21" s="120"/>
      <c r="M21" s="120"/>
      <c r="N21" s="1"/>
      <c r="O21" s="1"/>
      <c r="S21">
        <v>8</v>
      </c>
      <c r="T21" t="s">
        <v>33</v>
      </c>
    </row>
    <row r="22" spans="9:20" ht="17.25" customHeight="1" x14ac:dyDescent="0.25">
      <c r="I22" s="120"/>
      <c r="J22" s="120"/>
      <c r="K22" s="120"/>
      <c r="L22" s="120"/>
      <c r="M22" s="120"/>
      <c r="N22" s="1"/>
      <c r="O22" s="1"/>
      <c r="S22">
        <v>7</v>
      </c>
      <c r="T22" t="s">
        <v>34</v>
      </c>
    </row>
    <row r="23" spans="9:20" ht="20.25" customHeight="1" x14ac:dyDescent="0.25">
      <c r="I23" s="120"/>
      <c r="J23" s="120"/>
      <c r="K23" s="120"/>
      <c r="L23" s="120"/>
      <c r="M23" s="120"/>
      <c r="N23" s="1"/>
      <c r="O23" s="1"/>
      <c r="S23">
        <v>4</v>
      </c>
      <c r="T23" t="s">
        <v>35</v>
      </c>
    </row>
    <row r="24" spans="9:20" ht="15" customHeight="1" x14ac:dyDescent="0.25">
      <c r="I24" s="120"/>
      <c r="J24" s="120"/>
      <c r="K24" s="120"/>
      <c r="L24" s="120"/>
      <c r="M24" s="120"/>
      <c r="N24" s="1"/>
      <c r="O24" s="1"/>
      <c r="S24">
        <v>3</v>
      </c>
      <c r="T24" t="s">
        <v>36</v>
      </c>
    </row>
    <row r="25" spans="9:20" x14ac:dyDescent="0.25">
      <c r="I25" s="120"/>
      <c r="J25" s="120"/>
      <c r="K25" s="120"/>
      <c r="L25" s="120"/>
      <c r="M25" s="120"/>
    </row>
    <row r="26" spans="9:20" x14ac:dyDescent="0.25">
      <c r="I26" s="119"/>
      <c r="J26" s="119"/>
      <c r="K26" s="119"/>
      <c r="L26" s="119"/>
      <c r="M26" s="119"/>
    </row>
  </sheetData>
  <mergeCells count="7">
    <mergeCell ref="I5:J5"/>
    <mergeCell ref="M5:M6"/>
    <mergeCell ref="I6:J6"/>
    <mergeCell ref="I2:M2"/>
    <mergeCell ref="I3:J3"/>
    <mergeCell ref="I4:J4"/>
    <mergeCell ref="M3:M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Normal="100" workbookViewId="0">
      <selection activeCell="H3" sqref="H3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3" max="13" width="13.7109375" bestFit="1" customWidth="1"/>
    <col min="14" max="14" width="9.28515625" customWidth="1"/>
    <col min="15" max="15" width="9" customWidth="1"/>
    <col min="16" max="17" width="8" customWidth="1"/>
    <col min="18" max="18" width="10.5703125" customWidth="1"/>
  </cols>
  <sheetData>
    <row r="1" spans="1:19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9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9" ht="15" customHeight="1" x14ac:dyDescent="0.25">
      <c r="A3" s="97" t="s">
        <v>20</v>
      </c>
      <c r="B3" s="94">
        <v>3.7236363636363637E-2</v>
      </c>
      <c r="C3" s="94">
        <v>9.510835913312693E-2</v>
      </c>
      <c r="D3" s="94">
        <v>0.13438320209973753</v>
      </c>
      <c r="E3" s="94">
        <v>0.15316239316239316</v>
      </c>
      <c r="F3" s="94">
        <v>0.18808163265306124</v>
      </c>
      <c r="G3" s="94">
        <v>0.22483033932135729</v>
      </c>
      <c r="H3" s="103">
        <f>AVERAGE(B3:G3)</f>
        <v>0.13880038166767331</v>
      </c>
      <c r="I3" s="167" t="s">
        <v>26</v>
      </c>
      <c r="J3" s="168"/>
      <c r="K3" s="55">
        <f>H3-H4</f>
        <v>-2.1888406727951309E-2</v>
      </c>
      <c r="L3" s="20">
        <f>(K3/H4)*100</f>
        <v>-13.621614144019089</v>
      </c>
      <c r="M3" s="23" t="s">
        <v>9</v>
      </c>
      <c r="N3" s="172" t="s">
        <v>13</v>
      </c>
      <c r="O3" s="173"/>
      <c r="P3" s="56">
        <f>H3-H5</f>
        <v>-9.3510002179417823E-2</v>
      </c>
      <c r="Q3" s="34">
        <f>(P3/H5)*100</f>
        <v>-40.252183579089163</v>
      </c>
      <c r="R3" s="31" t="s">
        <v>24</v>
      </c>
    </row>
    <row r="4" spans="1:19" ht="15" customHeight="1" thickBot="1" x14ac:dyDescent="0.3">
      <c r="A4" s="98" t="s">
        <v>21</v>
      </c>
      <c r="B4" s="95">
        <v>4.0796812749003986E-2</v>
      </c>
      <c r="C4" s="95">
        <v>0.10378378378378379</v>
      </c>
      <c r="D4" s="95">
        <v>0.14755043227665707</v>
      </c>
      <c r="E4" s="95">
        <v>0.17655172413793102</v>
      </c>
      <c r="F4" s="95">
        <v>0.22533007334963326</v>
      </c>
      <c r="G4" s="95">
        <v>0.27011990407673858</v>
      </c>
      <c r="H4" s="103">
        <f>AVERAGE(B4:G4)</f>
        <v>0.16068878839562462</v>
      </c>
      <c r="I4" s="169" t="s">
        <v>26</v>
      </c>
      <c r="J4" s="170"/>
      <c r="K4" s="55">
        <f>H5-H6</f>
        <v>-3.0193839909793907E-2</v>
      </c>
      <c r="L4" s="20">
        <f>(K4/H6)*100</f>
        <v>-11.502230127069327</v>
      </c>
      <c r="M4" s="28" t="s">
        <v>12</v>
      </c>
      <c r="N4" s="174" t="s">
        <v>13</v>
      </c>
      <c r="O4" s="175"/>
      <c r="P4" s="57">
        <f>H4-H6</f>
        <v>-0.10181543536126042</v>
      </c>
      <c r="Q4" s="33">
        <f>(P4/H6)*100</f>
        <v>-38.78620842899484</v>
      </c>
      <c r="R4" s="24" t="s">
        <v>27</v>
      </c>
    </row>
    <row r="5" spans="1:19" ht="15.75" customHeight="1" x14ac:dyDescent="0.25">
      <c r="A5" s="98" t="s">
        <v>22</v>
      </c>
      <c r="B5" s="95">
        <v>5.1717171717171724E-2</v>
      </c>
      <c r="C5" s="95">
        <v>0.1449056603773585</v>
      </c>
      <c r="D5" s="95">
        <v>0.2188034188034188</v>
      </c>
      <c r="E5" s="95">
        <v>0.26746268656716415</v>
      </c>
      <c r="F5" s="95">
        <v>0.32914285714285713</v>
      </c>
      <c r="G5" s="95">
        <v>0.38183050847457628</v>
      </c>
      <c r="H5" s="103">
        <f>AVERAGE(B5:G5)</f>
        <v>0.23231038384709113</v>
      </c>
      <c r="I5" s="171"/>
      <c r="J5" s="171"/>
      <c r="K5" s="29"/>
      <c r="L5" s="29"/>
      <c r="M5" s="30"/>
    </row>
    <row r="6" spans="1:19" ht="15.75" thickBot="1" x14ac:dyDescent="0.3">
      <c r="A6" s="99" t="s">
        <v>23</v>
      </c>
      <c r="B6" s="96">
        <v>6.918918918918919E-2</v>
      </c>
      <c r="C6" s="96">
        <v>0.17655172413793102</v>
      </c>
      <c r="D6" s="96">
        <v>0.26528497409326424</v>
      </c>
      <c r="E6" s="96">
        <v>0.32730593607305936</v>
      </c>
      <c r="F6" s="96">
        <v>0.34007380073800741</v>
      </c>
      <c r="G6" s="96">
        <v>0.39661971830985915</v>
      </c>
      <c r="H6" s="104">
        <f>AVERAGE(B6:G6)</f>
        <v>0.26250422375688504</v>
      </c>
    </row>
    <row r="7" spans="1:19" ht="15.75" thickBot="1" x14ac:dyDescent="0.3"/>
    <row r="8" spans="1:19" ht="15.75" thickBot="1" x14ac:dyDescent="0.3">
      <c r="H8" s="90" t="s">
        <v>17</v>
      </c>
      <c r="I8" s="45" t="s">
        <v>18</v>
      </c>
      <c r="O8" s="35"/>
      <c r="P8" s="35"/>
      <c r="Q8" s="35"/>
      <c r="R8" s="35"/>
    </row>
    <row r="9" spans="1:19" x14ac:dyDescent="0.25">
      <c r="A9" s="39" t="s">
        <v>16</v>
      </c>
      <c r="B9" s="94">
        <f>B3-B5</f>
        <v>-1.4480808080808087E-2</v>
      </c>
      <c r="C9" s="94">
        <f t="shared" ref="C9:G10" si="0">C3-C5</f>
        <v>-4.9797301244231568E-2</v>
      </c>
      <c r="D9" s="94">
        <f t="shared" si="0"/>
        <v>-8.4420216703681272E-2</v>
      </c>
      <c r="E9" s="94">
        <f t="shared" si="0"/>
        <v>-0.11430029340477099</v>
      </c>
      <c r="F9" s="94">
        <f t="shared" si="0"/>
        <v>-0.14106122448979588</v>
      </c>
      <c r="G9" s="154">
        <f>G3-G5</f>
        <v>-0.15700016915321899</v>
      </c>
      <c r="H9" s="105">
        <f>MIN(B9:G9)</f>
        <v>-0.15700016915321899</v>
      </c>
      <c r="I9" s="129">
        <v>0.41099000000000002</v>
      </c>
      <c r="J9" s="42" t="s">
        <v>24</v>
      </c>
      <c r="O9" s="35"/>
      <c r="P9" s="35"/>
      <c r="Q9" s="35"/>
      <c r="R9" s="35"/>
    </row>
    <row r="10" spans="1:19" x14ac:dyDescent="0.25">
      <c r="A10" s="40" t="s">
        <v>16</v>
      </c>
      <c r="B10" s="95">
        <f>B4-B6</f>
        <v>-2.8392376440185205E-2</v>
      </c>
      <c r="C10" s="95">
        <f t="shared" si="0"/>
        <v>-7.2767940354147229E-2</v>
      </c>
      <c r="D10" s="95">
        <f t="shared" si="0"/>
        <v>-0.11773454181660717</v>
      </c>
      <c r="E10" s="152">
        <f t="shared" si="0"/>
        <v>-0.15075421193512833</v>
      </c>
      <c r="F10" s="95">
        <f t="shared" si="0"/>
        <v>-0.11474372738837416</v>
      </c>
      <c r="G10" s="95">
        <f t="shared" si="0"/>
        <v>-0.12649981423312057</v>
      </c>
      <c r="H10" s="106">
        <f t="shared" ref="H10:H12" si="1">MIN(B10:G10)</f>
        <v>-0.15075421193512833</v>
      </c>
      <c r="I10" s="125">
        <v>0.46177000000000001</v>
      </c>
      <c r="J10" s="43" t="s">
        <v>25</v>
      </c>
      <c r="O10" s="35"/>
      <c r="P10" s="35"/>
      <c r="Q10" s="35"/>
      <c r="R10" s="35"/>
    </row>
    <row r="11" spans="1:19" x14ac:dyDescent="0.25">
      <c r="A11" s="40" t="s">
        <v>26</v>
      </c>
      <c r="B11" s="95">
        <f>B3-B4</f>
        <v>-3.5604491126403487E-3</v>
      </c>
      <c r="C11" s="95">
        <f t="shared" ref="C11:G11" si="2">C3-C4</f>
        <v>-8.6754246506568627E-3</v>
      </c>
      <c r="D11" s="95">
        <f t="shared" si="2"/>
        <v>-1.3167230176919537E-2</v>
      </c>
      <c r="E11" s="95">
        <f t="shared" si="2"/>
        <v>-2.3389330975537859E-2</v>
      </c>
      <c r="F11" s="95">
        <f t="shared" si="2"/>
        <v>-3.7248440696572016E-2</v>
      </c>
      <c r="G11" s="152">
        <f t="shared" si="2"/>
        <v>-4.528956475538129E-2</v>
      </c>
      <c r="H11" s="106">
        <f t="shared" si="1"/>
        <v>-4.528956475538129E-2</v>
      </c>
      <c r="I11" s="125">
        <v>0.16666</v>
      </c>
      <c r="J11" s="43" t="s">
        <v>9</v>
      </c>
      <c r="O11" s="35"/>
      <c r="P11" s="35"/>
      <c r="Q11" s="35"/>
      <c r="R11" s="35"/>
    </row>
    <row r="12" spans="1:19" ht="15.75" thickBot="1" x14ac:dyDescent="0.3">
      <c r="A12" s="41" t="s">
        <v>26</v>
      </c>
      <c r="B12" s="96">
        <f>B5-B6</f>
        <v>-1.7472017472017466E-2</v>
      </c>
      <c r="C12" s="96">
        <f t="shared" ref="C12:G12" si="3">C5-C6</f>
        <v>-3.1646063760572524E-2</v>
      </c>
      <c r="D12" s="96">
        <f t="shared" si="3"/>
        <v>-4.6481555289845433E-2</v>
      </c>
      <c r="E12" s="153">
        <f t="shared" si="3"/>
        <v>-5.9843249505895202E-2</v>
      </c>
      <c r="F12" s="96">
        <f t="shared" si="3"/>
        <v>-1.0930943595150289E-2</v>
      </c>
      <c r="G12" s="96">
        <f t="shared" si="3"/>
        <v>-1.4789209835282868E-2</v>
      </c>
      <c r="H12" s="107">
        <f t="shared" si="1"/>
        <v>-5.9843249505895202E-2</v>
      </c>
      <c r="I12" s="122">
        <v>0.18348600000000001</v>
      </c>
      <c r="J12" s="44" t="s">
        <v>12</v>
      </c>
      <c r="O12" s="35"/>
      <c r="P12" s="35"/>
      <c r="Q12" s="35"/>
      <c r="R12" s="35"/>
    </row>
    <row r="14" spans="1:19" x14ac:dyDescent="0.25">
      <c r="M14" s="118"/>
      <c r="N14" s="118"/>
      <c r="O14" s="118"/>
      <c r="P14" s="118"/>
      <c r="Q14" s="118"/>
      <c r="R14" s="118"/>
      <c r="S14" s="118"/>
    </row>
    <row r="15" spans="1:19" x14ac:dyDescent="0.25">
      <c r="M15" s="118"/>
      <c r="N15" s="118"/>
      <c r="O15" s="118"/>
      <c r="P15" s="118"/>
      <c r="Q15" s="118"/>
      <c r="R15" s="118"/>
      <c r="S15" s="118"/>
    </row>
    <row r="16" spans="1:19" x14ac:dyDescent="0.25">
      <c r="M16" s="118"/>
      <c r="N16" s="118"/>
      <c r="O16" s="118"/>
      <c r="P16" s="118"/>
      <c r="Q16" s="118"/>
      <c r="R16" s="118"/>
      <c r="S16" s="118"/>
    </row>
    <row r="17" spans="13:19" x14ac:dyDescent="0.25">
      <c r="M17" s="118"/>
      <c r="N17" s="118"/>
      <c r="O17" s="118"/>
      <c r="P17" s="118"/>
      <c r="Q17" s="118"/>
      <c r="R17" s="118"/>
      <c r="S17" s="118"/>
    </row>
    <row r="18" spans="13:19" x14ac:dyDescent="0.25">
      <c r="M18" s="118"/>
      <c r="N18" s="118"/>
      <c r="O18" s="118"/>
      <c r="P18" s="118"/>
      <c r="Q18" s="118"/>
      <c r="R18" s="118"/>
      <c r="S18" s="118"/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zoomScaleNormal="100" workbookViewId="0">
      <selection activeCell="H5" sqref="H5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4" max="15" width="8.42578125" customWidth="1"/>
    <col min="16" max="17" width="8" customWidth="1"/>
    <col min="18" max="18" width="11.140625" bestFit="1" customWidth="1"/>
  </cols>
  <sheetData>
    <row r="1" spans="1:18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8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8" ht="15" customHeight="1" x14ac:dyDescent="0.25">
      <c r="A3" s="97" t="s">
        <v>20</v>
      </c>
      <c r="B3" s="94">
        <v>2.0897959183673473E-2</v>
      </c>
      <c r="C3" s="94">
        <v>5.9305019305019302E-2</v>
      </c>
      <c r="D3" s="94">
        <v>9.481481481481481E-2</v>
      </c>
      <c r="E3" s="94">
        <v>0.12641975308641976</v>
      </c>
      <c r="F3" s="94">
        <v>0.16</v>
      </c>
      <c r="G3" s="94">
        <v>0.19027027027027027</v>
      </c>
      <c r="H3" s="103">
        <f>AVERAGE(B3:G3)</f>
        <v>0.10861796944336628</v>
      </c>
      <c r="I3" s="167" t="s">
        <v>26</v>
      </c>
      <c r="J3" s="168"/>
      <c r="K3" s="55">
        <f>H3-H4</f>
        <v>-1.3434104557088752E-2</v>
      </c>
      <c r="L3" s="20">
        <f>(K3/H4)*100</f>
        <v>-11.006862986235422</v>
      </c>
      <c r="M3" s="23" t="s">
        <v>9</v>
      </c>
      <c r="N3" s="172" t="s">
        <v>13</v>
      </c>
      <c r="O3" s="173"/>
      <c r="P3" s="56">
        <f>H3-H5</f>
        <v>-9.1517824161582648E-2</v>
      </c>
      <c r="Q3" s="34">
        <f>(P3/H5)*100</f>
        <v>-45.727864323076098</v>
      </c>
      <c r="R3" s="31" t="s">
        <v>24</v>
      </c>
    </row>
    <row r="4" spans="1:18" ht="15" customHeight="1" thickBot="1" x14ac:dyDescent="0.3">
      <c r="A4" s="98" t="s">
        <v>21</v>
      </c>
      <c r="B4" s="95">
        <v>2.1740976645435242E-2</v>
      </c>
      <c r="C4" s="95">
        <v>6.4000000000000001E-2</v>
      </c>
      <c r="D4" s="95">
        <v>0.1040650406504065</v>
      </c>
      <c r="E4" s="95">
        <v>0.14451612903225805</v>
      </c>
      <c r="F4" s="95">
        <v>0.18506024096385543</v>
      </c>
      <c r="G4" s="95">
        <v>0.21293005671077506</v>
      </c>
      <c r="H4" s="103">
        <f>AVERAGE(B4:G4)</f>
        <v>0.12205207400045504</v>
      </c>
      <c r="I4" s="169" t="s">
        <v>26</v>
      </c>
      <c r="J4" s="170"/>
      <c r="K4" s="55">
        <f>H5-H6</f>
        <v>-1.8826605110646238E-2</v>
      </c>
      <c r="L4" s="20">
        <f>(K4/H6)*100</f>
        <v>-8.5980995920215726</v>
      </c>
      <c r="M4" s="28" t="s">
        <v>12</v>
      </c>
      <c r="N4" s="174" t="s">
        <v>13</v>
      </c>
      <c r="O4" s="175"/>
      <c r="P4" s="57">
        <f>H4-H6</f>
        <v>-9.6910324715140134E-2</v>
      </c>
      <c r="Q4" s="33">
        <f>(P4/H6)*100</f>
        <v>-44.258888870236831</v>
      </c>
      <c r="R4" s="24" t="s">
        <v>27</v>
      </c>
    </row>
    <row r="5" spans="1:18" ht="15.75" customHeight="1" x14ac:dyDescent="0.25">
      <c r="A5" s="98" t="s">
        <v>22</v>
      </c>
      <c r="B5" s="95">
        <v>4.6334841628959282E-2</v>
      </c>
      <c r="C5" s="95">
        <v>0.12387096774193548</v>
      </c>
      <c r="D5" s="95">
        <v>0.19320754716981131</v>
      </c>
      <c r="E5" s="95">
        <v>0.23813953488372092</v>
      </c>
      <c r="F5" s="95">
        <v>0.28981132075471699</v>
      </c>
      <c r="G5" s="95">
        <v>0.30945054945054945</v>
      </c>
      <c r="H5" s="103">
        <f>AVERAGE(B5:G5)</f>
        <v>0.20013579360494893</v>
      </c>
      <c r="I5" s="171"/>
      <c r="J5" s="171"/>
      <c r="K5" s="29"/>
      <c r="L5" s="29"/>
      <c r="M5" s="30"/>
    </row>
    <row r="6" spans="1:18" ht="15.75" thickBot="1" x14ac:dyDescent="0.3">
      <c r="A6" s="99" t="s">
        <v>23</v>
      </c>
      <c r="B6" s="96">
        <v>5.0443349753694584E-2</v>
      </c>
      <c r="C6" s="96">
        <v>0.13963636363636364</v>
      </c>
      <c r="D6" s="96">
        <v>0.20813008130081301</v>
      </c>
      <c r="E6" s="96">
        <v>0.26065454545454547</v>
      </c>
      <c r="F6" s="96">
        <v>0.30617940199335547</v>
      </c>
      <c r="G6" s="96">
        <v>0.34873065015479876</v>
      </c>
      <c r="H6" s="104">
        <f>AVERAGE(B6:G6)</f>
        <v>0.21896239871559517</v>
      </c>
    </row>
    <row r="7" spans="1:18" ht="15.75" thickBot="1" x14ac:dyDescent="0.3"/>
    <row r="8" spans="1:18" ht="15.75" thickBot="1" x14ac:dyDescent="0.3">
      <c r="H8" s="90" t="s">
        <v>17</v>
      </c>
      <c r="I8" s="45" t="s">
        <v>18</v>
      </c>
    </row>
    <row r="9" spans="1:18" x14ac:dyDescent="0.25">
      <c r="A9" s="39" t="s">
        <v>16</v>
      </c>
      <c r="B9" s="94">
        <f>B3-B5</f>
        <v>-2.5436882445285809E-2</v>
      </c>
      <c r="C9" s="94">
        <f t="shared" ref="C9:G10" si="0">C3-C5</f>
        <v>-6.4565948436916182E-2</v>
      </c>
      <c r="D9" s="94">
        <f t="shared" si="0"/>
        <v>-9.8392732354996501E-2</v>
      </c>
      <c r="E9" s="94">
        <f t="shared" si="0"/>
        <v>-0.11171978179730116</v>
      </c>
      <c r="F9" s="154">
        <f t="shared" si="0"/>
        <v>-0.12981132075471699</v>
      </c>
      <c r="G9" s="94">
        <f t="shared" si="0"/>
        <v>-0.11918027918027918</v>
      </c>
      <c r="H9" s="105">
        <f>MIN(B9:G9)</f>
        <v>-0.12981132075471699</v>
      </c>
      <c r="I9" s="129">
        <v>0.44827499999999998</v>
      </c>
      <c r="J9" s="42" t="s">
        <v>24</v>
      </c>
    </row>
    <row r="10" spans="1:18" x14ac:dyDescent="0.25">
      <c r="A10" s="40" t="s">
        <v>16</v>
      </c>
      <c r="B10" s="95">
        <f>B4-B6</f>
        <v>-2.8702373108259342E-2</v>
      </c>
      <c r="C10" s="95">
        <f t="shared" si="0"/>
        <v>-7.563636363636364E-2</v>
      </c>
      <c r="D10" s="95">
        <f t="shared" si="0"/>
        <v>-0.1040650406504065</v>
      </c>
      <c r="E10" s="95">
        <f t="shared" si="0"/>
        <v>-0.11613841642228742</v>
      </c>
      <c r="F10" s="95">
        <f t="shared" si="0"/>
        <v>-0.12111916102950004</v>
      </c>
      <c r="G10" s="152">
        <f t="shared" si="0"/>
        <v>-0.1358005934440237</v>
      </c>
      <c r="H10" s="106">
        <f t="shared" ref="H10:H12" si="1">MIN(B10:G10)</f>
        <v>-0.1358005934440237</v>
      </c>
      <c r="I10" s="125">
        <v>0.38968000000000003</v>
      </c>
      <c r="J10" s="43" t="s">
        <v>25</v>
      </c>
    </row>
    <row r="11" spans="1:18" x14ac:dyDescent="0.25">
      <c r="A11" s="40" t="s">
        <v>26</v>
      </c>
      <c r="B11" s="95">
        <f>B3-B4</f>
        <v>-8.4301746176176917E-4</v>
      </c>
      <c r="C11" s="95">
        <f t="shared" ref="C11:G11" si="2">C3-C4</f>
        <v>-4.6949806949806994E-3</v>
      </c>
      <c r="D11" s="95">
        <f t="shared" si="2"/>
        <v>-9.2502258355916939E-3</v>
      </c>
      <c r="E11" s="95">
        <f t="shared" si="2"/>
        <v>-1.8096375945838294E-2</v>
      </c>
      <c r="F11" s="152">
        <f t="shared" si="2"/>
        <v>-2.5060240963855424E-2</v>
      </c>
      <c r="G11" s="95">
        <f t="shared" si="2"/>
        <v>-2.2659786440504787E-2</v>
      </c>
      <c r="H11" s="106">
        <f t="shared" si="1"/>
        <v>-2.5060240963855424E-2</v>
      </c>
      <c r="I11" s="125">
        <v>0.1351</v>
      </c>
      <c r="J11" s="43" t="s">
        <v>9</v>
      </c>
    </row>
    <row r="12" spans="1:18" ht="15.75" thickBot="1" x14ac:dyDescent="0.3">
      <c r="A12" s="41" t="s">
        <v>26</v>
      </c>
      <c r="B12" s="96">
        <f>B5-B6</f>
        <v>-4.1085081247353022E-3</v>
      </c>
      <c r="C12" s="96">
        <f t="shared" ref="C12:G12" si="3">C5-C6</f>
        <v>-1.5765395894428158E-2</v>
      </c>
      <c r="D12" s="96">
        <f t="shared" si="3"/>
        <v>-1.4922534131001697E-2</v>
      </c>
      <c r="E12" s="96">
        <f t="shared" si="3"/>
        <v>-2.2515010570824556E-2</v>
      </c>
      <c r="F12" s="96">
        <f t="shared" si="3"/>
        <v>-1.6368081238638477E-2</v>
      </c>
      <c r="G12" s="153">
        <f t="shared" si="3"/>
        <v>-3.928010070424931E-2</v>
      </c>
      <c r="H12" s="107">
        <f t="shared" si="1"/>
        <v>-3.928010070424931E-2</v>
      </c>
      <c r="I12" s="122">
        <v>0.11169999999999999</v>
      </c>
      <c r="J12" s="44" t="s">
        <v>12</v>
      </c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zoomScaleNormal="100" workbookViewId="0">
      <selection activeCell="H3" sqref="H3:H10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7.85546875" customWidth="1"/>
    <col min="11" max="11" width="8" customWidth="1"/>
    <col min="12" max="12" width="7.7109375" customWidth="1"/>
    <col min="13" max="13" width="8.7109375" customWidth="1"/>
  </cols>
  <sheetData>
    <row r="1" spans="1:23" ht="15.75" thickBot="1" x14ac:dyDescent="0.3">
      <c r="A1" s="2" t="s">
        <v>1</v>
      </c>
      <c r="B1" s="6"/>
      <c r="C1" s="1"/>
      <c r="D1" s="1"/>
      <c r="E1" s="1"/>
      <c r="F1" s="1"/>
      <c r="G1" s="1"/>
      <c r="H1" s="1"/>
      <c r="I1" s="1"/>
      <c r="J1" s="1"/>
    </row>
    <row r="2" spans="1:23" ht="15.75" thickBot="1" x14ac:dyDescent="0.3">
      <c r="A2" s="13" t="s">
        <v>8</v>
      </c>
      <c r="B2" s="117">
        <v>128</v>
      </c>
      <c r="C2" s="116">
        <v>384</v>
      </c>
      <c r="D2" s="15">
        <v>640</v>
      </c>
      <c r="E2" s="15">
        <v>896</v>
      </c>
      <c r="F2" s="116">
        <v>1152</v>
      </c>
      <c r="G2" s="141">
        <v>1408</v>
      </c>
      <c r="H2" s="25" t="s">
        <v>6</v>
      </c>
      <c r="I2" s="163" t="s">
        <v>45</v>
      </c>
      <c r="J2" s="164"/>
      <c r="K2" s="164"/>
      <c r="L2" s="164"/>
      <c r="M2" s="165"/>
    </row>
    <row r="3" spans="1:23" ht="15" customHeight="1" x14ac:dyDescent="0.25">
      <c r="A3" s="140" t="s">
        <v>46</v>
      </c>
      <c r="B3" s="94">
        <v>3.7236363636363637E-2</v>
      </c>
      <c r="C3" s="94">
        <v>9.510835913312693E-2</v>
      </c>
      <c r="D3" s="94">
        <v>0.13438320209973753</v>
      </c>
      <c r="E3" s="94">
        <v>0.15316239316239316</v>
      </c>
      <c r="F3" s="94">
        <v>0.18808163265306124</v>
      </c>
      <c r="G3" s="143">
        <v>0.22483033932135729</v>
      </c>
      <c r="H3" s="103">
        <f t="shared" ref="H3:H10" si="0">AVERAGE(B3:G3)</f>
        <v>0.13880038166767331</v>
      </c>
      <c r="I3" s="176" t="s">
        <v>54</v>
      </c>
      <c r="J3" s="177"/>
      <c r="K3" s="32">
        <f>H7-H3</f>
        <v>-3.0182412224307023E-2</v>
      </c>
      <c r="L3" s="32">
        <f>(K3/H3)*100</f>
        <v>-21.745193969691027</v>
      </c>
      <c r="M3" s="178" t="s">
        <v>9</v>
      </c>
    </row>
    <row r="4" spans="1:23" ht="15" customHeight="1" x14ac:dyDescent="0.25">
      <c r="A4" s="138" t="s">
        <v>47</v>
      </c>
      <c r="B4" s="95">
        <v>4.0796812749003986E-2</v>
      </c>
      <c r="C4" s="95">
        <v>0.10378378378378379</v>
      </c>
      <c r="D4" s="95">
        <v>0.14755043227665707</v>
      </c>
      <c r="E4" s="95">
        <v>0.17655172413793102</v>
      </c>
      <c r="F4" s="95">
        <v>0.22533007334963326</v>
      </c>
      <c r="G4" s="144">
        <v>0.27011990407673858</v>
      </c>
      <c r="H4" s="103">
        <f t="shared" si="0"/>
        <v>0.16068878839562462</v>
      </c>
      <c r="I4" s="186" t="s">
        <v>55</v>
      </c>
      <c r="J4" s="187"/>
      <c r="K4" s="21">
        <f>H8-H4</f>
        <v>-3.863671439516958E-2</v>
      </c>
      <c r="L4" s="21">
        <f>(K4/H4)*100</f>
        <v>-24.044436939834203</v>
      </c>
      <c r="M4" s="185"/>
    </row>
    <row r="5" spans="1:23" ht="15.75" customHeight="1" x14ac:dyDescent="0.25">
      <c r="A5" s="138" t="s">
        <v>48</v>
      </c>
      <c r="B5" s="95">
        <v>5.1717171717171724E-2</v>
      </c>
      <c r="C5" s="95">
        <v>0.1449056603773585</v>
      </c>
      <c r="D5" s="95">
        <v>0.2188034188034188</v>
      </c>
      <c r="E5" s="95">
        <v>0.26746268656716415</v>
      </c>
      <c r="F5" s="95">
        <v>0.32914285714285713</v>
      </c>
      <c r="G5" s="144">
        <v>0.38183050847457628</v>
      </c>
      <c r="H5" s="103">
        <f t="shared" si="0"/>
        <v>0.23231038384709113</v>
      </c>
      <c r="I5" s="186" t="s">
        <v>54</v>
      </c>
      <c r="J5" s="187"/>
      <c r="K5" s="21">
        <f>H9-H5</f>
        <v>-3.2174590242142198E-2</v>
      </c>
      <c r="L5" s="21">
        <f>(K5/H5)*100</f>
        <v>-13.849828711625655</v>
      </c>
      <c r="M5" s="185" t="s">
        <v>12</v>
      </c>
    </row>
    <row r="6" spans="1:23" ht="15.75" thickBot="1" x14ac:dyDescent="0.3">
      <c r="A6" s="133" t="s">
        <v>49</v>
      </c>
      <c r="B6" s="96">
        <v>6.918918918918919E-2</v>
      </c>
      <c r="C6" s="96">
        <v>0.17655172413793102</v>
      </c>
      <c r="D6" s="96">
        <v>0.26528497409326424</v>
      </c>
      <c r="E6" s="96">
        <v>0.32730593607305936</v>
      </c>
      <c r="F6" s="96">
        <v>0.34007380073800741</v>
      </c>
      <c r="G6" s="145">
        <v>0.39661971830985915</v>
      </c>
      <c r="H6" s="104">
        <f t="shared" si="0"/>
        <v>0.26250422375688504</v>
      </c>
      <c r="I6" s="180" t="s">
        <v>55</v>
      </c>
      <c r="J6" s="181"/>
      <c r="K6" s="22">
        <f>H10-H6</f>
        <v>-4.3541825041289867E-2</v>
      </c>
      <c r="L6" s="22">
        <f>(K6/H6)*100</f>
        <v>-16.587095025798739</v>
      </c>
      <c r="M6" s="179"/>
    </row>
    <row r="7" spans="1:23" ht="18" customHeight="1" x14ac:dyDescent="0.25">
      <c r="A7" s="140" t="s">
        <v>50</v>
      </c>
      <c r="B7" s="94">
        <v>2.0897959183673473E-2</v>
      </c>
      <c r="C7" s="94">
        <v>5.9305019305019302E-2</v>
      </c>
      <c r="D7" s="94">
        <v>9.481481481481481E-2</v>
      </c>
      <c r="E7" s="94">
        <v>0.12641975308641976</v>
      </c>
      <c r="F7" s="94">
        <v>0.16</v>
      </c>
      <c r="G7" s="143">
        <v>0.19027027027027027</v>
      </c>
      <c r="H7" s="103">
        <f t="shared" si="0"/>
        <v>0.10861796944336628</v>
      </c>
      <c r="I7" s="137"/>
      <c r="J7" s="136"/>
      <c r="K7" s="135"/>
      <c r="L7" s="135"/>
      <c r="M7" s="139"/>
      <c r="S7" t="s">
        <v>44</v>
      </c>
      <c r="W7">
        <v>6</v>
      </c>
    </row>
    <row r="8" spans="1:23" ht="15.75" customHeight="1" x14ac:dyDescent="0.25">
      <c r="A8" s="138" t="s">
        <v>51</v>
      </c>
      <c r="B8" s="95">
        <v>2.1740976645435242E-2</v>
      </c>
      <c r="C8" s="95">
        <v>6.4000000000000001E-2</v>
      </c>
      <c r="D8" s="95">
        <v>0.1040650406504065</v>
      </c>
      <c r="E8" s="95">
        <v>0.14451612903225805</v>
      </c>
      <c r="F8" s="95">
        <v>0.18506024096385543</v>
      </c>
      <c r="G8" s="144">
        <v>0.21293005671077506</v>
      </c>
      <c r="H8" s="103">
        <f t="shared" si="0"/>
        <v>0.12205207400045504</v>
      </c>
      <c r="I8" s="137"/>
      <c r="J8" s="136"/>
      <c r="K8" s="135"/>
      <c r="L8" s="135"/>
      <c r="M8" s="139"/>
      <c r="S8" t="s">
        <v>43</v>
      </c>
      <c r="W8">
        <v>10</v>
      </c>
    </row>
    <row r="9" spans="1:23" ht="16.5" customHeight="1" x14ac:dyDescent="0.25">
      <c r="A9" s="138" t="s">
        <v>52</v>
      </c>
      <c r="B9" s="95">
        <v>4.6334841628959282E-2</v>
      </c>
      <c r="C9" s="95">
        <v>0.12387096774193548</v>
      </c>
      <c r="D9" s="95">
        <v>0.19320754716981131</v>
      </c>
      <c r="E9" s="95">
        <v>0.23813953488372092</v>
      </c>
      <c r="F9" s="95">
        <v>0.28981132075471699</v>
      </c>
      <c r="G9" s="144">
        <v>0.30945054945054945</v>
      </c>
      <c r="H9" s="103">
        <f t="shared" si="0"/>
        <v>0.20013579360494893</v>
      </c>
      <c r="I9" s="137"/>
      <c r="J9" s="136"/>
      <c r="K9" s="135"/>
      <c r="L9" s="135"/>
      <c r="M9" s="134"/>
      <c r="S9" t="s">
        <v>42</v>
      </c>
      <c r="W9">
        <v>5</v>
      </c>
    </row>
    <row r="10" spans="1:23" ht="15.75" thickBot="1" x14ac:dyDescent="0.3">
      <c r="A10" s="133" t="s">
        <v>53</v>
      </c>
      <c r="B10" s="96">
        <v>5.0443349753694584E-2</v>
      </c>
      <c r="C10" s="96">
        <v>0.13963636363636364</v>
      </c>
      <c r="D10" s="96">
        <v>0.20813008130081301</v>
      </c>
      <c r="E10" s="96">
        <v>0.26065454545454547</v>
      </c>
      <c r="F10" s="96">
        <v>0.30617940199335547</v>
      </c>
      <c r="G10" s="145">
        <v>0.34873065015479876</v>
      </c>
      <c r="H10" s="104">
        <f t="shared" si="0"/>
        <v>0.21896239871559517</v>
      </c>
      <c r="S10" t="s">
        <v>41</v>
      </c>
      <c r="W10">
        <v>4</v>
      </c>
    </row>
    <row r="11" spans="1:23" ht="16.5" customHeight="1" thickBot="1" x14ac:dyDescent="0.3">
      <c r="S11" t="s">
        <v>40</v>
      </c>
      <c r="W11">
        <v>9</v>
      </c>
    </row>
    <row r="12" spans="1:23" ht="15.75" thickBot="1" x14ac:dyDescent="0.3">
      <c r="H12" s="117" t="s">
        <v>17</v>
      </c>
      <c r="I12" s="45" t="s">
        <v>18</v>
      </c>
      <c r="S12" t="s">
        <v>39</v>
      </c>
      <c r="W12">
        <v>8</v>
      </c>
    </row>
    <row r="13" spans="1:23" x14ac:dyDescent="0.25">
      <c r="A13" s="131" t="s">
        <v>54</v>
      </c>
      <c r="B13" s="147">
        <f t="shared" ref="B13:G16" si="1">B7-B3</f>
        <v>-1.6338404452690164E-2</v>
      </c>
      <c r="C13" s="147">
        <f t="shared" si="1"/>
        <v>-3.5803339828107628E-2</v>
      </c>
      <c r="D13" s="146">
        <f t="shared" si="1"/>
        <v>-3.9568387284922721E-2</v>
      </c>
      <c r="E13" s="147">
        <f t="shared" si="1"/>
        <v>-2.6742640075973406E-2</v>
      </c>
      <c r="F13" s="147">
        <f t="shared" si="1"/>
        <v>-2.8081632653061239E-2</v>
      </c>
      <c r="G13" s="147">
        <f t="shared" si="1"/>
        <v>-3.4560069051087022E-2</v>
      </c>
      <c r="H13" s="105">
        <f>MIN(B13:G13)</f>
        <v>-3.9568387284922721E-2</v>
      </c>
      <c r="I13" s="129">
        <v>0.29849999999999999</v>
      </c>
      <c r="J13" s="42" t="s">
        <v>9</v>
      </c>
      <c r="S13" t="s">
        <v>38</v>
      </c>
      <c r="W13">
        <v>3</v>
      </c>
    </row>
    <row r="14" spans="1:23" x14ac:dyDescent="0.25">
      <c r="A14" s="128" t="s">
        <v>55</v>
      </c>
      <c r="B14" s="149">
        <f t="shared" si="1"/>
        <v>-1.9055836103568743E-2</v>
      </c>
      <c r="C14" s="149">
        <f t="shared" si="1"/>
        <v>-3.9783783783783791E-2</v>
      </c>
      <c r="D14" s="149">
        <f t="shared" si="1"/>
        <v>-4.3485391626250564E-2</v>
      </c>
      <c r="E14" s="149">
        <f t="shared" si="1"/>
        <v>-3.203559510567297E-2</v>
      </c>
      <c r="F14" s="149">
        <f t="shared" si="1"/>
        <v>-4.0269832385777832E-2</v>
      </c>
      <c r="G14" s="148">
        <f t="shared" si="1"/>
        <v>-5.7189847365963525E-2</v>
      </c>
      <c r="H14" s="106">
        <f>MIN(B14:G14)</f>
        <v>-5.7189847365963525E-2</v>
      </c>
      <c r="I14" s="125">
        <v>0.21110000000000001</v>
      </c>
      <c r="J14" s="43" t="s">
        <v>9</v>
      </c>
      <c r="S14" t="s">
        <v>37</v>
      </c>
      <c r="W14">
        <v>7</v>
      </c>
    </row>
    <row r="15" spans="1:23" x14ac:dyDescent="0.25">
      <c r="A15" s="128" t="s">
        <v>54</v>
      </c>
      <c r="B15" s="149">
        <f t="shared" si="1"/>
        <v>-5.382330088212442E-3</v>
      </c>
      <c r="C15" s="149">
        <f t="shared" si="1"/>
        <v>-2.1034692635423013E-2</v>
      </c>
      <c r="D15" s="149">
        <f t="shared" si="1"/>
        <v>-2.5595871633607492E-2</v>
      </c>
      <c r="E15" s="149">
        <f t="shared" si="1"/>
        <v>-2.9323151683443238E-2</v>
      </c>
      <c r="F15" s="149">
        <f t="shared" si="1"/>
        <v>-3.9331536388140131E-2</v>
      </c>
      <c r="G15" s="148">
        <f t="shared" si="1"/>
        <v>-7.237995902402683E-2</v>
      </c>
      <c r="H15" s="106">
        <f>MIN(B15:G15)</f>
        <v>-7.237995902402683E-2</v>
      </c>
      <c r="I15" s="125">
        <v>0.18848000000000001</v>
      </c>
      <c r="J15" s="43" t="s">
        <v>12</v>
      </c>
    </row>
    <row r="16" spans="1:23" ht="15.75" thickBot="1" x14ac:dyDescent="0.3">
      <c r="A16" s="124" t="s">
        <v>55</v>
      </c>
      <c r="B16" s="150">
        <f t="shared" si="1"/>
        <v>-1.8745839435494606E-2</v>
      </c>
      <c r="C16" s="150">
        <f t="shared" si="1"/>
        <v>-3.6915360501567379E-2</v>
      </c>
      <c r="D16" s="150">
        <f t="shared" si="1"/>
        <v>-5.7154892792451228E-2</v>
      </c>
      <c r="E16" s="151">
        <f t="shared" si="1"/>
        <v>-6.6651390618513884E-2</v>
      </c>
      <c r="F16" s="150">
        <f t="shared" si="1"/>
        <v>-3.3894398744651943E-2</v>
      </c>
      <c r="G16" s="150">
        <f t="shared" si="1"/>
        <v>-4.7889068155060388E-2</v>
      </c>
      <c r="H16" s="107">
        <f>MIN(B16:G16)</f>
        <v>-6.6651390618513884E-2</v>
      </c>
      <c r="I16" s="122">
        <v>0.20488999999999999</v>
      </c>
      <c r="J16" s="44" t="s">
        <v>12</v>
      </c>
    </row>
    <row r="17" spans="9:20" x14ac:dyDescent="0.25">
      <c r="L17" s="121"/>
      <c r="M17" s="35"/>
      <c r="S17">
        <v>6</v>
      </c>
      <c r="T17" t="s">
        <v>29</v>
      </c>
    </row>
    <row r="18" spans="9:20" x14ac:dyDescent="0.25">
      <c r="L18" s="121"/>
      <c r="M18" s="35"/>
      <c r="S18">
        <v>5</v>
      </c>
      <c r="T18" t="s">
        <v>30</v>
      </c>
    </row>
    <row r="19" spans="9:20" ht="14.25" customHeight="1" x14ac:dyDescent="0.25">
      <c r="I19" s="120"/>
      <c r="J19" s="120"/>
      <c r="K19" s="120"/>
      <c r="L19" s="120"/>
      <c r="M19" s="120"/>
      <c r="N19" s="1"/>
      <c r="O19" s="1"/>
      <c r="S19">
        <v>2</v>
      </c>
      <c r="T19" t="s">
        <v>31</v>
      </c>
    </row>
    <row r="20" spans="9:20" ht="18" customHeight="1" x14ac:dyDescent="0.25">
      <c r="I20" s="120"/>
      <c r="J20" s="120"/>
      <c r="K20" s="120"/>
      <c r="L20" s="120"/>
      <c r="M20" s="120"/>
      <c r="N20" s="1"/>
      <c r="O20" s="1"/>
      <c r="S20">
        <v>1</v>
      </c>
      <c r="T20" t="s">
        <v>32</v>
      </c>
    </row>
    <row r="21" spans="9:20" ht="19.5" customHeight="1" x14ac:dyDescent="0.25">
      <c r="I21" s="120"/>
      <c r="J21" s="120"/>
      <c r="K21" s="120"/>
      <c r="L21" s="120"/>
      <c r="M21" s="120"/>
      <c r="N21" s="1"/>
      <c r="O21" s="1"/>
      <c r="S21">
        <v>8</v>
      </c>
      <c r="T21" t="s">
        <v>33</v>
      </c>
    </row>
    <row r="22" spans="9:20" ht="17.25" customHeight="1" x14ac:dyDescent="0.25">
      <c r="I22" s="120"/>
      <c r="J22" s="120"/>
      <c r="K22" s="120"/>
      <c r="L22" s="120"/>
      <c r="M22" s="120"/>
      <c r="N22" s="1"/>
      <c r="O22" s="1"/>
      <c r="S22">
        <v>7</v>
      </c>
      <c r="T22" t="s">
        <v>34</v>
      </c>
    </row>
    <row r="23" spans="9:20" ht="20.25" customHeight="1" x14ac:dyDescent="0.25">
      <c r="I23" s="120"/>
      <c r="J23" s="120"/>
      <c r="K23" s="120"/>
      <c r="L23" s="120"/>
      <c r="M23" s="120"/>
      <c r="N23" s="1"/>
      <c r="O23" s="1"/>
      <c r="S23">
        <v>4</v>
      </c>
      <c r="T23" t="s">
        <v>35</v>
      </c>
    </row>
    <row r="24" spans="9:20" ht="15" customHeight="1" x14ac:dyDescent="0.25">
      <c r="I24" s="120"/>
      <c r="J24" s="120"/>
      <c r="K24" s="120"/>
      <c r="L24" s="120"/>
      <c r="M24" s="120"/>
      <c r="N24" s="1"/>
      <c r="O24" s="1"/>
      <c r="S24">
        <v>3</v>
      </c>
      <c r="T24" t="s">
        <v>36</v>
      </c>
    </row>
    <row r="25" spans="9:20" x14ac:dyDescent="0.25">
      <c r="I25" s="120"/>
      <c r="J25" s="120"/>
      <c r="K25" s="120"/>
      <c r="L25" s="120"/>
      <c r="M25" s="120"/>
    </row>
    <row r="26" spans="9:20" x14ac:dyDescent="0.25">
      <c r="I26" s="119"/>
      <c r="J26" s="119"/>
      <c r="K26" s="119"/>
      <c r="L26" s="119"/>
      <c r="M26" s="119"/>
    </row>
  </sheetData>
  <mergeCells count="7">
    <mergeCell ref="I2:M2"/>
    <mergeCell ref="I3:J3"/>
    <mergeCell ref="M3:M4"/>
    <mergeCell ref="I4:J4"/>
    <mergeCell ref="I5:J5"/>
    <mergeCell ref="M5:M6"/>
    <mergeCell ref="I6:J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Normal="100" workbookViewId="0">
      <selection activeCell="M19" sqref="M19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3" max="13" width="13.7109375" bestFit="1" customWidth="1"/>
    <col min="14" max="15" width="8.42578125" customWidth="1"/>
    <col min="16" max="17" width="8" customWidth="1"/>
    <col min="18" max="18" width="11.140625" bestFit="1" customWidth="1"/>
  </cols>
  <sheetData>
    <row r="1" spans="1:19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9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9" ht="15" customHeight="1" x14ac:dyDescent="0.25">
      <c r="A3" s="97" t="s">
        <v>20</v>
      </c>
      <c r="B3" s="94">
        <v>3.82</v>
      </c>
      <c r="C3" s="94">
        <v>3.6599999999999997</v>
      </c>
      <c r="D3" s="94">
        <v>3.56</v>
      </c>
      <c r="E3" s="94">
        <v>3.4499999999999997</v>
      </c>
      <c r="F3" s="94">
        <v>3.2499999999999996</v>
      </c>
      <c r="G3" s="94">
        <v>3.06</v>
      </c>
      <c r="H3" s="26">
        <f>AVERAGE(B3:G3)</f>
        <v>3.4666666666666663</v>
      </c>
      <c r="I3" s="167" t="s">
        <v>26</v>
      </c>
      <c r="J3" s="168"/>
      <c r="K3" s="55">
        <f>H3-H4</f>
        <v>-0.14166666666666661</v>
      </c>
      <c r="L3" s="20">
        <f>(K3/H4)*100</f>
        <v>-3.92609699769053</v>
      </c>
      <c r="M3" s="23" t="s">
        <v>9</v>
      </c>
      <c r="N3" s="172" t="s">
        <v>13</v>
      </c>
      <c r="O3" s="173"/>
      <c r="P3" s="56">
        <f>H3-H5</f>
        <v>-1.4599999999999995</v>
      </c>
      <c r="Q3" s="34">
        <f>(P3/H5)*100</f>
        <v>-29.634641407307168</v>
      </c>
      <c r="R3" s="31" t="s">
        <v>24</v>
      </c>
    </row>
    <row r="4" spans="1:19" ht="15" customHeight="1" thickBot="1" x14ac:dyDescent="0.3">
      <c r="A4" s="98" t="s">
        <v>21</v>
      </c>
      <c r="B4" s="85">
        <v>4.09</v>
      </c>
      <c r="C4" s="95">
        <v>3.85</v>
      </c>
      <c r="D4" s="95">
        <v>3.6999999999999997</v>
      </c>
      <c r="E4" s="95">
        <v>3.53</v>
      </c>
      <c r="F4" s="95">
        <v>3.3400000000000003</v>
      </c>
      <c r="G4" s="95">
        <v>3.14</v>
      </c>
      <c r="H4" s="26">
        <f>AVERAGE(B4:G4)</f>
        <v>3.6083333333333329</v>
      </c>
      <c r="I4" s="169" t="s">
        <v>26</v>
      </c>
      <c r="J4" s="170"/>
      <c r="K4" s="55">
        <f>H5-H6</f>
        <v>-0.20666666666666789</v>
      </c>
      <c r="L4" s="20">
        <f>(K4/H6)*100</f>
        <v>-4.0259740259740493</v>
      </c>
      <c r="M4" s="28" t="s">
        <v>12</v>
      </c>
      <c r="N4" s="174" t="s">
        <v>13</v>
      </c>
      <c r="O4" s="175"/>
      <c r="P4" s="57">
        <f>H4-H6</f>
        <v>-1.5250000000000008</v>
      </c>
      <c r="Q4" s="33">
        <f>(P4/H6)*100</f>
        <v>-29.70779220779222</v>
      </c>
      <c r="R4" s="24" t="s">
        <v>27</v>
      </c>
    </row>
    <row r="5" spans="1:19" ht="15.75" customHeight="1" x14ac:dyDescent="0.25">
      <c r="A5" s="98" t="s">
        <v>22</v>
      </c>
      <c r="B5" s="95">
        <v>5.0299999999999994</v>
      </c>
      <c r="C5" s="95">
        <v>4.9800000000000004</v>
      </c>
      <c r="D5" s="95">
        <v>4.9399999999999995</v>
      </c>
      <c r="E5" s="95">
        <v>4.91</v>
      </c>
      <c r="F5" s="95">
        <v>4.8699999999999992</v>
      </c>
      <c r="G5" s="85">
        <v>4.83</v>
      </c>
      <c r="H5" s="26">
        <f>AVERAGE(B5:G5)</f>
        <v>4.9266666666666659</v>
      </c>
      <c r="I5" s="171"/>
      <c r="J5" s="171"/>
      <c r="K5" s="29"/>
      <c r="L5" s="29"/>
      <c r="M5" s="30"/>
    </row>
    <row r="6" spans="1:19" ht="15.75" thickBot="1" x14ac:dyDescent="0.3">
      <c r="A6" s="99" t="s">
        <v>23</v>
      </c>
      <c r="B6" s="86">
        <v>5.2900000000000009</v>
      </c>
      <c r="C6" s="96">
        <v>5.2200000000000006</v>
      </c>
      <c r="D6" s="96">
        <v>5.16</v>
      </c>
      <c r="E6" s="96">
        <v>5.0999999999999996</v>
      </c>
      <c r="F6" s="96">
        <v>5.0399999999999991</v>
      </c>
      <c r="G6" s="86">
        <v>4.99</v>
      </c>
      <c r="H6" s="27">
        <f>AVERAGE(B6:G6)</f>
        <v>5.1333333333333337</v>
      </c>
    </row>
    <row r="7" spans="1:19" ht="15.75" thickBot="1" x14ac:dyDescent="0.3">
      <c r="N7" s="35"/>
      <c r="O7" s="35"/>
      <c r="P7" s="35"/>
      <c r="Q7" s="35"/>
    </row>
    <row r="8" spans="1:19" ht="15.75" thickBot="1" x14ac:dyDescent="0.3">
      <c r="H8" s="90" t="s">
        <v>17</v>
      </c>
      <c r="I8" s="45" t="s">
        <v>18</v>
      </c>
      <c r="N8" s="35"/>
      <c r="O8" s="35"/>
      <c r="P8" s="35"/>
      <c r="Q8" s="35"/>
    </row>
    <row r="9" spans="1:19" x14ac:dyDescent="0.25">
      <c r="A9" s="39" t="s">
        <v>16</v>
      </c>
      <c r="B9" s="94">
        <f>B3-B5</f>
        <v>-1.2099999999999995</v>
      </c>
      <c r="C9" s="94">
        <f t="shared" ref="C9:G10" si="0">C3-C5</f>
        <v>-1.3200000000000007</v>
      </c>
      <c r="D9" s="94">
        <f t="shared" si="0"/>
        <v>-1.3799999999999994</v>
      </c>
      <c r="E9" s="94">
        <f t="shared" si="0"/>
        <v>-1.4600000000000004</v>
      </c>
      <c r="F9" s="94">
        <f t="shared" si="0"/>
        <v>-1.6199999999999997</v>
      </c>
      <c r="G9" s="84">
        <f t="shared" si="0"/>
        <v>-1.77</v>
      </c>
      <c r="H9" s="105">
        <f>MIN(B9:G9)</f>
        <v>-1.77</v>
      </c>
      <c r="I9" s="71">
        <v>0.36645</v>
      </c>
      <c r="J9" s="42" t="s">
        <v>24</v>
      </c>
      <c r="N9" s="35"/>
      <c r="O9" s="35"/>
      <c r="P9" s="35"/>
      <c r="Q9" s="35"/>
    </row>
    <row r="10" spans="1:19" x14ac:dyDescent="0.25">
      <c r="A10" s="40" t="s">
        <v>16</v>
      </c>
      <c r="B10" s="95">
        <f>B4-B6</f>
        <v>-1.2000000000000011</v>
      </c>
      <c r="C10" s="95">
        <f t="shared" si="0"/>
        <v>-1.3700000000000006</v>
      </c>
      <c r="D10" s="95">
        <f t="shared" si="0"/>
        <v>-1.4600000000000004</v>
      </c>
      <c r="E10" s="95">
        <f t="shared" si="0"/>
        <v>-1.5699999999999998</v>
      </c>
      <c r="F10" s="95">
        <f t="shared" si="0"/>
        <v>-1.6999999999999988</v>
      </c>
      <c r="G10" s="85">
        <f t="shared" si="0"/>
        <v>-1.85</v>
      </c>
      <c r="H10" s="106">
        <f t="shared" ref="H10:H12" si="1">MIN(B10:G10)</f>
        <v>-1.85</v>
      </c>
      <c r="I10" s="72">
        <v>0.37069999999999997</v>
      </c>
      <c r="J10" s="43" t="s">
        <v>25</v>
      </c>
      <c r="N10" s="35"/>
      <c r="O10" s="35"/>
      <c r="P10" s="35"/>
      <c r="Q10" s="35"/>
    </row>
    <row r="11" spans="1:19" x14ac:dyDescent="0.25">
      <c r="A11" s="40" t="s">
        <v>26</v>
      </c>
      <c r="B11" s="85">
        <f>B3-B4</f>
        <v>-0.27</v>
      </c>
      <c r="C11" s="95">
        <f t="shared" ref="C11:G11" si="2">C3-C4</f>
        <v>-0.19000000000000039</v>
      </c>
      <c r="D11" s="95">
        <f t="shared" si="2"/>
        <v>-0.13999999999999968</v>
      </c>
      <c r="E11" s="95">
        <f t="shared" si="2"/>
        <v>-8.0000000000000071E-2</v>
      </c>
      <c r="F11" s="95">
        <f t="shared" si="2"/>
        <v>-9.0000000000000746E-2</v>
      </c>
      <c r="G11" s="95">
        <f t="shared" si="2"/>
        <v>-8.0000000000000071E-2</v>
      </c>
      <c r="H11" s="106">
        <f t="shared" si="1"/>
        <v>-0.27</v>
      </c>
      <c r="I11" s="72">
        <v>6.6009999999999999E-2</v>
      </c>
      <c r="J11" s="43" t="s">
        <v>9</v>
      </c>
      <c r="N11" s="35"/>
      <c r="O11" s="35"/>
      <c r="P11" s="35"/>
      <c r="Q11" s="35"/>
    </row>
    <row r="12" spans="1:19" ht="15.75" thickBot="1" x14ac:dyDescent="0.3">
      <c r="A12" s="41" t="s">
        <v>26</v>
      </c>
      <c r="B12" s="86">
        <f>B5-B6</f>
        <v>-0.26000000000000156</v>
      </c>
      <c r="C12" s="96">
        <f t="shared" ref="C12:G12" si="3">C5-C6</f>
        <v>-0.24000000000000021</v>
      </c>
      <c r="D12" s="96">
        <f t="shared" si="3"/>
        <v>-0.22000000000000064</v>
      </c>
      <c r="E12" s="96">
        <f t="shared" si="3"/>
        <v>-0.1899999999999995</v>
      </c>
      <c r="F12" s="96">
        <f t="shared" si="3"/>
        <v>-0.16999999999999993</v>
      </c>
      <c r="G12" s="96">
        <f t="shared" si="3"/>
        <v>-0.16000000000000014</v>
      </c>
      <c r="H12" s="107">
        <f t="shared" si="1"/>
        <v>-0.26000000000000156</v>
      </c>
      <c r="I12" s="73">
        <v>4.9099999999999998E-2</v>
      </c>
      <c r="J12" s="44" t="s">
        <v>12</v>
      </c>
    </row>
    <row r="14" spans="1:19" x14ac:dyDescent="0.25">
      <c r="M14" s="118"/>
      <c r="N14" s="118"/>
      <c r="O14" s="118"/>
      <c r="P14" s="118"/>
      <c r="Q14" s="118"/>
      <c r="R14" s="118"/>
      <c r="S14" s="118"/>
    </row>
    <row r="15" spans="1:19" x14ac:dyDescent="0.25">
      <c r="M15" s="118"/>
      <c r="N15" s="118"/>
      <c r="O15" s="118"/>
      <c r="P15" s="118"/>
      <c r="Q15" s="118"/>
      <c r="R15" s="118"/>
      <c r="S15" s="118"/>
    </row>
    <row r="16" spans="1:19" x14ac:dyDescent="0.25">
      <c r="M16" s="118"/>
      <c r="N16" s="118"/>
      <c r="O16" s="118"/>
      <c r="P16" s="118"/>
      <c r="Q16" s="118"/>
      <c r="R16" s="118"/>
      <c r="S16" s="118"/>
    </row>
    <row r="17" spans="13:19" x14ac:dyDescent="0.25">
      <c r="M17" s="118"/>
      <c r="N17" s="118"/>
      <c r="O17" s="118"/>
      <c r="P17" s="118"/>
      <c r="Q17" s="118"/>
      <c r="R17" s="118"/>
      <c r="S17" s="118"/>
    </row>
    <row r="18" spans="13:19" x14ac:dyDescent="0.25">
      <c r="M18" s="118"/>
      <c r="N18" s="118"/>
      <c r="O18" s="118"/>
      <c r="P18" s="118"/>
      <c r="Q18" s="118"/>
      <c r="R18" s="118"/>
      <c r="S18" s="118"/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zoomScaleNormal="100" workbookViewId="0">
      <selection activeCell="P4" sqref="P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8" width="10.28515625" customWidth="1"/>
    <col min="9" max="9" width="11" customWidth="1"/>
    <col min="10" max="10" width="8.28515625" bestFit="1" customWidth="1"/>
    <col min="11" max="11" width="9.28515625" customWidth="1"/>
    <col min="14" max="15" width="8.42578125" customWidth="1"/>
    <col min="16" max="17" width="8" customWidth="1"/>
    <col min="18" max="18" width="11.140625" bestFit="1" customWidth="1"/>
  </cols>
  <sheetData>
    <row r="1" spans="1:18" ht="15.75" thickBot="1" x14ac:dyDescent="0.3">
      <c r="A1" s="2" t="s">
        <v>1</v>
      </c>
      <c r="B1" s="6"/>
      <c r="C1" s="6"/>
      <c r="D1" s="1"/>
      <c r="E1" s="1"/>
      <c r="F1" s="1"/>
      <c r="G1" s="1"/>
      <c r="H1" s="1"/>
      <c r="I1" s="1"/>
      <c r="J1" s="1"/>
    </row>
    <row r="2" spans="1:18" ht="15.75" thickBot="1" x14ac:dyDescent="0.3">
      <c r="A2" s="13" t="s">
        <v>8</v>
      </c>
      <c r="B2" s="90">
        <v>128</v>
      </c>
      <c r="C2" s="88">
        <v>384</v>
      </c>
      <c r="D2" s="89">
        <v>640</v>
      </c>
      <c r="E2" s="89">
        <v>896</v>
      </c>
      <c r="F2" s="15">
        <v>1152</v>
      </c>
      <c r="G2" s="89">
        <v>1408</v>
      </c>
      <c r="H2" s="25" t="s">
        <v>6</v>
      </c>
      <c r="I2" s="163" t="s">
        <v>28</v>
      </c>
      <c r="J2" s="164"/>
      <c r="K2" s="164"/>
      <c r="L2" s="164"/>
      <c r="M2" s="165"/>
      <c r="N2" s="166" t="s">
        <v>7</v>
      </c>
      <c r="O2" s="164"/>
      <c r="P2" s="164"/>
      <c r="Q2" s="164"/>
      <c r="R2" s="165"/>
    </row>
    <row r="3" spans="1:18" ht="15" customHeight="1" x14ac:dyDescent="0.25">
      <c r="A3" s="97" t="s">
        <v>20</v>
      </c>
      <c r="B3" s="94">
        <v>3.65</v>
      </c>
      <c r="C3" s="94">
        <v>3.4899999999999998</v>
      </c>
      <c r="D3" s="94">
        <v>3.36</v>
      </c>
      <c r="E3" s="94">
        <v>3.23</v>
      </c>
      <c r="F3" s="94">
        <v>3.0900000000000003</v>
      </c>
      <c r="G3" s="94">
        <v>2.8400000000000003</v>
      </c>
      <c r="H3" s="103">
        <f>AVERAGE(B3:G3)</f>
        <v>3.2766666666666668</v>
      </c>
      <c r="I3" s="167" t="s">
        <v>26</v>
      </c>
      <c r="J3" s="168"/>
      <c r="K3" s="55">
        <f>H3-H4</f>
        <v>-0.1733333333333329</v>
      </c>
      <c r="L3" s="20">
        <f>(K3/H4)*100</f>
        <v>-5.0241545893719683</v>
      </c>
      <c r="M3" s="23" t="s">
        <v>9</v>
      </c>
      <c r="N3" s="172" t="s">
        <v>13</v>
      </c>
      <c r="O3" s="173"/>
      <c r="P3" s="56">
        <f>H3-H5</f>
        <v>-0.51833333333333309</v>
      </c>
      <c r="Q3" s="34">
        <f>(P3/H5)*100</f>
        <v>-13.658322353974523</v>
      </c>
      <c r="R3" s="31" t="s">
        <v>24</v>
      </c>
    </row>
    <row r="4" spans="1:18" ht="15" customHeight="1" thickBot="1" x14ac:dyDescent="0.3">
      <c r="A4" s="98" t="s">
        <v>21</v>
      </c>
      <c r="B4" s="95">
        <v>3.7600000000000002</v>
      </c>
      <c r="C4" s="95">
        <v>3.6199999999999997</v>
      </c>
      <c r="D4" s="95">
        <v>3.4999999999999996</v>
      </c>
      <c r="E4" s="95">
        <v>3.39</v>
      </c>
      <c r="F4" s="95">
        <v>3.27</v>
      </c>
      <c r="G4" s="85">
        <v>3.1599999999999997</v>
      </c>
      <c r="H4" s="103">
        <f>AVERAGE(B4:G4)</f>
        <v>3.4499999999999997</v>
      </c>
      <c r="I4" s="169" t="s">
        <v>26</v>
      </c>
      <c r="J4" s="170"/>
      <c r="K4" s="55">
        <f>H5-H6</f>
        <v>-0.41500000000000004</v>
      </c>
      <c r="L4" s="20">
        <f>(K4/H6)*100</f>
        <v>-9.8574821852731596</v>
      </c>
      <c r="M4" s="28" t="s">
        <v>12</v>
      </c>
      <c r="N4" s="174" t="s">
        <v>13</v>
      </c>
      <c r="O4" s="175"/>
      <c r="P4" s="57">
        <f>H4-H6</f>
        <v>-0.76000000000000023</v>
      </c>
      <c r="Q4" s="33">
        <f>(P4/H6)*100</f>
        <v>-18.052256532066512</v>
      </c>
      <c r="R4" s="24" t="s">
        <v>27</v>
      </c>
    </row>
    <row r="5" spans="1:18" ht="15.75" customHeight="1" x14ac:dyDescent="0.25">
      <c r="A5" s="98" t="s">
        <v>22</v>
      </c>
      <c r="B5" s="95">
        <v>4.0999999999999996</v>
      </c>
      <c r="C5" s="95">
        <v>3.94</v>
      </c>
      <c r="D5" s="95">
        <v>3.8400000000000003</v>
      </c>
      <c r="E5" s="95">
        <v>3.73</v>
      </c>
      <c r="F5" s="95">
        <v>3.6300000000000003</v>
      </c>
      <c r="G5" s="85">
        <v>3.53</v>
      </c>
      <c r="H5" s="103">
        <f>AVERAGE(B5:G5)</f>
        <v>3.7949999999999999</v>
      </c>
      <c r="I5" s="171"/>
      <c r="J5" s="171"/>
      <c r="K5" s="29"/>
      <c r="L5" s="29"/>
      <c r="M5" s="30"/>
    </row>
    <row r="6" spans="1:18" ht="15.75" thickBot="1" x14ac:dyDescent="0.3">
      <c r="A6" s="99" t="s">
        <v>23</v>
      </c>
      <c r="B6" s="86">
        <v>4.7200000000000006</v>
      </c>
      <c r="C6" s="96">
        <v>4.4599999999999991</v>
      </c>
      <c r="D6" s="96">
        <v>4.2899999999999991</v>
      </c>
      <c r="E6" s="96">
        <v>4.1099999999999994</v>
      </c>
      <c r="F6" s="96">
        <v>3.93</v>
      </c>
      <c r="G6" s="96">
        <v>3.7499999999999996</v>
      </c>
      <c r="H6" s="104">
        <f>AVERAGE(B6:G6)</f>
        <v>4.21</v>
      </c>
    </row>
    <row r="7" spans="1:18" ht="15.75" thickBot="1" x14ac:dyDescent="0.3"/>
    <row r="8" spans="1:18" ht="15.75" thickBot="1" x14ac:dyDescent="0.3">
      <c r="H8" s="90" t="s">
        <v>17</v>
      </c>
      <c r="I8" s="45" t="s">
        <v>18</v>
      </c>
    </row>
    <row r="9" spans="1:18" x14ac:dyDescent="0.25">
      <c r="A9" s="39" t="s">
        <v>16</v>
      </c>
      <c r="B9" s="94">
        <f>B3-B5</f>
        <v>-0.44999999999999973</v>
      </c>
      <c r="C9" s="94">
        <f t="shared" ref="C9:G10" si="0">C3-C5</f>
        <v>-0.45000000000000018</v>
      </c>
      <c r="D9" s="94">
        <f t="shared" si="0"/>
        <v>-0.48000000000000043</v>
      </c>
      <c r="E9" s="94">
        <f t="shared" si="0"/>
        <v>-0.5</v>
      </c>
      <c r="F9" s="94">
        <f t="shared" si="0"/>
        <v>-0.54</v>
      </c>
      <c r="G9" s="84">
        <f t="shared" si="0"/>
        <v>-0.6899999999999995</v>
      </c>
      <c r="H9" s="105">
        <f>MIN(B9:G9)</f>
        <v>-0.6899999999999995</v>
      </c>
      <c r="I9" s="71">
        <v>0.19545999999999999</v>
      </c>
      <c r="J9" s="42" t="s">
        <v>24</v>
      </c>
    </row>
    <row r="10" spans="1:18" x14ac:dyDescent="0.25">
      <c r="A10" s="40" t="s">
        <v>16</v>
      </c>
      <c r="B10" s="85">
        <f>B4-B6</f>
        <v>-0.96000000000000041</v>
      </c>
      <c r="C10" s="95">
        <f t="shared" si="0"/>
        <v>-0.83999999999999941</v>
      </c>
      <c r="D10" s="95">
        <f t="shared" si="0"/>
        <v>-0.78999999999999959</v>
      </c>
      <c r="E10" s="95">
        <f t="shared" si="0"/>
        <v>-0.71999999999999931</v>
      </c>
      <c r="F10" s="95">
        <f t="shared" si="0"/>
        <v>-0.66000000000000014</v>
      </c>
      <c r="G10" s="95">
        <f t="shared" si="0"/>
        <v>-0.58999999999999986</v>
      </c>
      <c r="H10" s="106">
        <f t="shared" ref="H10:H12" si="1">MIN(B10:G10)</f>
        <v>-0.96000000000000041</v>
      </c>
      <c r="I10" s="72">
        <v>0.20338000000000001</v>
      </c>
      <c r="J10" s="43" t="s">
        <v>25</v>
      </c>
    </row>
    <row r="11" spans="1:18" x14ac:dyDescent="0.25">
      <c r="A11" s="40" t="s">
        <v>26</v>
      </c>
      <c r="B11" s="95">
        <f>B3-B4</f>
        <v>-0.11000000000000032</v>
      </c>
      <c r="C11" s="95">
        <f t="shared" ref="C11:G11" si="2">C3-C4</f>
        <v>-0.12999999999999989</v>
      </c>
      <c r="D11" s="95">
        <f t="shared" si="2"/>
        <v>-0.13999999999999968</v>
      </c>
      <c r="E11" s="95">
        <f t="shared" si="2"/>
        <v>-0.16000000000000014</v>
      </c>
      <c r="F11" s="95">
        <f t="shared" si="2"/>
        <v>-0.17999999999999972</v>
      </c>
      <c r="G11" s="85">
        <f t="shared" si="2"/>
        <v>-0.3199999999999994</v>
      </c>
      <c r="H11" s="106">
        <f t="shared" si="1"/>
        <v>-0.3199999999999994</v>
      </c>
      <c r="I11" s="72">
        <v>0.10126</v>
      </c>
      <c r="J11" s="43" t="s">
        <v>9</v>
      </c>
    </row>
    <row r="12" spans="1:18" ht="15.75" thickBot="1" x14ac:dyDescent="0.3">
      <c r="A12" s="41" t="s">
        <v>26</v>
      </c>
      <c r="B12" s="86">
        <f>B5-B6</f>
        <v>-0.62000000000000099</v>
      </c>
      <c r="C12" s="96">
        <f t="shared" ref="C12:G12" si="3">C5-C6</f>
        <v>-0.51999999999999913</v>
      </c>
      <c r="D12" s="96">
        <f t="shared" si="3"/>
        <v>-0.44999999999999885</v>
      </c>
      <c r="E12" s="96">
        <f t="shared" si="3"/>
        <v>-0.37999999999999945</v>
      </c>
      <c r="F12" s="96">
        <f t="shared" si="3"/>
        <v>-0.29999999999999982</v>
      </c>
      <c r="G12" s="96">
        <f t="shared" si="3"/>
        <v>-0.21999999999999975</v>
      </c>
      <c r="H12" s="107">
        <f t="shared" si="1"/>
        <v>-0.62000000000000099</v>
      </c>
      <c r="I12" s="73">
        <v>0.131355</v>
      </c>
      <c r="J12" s="44" t="s">
        <v>12</v>
      </c>
    </row>
  </sheetData>
  <mergeCells count="7">
    <mergeCell ref="I5:J5"/>
    <mergeCell ref="I2:M2"/>
    <mergeCell ref="N2:R2"/>
    <mergeCell ref="I3:J3"/>
    <mergeCell ref="N3:O3"/>
    <mergeCell ref="I4:J4"/>
    <mergeCell ref="N4:O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tabSelected="1" zoomScaleNormal="100" workbookViewId="0">
      <selection activeCell="L8" sqref="L8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8.140625" customWidth="1"/>
    <col min="11" max="11" width="8" customWidth="1"/>
    <col min="12" max="12" width="7.7109375" customWidth="1"/>
    <col min="13" max="13" width="8.7109375" customWidth="1"/>
  </cols>
  <sheetData>
    <row r="1" spans="1:23" ht="15.75" thickBot="1" x14ac:dyDescent="0.3">
      <c r="A1" s="2" t="s">
        <v>1</v>
      </c>
      <c r="B1" s="6"/>
      <c r="C1" s="1"/>
      <c r="D1" s="1"/>
      <c r="E1" s="1"/>
      <c r="F1" s="1"/>
      <c r="G1" s="1"/>
      <c r="H1" s="1"/>
      <c r="I1" s="1"/>
      <c r="J1" s="1"/>
    </row>
    <row r="2" spans="1:23" ht="15.75" thickBot="1" x14ac:dyDescent="0.3">
      <c r="A2" s="13" t="s">
        <v>8</v>
      </c>
      <c r="B2" s="117">
        <v>128</v>
      </c>
      <c r="C2" s="116">
        <v>384</v>
      </c>
      <c r="D2" s="15">
        <v>640</v>
      </c>
      <c r="E2" s="15">
        <v>896</v>
      </c>
      <c r="F2" s="116">
        <v>1152</v>
      </c>
      <c r="G2" s="141">
        <v>1408</v>
      </c>
      <c r="H2" s="25" t="s">
        <v>6</v>
      </c>
      <c r="I2" s="163" t="s">
        <v>45</v>
      </c>
      <c r="J2" s="164"/>
      <c r="K2" s="164"/>
      <c r="L2" s="164"/>
      <c r="M2" s="165"/>
    </row>
    <row r="3" spans="1:23" ht="15" customHeight="1" x14ac:dyDescent="0.25">
      <c r="A3" s="140" t="s">
        <v>46</v>
      </c>
      <c r="B3" s="94">
        <v>3.82</v>
      </c>
      <c r="C3" s="94">
        <v>3.6599999999999997</v>
      </c>
      <c r="D3" s="94">
        <v>3.56</v>
      </c>
      <c r="E3" s="94">
        <v>3.4499999999999997</v>
      </c>
      <c r="F3" s="94">
        <v>3.27</v>
      </c>
      <c r="G3" s="143">
        <v>3.1599999999999997</v>
      </c>
      <c r="H3" s="26">
        <f t="shared" ref="H3:H10" si="0">AVERAGE(B3:G3)</f>
        <v>3.4866666666666664</v>
      </c>
      <c r="I3" s="176" t="s">
        <v>54</v>
      </c>
      <c r="J3" s="177"/>
      <c r="K3" s="32">
        <f>H7-H3</f>
        <v>-0.20999999999999952</v>
      </c>
      <c r="L3" s="56">
        <f>(K3/H3)*100</f>
        <v>-6.0229445506692025</v>
      </c>
      <c r="M3" s="178" t="s">
        <v>9</v>
      </c>
    </row>
    <row r="4" spans="1:23" ht="15" customHeight="1" x14ac:dyDescent="0.25">
      <c r="A4" s="138" t="s">
        <v>47</v>
      </c>
      <c r="B4" s="95">
        <v>4.09</v>
      </c>
      <c r="C4" s="95">
        <v>3.85</v>
      </c>
      <c r="D4" s="95">
        <v>3.6999999999999997</v>
      </c>
      <c r="E4" s="95">
        <v>3.53</v>
      </c>
      <c r="F4" s="95">
        <v>3.3400000000000003</v>
      </c>
      <c r="G4" s="144">
        <v>3.14</v>
      </c>
      <c r="H4" s="26">
        <f t="shared" si="0"/>
        <v>3.6083333333333329</v>
      </c>
      <c r="I4" s="186" t="s">
        <v>55</v>
      </c>
      <c r="J4" s="187"/>
      <c r="K4" s="21">
        <f>H8-H4</f>
        <v>-0.17833333333333323</v>
      </c>
      <c r="L4" s="162">
        <f>(K4/H4)*100</f>
        <v>-4.9422632794457249</v>
      </c>
      <c r="M4" s="185"/>
    </row>
    <row r="5" spans="1:23" ht="15.75" customHeight="1" x14ac:dyDescent="0.25">
      <c r="A5" s="138" t="s">
        <v>48</v>
      </c>
      <c r="B5" s="95">
        <v>5.0299999999999994</v>
      </c>
      <c r="C5" s="95">
        <v>4.9800000000000004</v>
      </c>
      <c r="D5" s="95">
        <v>4.9399999999999995</v>
      </c>
      <c r="E5" s="95">
        <v>4.91</v>
      </c>
      <c r="F5" s="95">
        <v>4.8699999999999992</v>
      </c>
      <c r="G5" s="144">
        <v>4.83</v>
      </c>
      <c r="H5" s="26">
        <f t="shared" si="0"/>
        <v>4.9266666666666659</v>
      </c>
      <c r="I5" s="186" t="s">
        <v>54</v>
      </c>
      <c r="J5" s="187"/>
      <c r="K5" s="21">
        <f>H9-H5</f>
        <v>-1.1316666666666659</v>
      </c>
      <c r="L5" s="162">
        <f>(K5/H5)*100</f>
        <v>-22.970230040595389</v>
      </c>
      <c r="M5" s="185" t="s">
        <v>12</v>
      </c>
    </row>
    <row r="6" spans="1:23" ht="15.75" thickBot="1" x14ac:dyDescent="0.3">
      <c r="A6" s="133" t="s">
        <v>49</v>
      </c>
      <c r="B6" s="96">
        <v>5.2900000000000009</v>
      </c>
      <c r="C6" s="96">
        <v>5.2200000000000006</v>
      </c>
      <c r="D6" s="96">
        <v>5.16</v>
      </c>
      <c r="E6" s="96">
        <v>5.0999999999999996</v>
      </c>
      <c r="F6" s="96">
        <v>5.0399999999999991</v>
      </c>
      <c r="G6" s="145">
        <v>4.99</v>
      </c>
      <c r="H6" s="27">
        <f t="shared" si="0"/>
        <v>5.1333333333333337</v>
      </c>
      <c r="I6" s="180" t="s">
        <v>55</v>
      </c>
      <c r="J6" s="181"/>
      <c r="K6" s="22">
        <f>H10-H6</f>
        <v>-0.92333333333333378</v>
      </c>
      <c r="L6" s="57">
        <f>(K6/H6)*100</f>
        <v>-17.987012987012992</v>
      </c>
      <c r="M6" s="179"/>
    </row>
    <row r="7" spans="1:23" ht="18" customHeight="1" x14ac:dyDescent="0.25">
      <c r="A7" s="140" t="s">
        <v>50</v>
      </c>
      <c r="B7" s="94">
        <v>3.65</v>
      </c>
      <c r="C7" s="94">
        <v>3.4899999999999998</v>
      </c>
      <c r="D7" s="94">
        <v>3.36</v>
      </c>
      <c r="E7" s="94">
        <v>3.23</v>
      </c>
      <c r="F7" s="94">
        <v>3.0900000000000003</v>
      </c>
      <c r="G7" s="143">
        <v>2.8400000000000003</v>
      </c>
      <c r="H7" s="26">
        <f t="shared" si="0"/>
        <v>3.2766666666666668</v>
      </c>
      <c r="I7" s="137"/>
      <c r="J7" s="136"/>
      <c r="K7" s="135"/>
      <c r="L7" s="135"/>
      <c r="M7" s="139"/>
      <c r="S7" t="s">
        <v>44</v>
      </c>
      <c r="W7">
        <v>6</v>
      </c>
    </row>
    <row r="8" spans="1:23" ht="15.75" customHeight="1" x14ac:dyDescent="0.25">
      <c r="A8" s="138" t="s">
        <v>51</v>
      </c>
      <c r="B8" s="95">
        <v>3.7600000000000002</v>
      </c>
      <c r="C8" s="95">
        <v>3.6199999999999997</v>
      </c>
      <c r="D8" s="95">
        <v>3.4999999999999996</v>
      </c>
      <c r="E8" s="95">
        <v>3.39</v>
      </c>
      <c r="F8" s="95">
        <v>3.2499999999999996</v>
      </c>
      <c r="G8" s="144">
        <v>3.06</v>
      </c>
      <c r="H8" s="26">
        <f t="shared" si="0"/>
        <v>3.4299999999999997</v>
      </c>
      <c r="I8" s="137"/>
      <c r="J8" s="136"/>
      <c r="K8" s="135"/>
      <c r="L8" s="135"/>
      <c r="M8" s="139"/>
      <c r="S8" t="s">
        <v>43</v>
      </c>
      <c r="W8">
        <v>10</v>
      </c>
    </row>
    <row r="9" spans="1:23" ht="16.5" customHeight="1" x14ac:dyDescent="0.25">
      <c r="A9" s="138" t="s">
        <v>52</v>
      </c>
      <c r="B9" s="95">
        <v>4.0999999999999996</v>
      </c>
      <c r="C9" s="95">
        <v>3.94</v>
      </c>
      <c r="D9" s="95">
        <v>3.8400000000000003</v>
      </c>
      <c r="E9" s="95">
        <v>3.73</v>
      </c>
      <c r="F9" s="95">
        <v>3.6300000000000003</v>
      </c>
      <c r="G9" s="144">
        <v>3.53</v>
      </c>
      <c r="H9" s="26">
        <f t="shared" si="0"/>
        <v>3.7949999999999999</v>
      </c>
      <c r="I9" s="137"/>
      <c r="J9" s="136"/>
      <c r="K9" s="135"/>
      <c r="L9" s="135"/>
      <c r="M9" s="134"/>
      <c r="S9" t="s">
        <v>42</v>
      </c>
      <c r="W9">
        <v>5</v>
      </c>
    </row>
    <row r="10" spans="1:23" ht="15.75" thickBot="1" x14ac:dyDescent="0.3">
      <c r="A10" s="133" t="s">
        <v>53</v>
      </c>
      <c r="B10" s="96">
        <v>4.7200000000000006</v>
      </c>
      <c r="C10" s="96">
        <v>4.4599999999999991</v>
      </c>
      <c r="D10" s="96">
        <v>4.2899999999999991</v>
      </c>
      <c r="E10" s="96">
        <v>4.1099999999999994</v>
      </c>
      <c r="F10" s="96">
        <v>3.93</v>
      </c>
      <c r="G10" s="145">
        <v>3.7499999999999996</v>
      </c>
      <c r="H10" s="27">
        <f t="shared" si="0"/>
        <v>4.21</v>
      </c>
      <c r="S10" t="s">
        <v>41</v>
      </c>
      <c r="W10">
        <v>4</v>
      </c>
    </row>
    <row r="11" spans="1:23" ht="16.5" customHeight="1" thickBot="1" x14ac:dyDescent="0.3">
      <c r="S11" t="s">
        <v>40</v>
      </c>
      <c r="W11">
        <v>9</v>
      </c>
    </row>
    <row r="12" spans="1:23" ht="15.75" thickBot="1" x14ac:dyDescent="0.3">
      <c r="H12" s="117" t="s">
        <v>17</v>
      </c>
      <c r="I12" s="45" t="s">
        <v>18</v>
      </c>
      <c r="S12" t="s">
        <v>39</v>
      </c>
      <c r="W12">
        <v>8</v>
      </c>
    </row>
    <row r="13" spans="1:23" x14ac:dyDescent="0.25">
      <c r="A13" s="131" t="s">
        <v>54</v>
      </c>
      <c r="B13" s="155">
        <f t="shared" ref="B13:G16" si="1">B7-B3</f>
        <v>-0.16999999999999993</v>
      </c>
      <c r="C13" s="155">
        <f t="shared" si="1"/>
        <v>-0.16999999999999993</v>
      </c>
      <c r="D13" s="155">
        <f t="shared" si="1"/>
        <v>-0.20000000000000018</v>
      </c>
      <c r="E13" s="155">
        <f t="shared" si="1"/>
        <v>-0.21999999999999975</v>
      </c>
      <c r="F13" s="155">
        <f t="shared" si="1"/>
        <v>-0.17999999999999972</v>
      </c>
      <c r="G13" s="158">
        <f t="shared" si="1"/>
        <v>-0.3199999999999994</v>
      </c>
      <c r="H13" s="105">
        <f>MIN(B13:G13)</f>
        <v>-0.3199999999999994</v>
      </c>
      <c r="I13" s="129"/>
      <c r="J13" s="42" t="s">
        <v>9</v>
      </c>
      <c r="S13" t="s">
        <v>38</v>
      </c>
      <c r="W13">
        <v>3</v>
      </c>
    </row>
    <row r="14" spans="1:23" x14ac:dyDescent="0.25">
      <c r="A14" s="128" t="s">
        <v>55</v>
      </c>
      <c r="B14" s="159">
        <f t="shared" si="1"/>
        <v>-0.32999999999999963</v>
      </c>
      <c r="C14" s="156">
        <f t="shared" si="1"/>
        <v>-0.23000000000000043</v>
      </c>
      <c r="D14" s="156">
        <f t="shared" si="1"/>
        <v>-0.20000000000000018</v>
      </c>
      <c r="E14" s="156">
        <f t="shared" si="1"/>
        <v>-0.13999999999999968</v>
      </c>
      <c r="F14" s="156">
        <f t="shared" si="1"/>
        <v>-9.0000000000000746E-2</v>
      </c>
      <c r="G14" s="156">
        <f t="shared" si="1"/>
        <v>-8.0000000000000071E-2</v>
      </c>
      <c r="H14" s="106">
        <f>MIN(B14:G14)</f>
        <v>-0.32999999999999963</v>
      </c>
      <c r="I14" s="125"/>
      <c r="J14" s="43" t="s">
        <v>9</v>
      </c>
      <c r="S14" t="s">
        <v>37</v>
      </c>
      <c r="W14">
        <v>7</v>
      </c>
    </row>
    <row r="15" spans="1:23" x14ac:dyDescent="0.25">
      <c r="A15" s="128" t="s">
        <v>54</v>
      </c>
      <c r="B15" s="156">
        <f t="shared" si="1"/>
        <v>-0.92999999999999972</v>
      </c>
      <c r="C15" s="156">
        <f t="shared" si="1"/>
        <v>-1.0400000000000005</v>
      </c>
      <c r="D15" s="156">
        <f t="shared" si="1"/>
        <v>-1.0999999999999992</v>
      </c>
      <c r="E15" s="156">
        <f t="shared" si="1"/>
        <v>-1.1800000000000002</v>
      </c>
      <c r="F15" s="156">
        <f t="shared" si="1"/>
        <v>-1.2399999999999989</v>
      </c>
      <c r="G15" s="159">
        <f t="shared" si="1"/>
        <v>-1.3000000000000003</v>
      </c>
      <c r="H15" s="106">
        <f>MIN(B15:G15)</f>
        <v>-1.3000000000000003</v>
      </c>
      <c r="I15" s="125"/>
      <c r="J15" s="43" t="s">
        <v>12</v>
      </c>
    </row>
    <row r="16" spans="1:23" ht="15.75" thickBot="1" x14ac:dyDescent="0.3">
      <c r="A16" s="124" t="s">
        <v>55</v>
      </c>
      <c r="B16" s="157">
        <f t="shared" si="1"/>
        <v>-0.57000000000000028</v>
      </c>
      <c r="C16" s="157">
        <f t="shared" si="1"/>
        <v>-0.76000000000000156</v>
      </c>
      <c r="D16" s="157">
        <f t="shared" si="1"/>
        <v>-0.87000000000000099</v>
      </c>
      <c r="E16" s="157">
        <f t="shared" si="1"/>
        <v>-0.99000000000000021</v>
      </c>
      <c r="F16" s="157">
        <f t="shared" si="1"/>
        <v>-1.109999999999999</v>
      </c>
      <c r="G16" s="160">
        <f t="shared" si="1"/>
        <v>-1.2400000000000007</v>
      </c>
      <c r="H16" s="107">
        <f>MIN(B16:G16)</f>
        <v>-1.2400000000000007</v>
      </c>
      <c r="I16" s="122"/>
      <c r="J16" s="44" t="s">
        <v>12</v>
      </c>
    </row>
    <row r="17" spans="9:20" x14ac:dyDescent="0.25">
      <c r="L17" s="121"/>
      <c r="M17" s="35"/>
      <c r="S17">
        <v>6</v>
      </c>
      <c r="T17" t="s">
        <v>29</v>
      </c>
    </row>
    <row r="18" spans="9:20" x14ac:dyDescent="0.25">
      <c r="L18" s="121"/>
      <c r="M18" s="35"/>
      <c r="S18">
        <v>5</v>
      </c>
      <c r="T18" t="s">
        <v>30</v>
      </c>
    </row>
    <row r="19" spans="9:20" ht="14.25" customHeight="1" x14ac:dyDescent="0.25">
      <c r="I19" s="120"/>
      <c r="J19" s="120"/>
      <c r="K19" s="120"/>
      <c r="L19" s="120"/>
      <c r="M19" s="120"/>
      <c r="N19" s="1"/>
      <c r="O19" s="1"/>
      <c r="S19">
        <v>2</v>
      </c>
      <c r="T19" t="s">
        <v>31</v>
      </c>
    </row>
    <row r="20" spans="9:20" ht="18" customHeight="1" x14ac:dyDescent="0.25">
      <c r="I20" s="120"/>
      <c r="J20" s="120"/>
      <c r="K20" s="120"/>
      <c r="L20" s="120"/>
      <c r="M20" s="120"/>
      <c r="N20" s="1"/>
      <c r="O20" s="1"/>
      <c r="S20">
        <v>1</v>
      </c>
      <c r="T20" t="s">
        <v>32</v>
      </c>
    </row>
    <row r="21" spans="9:20" ht="19.5" customHeight="1" x14ac:dyDescent="0.25">
      <c r="I21" s="120"/>
      <c r="J21" s="120"/>
      <c r="K21" s="120"/>
      <c r="L21" s="120"/>
      <c r="M21" s="120"/>
      <c r="N21" s="1"/>
      <c r="O21" s="1"/>
      <c r="S21">
        <v>8</v>
      </c>
      <c r="T21" t="s">
        <v>33</v>
      </c>
    </row>
    <row r="22" spans="9:20" ht="17.25" customHeight="1" x14ac:dyDescent="0.25">
      <c r="I22" s="120"/>
      <c r="J22" s="120"/>
      <c r="K22" s="120"/>
      <c r="L22" s="120"/>
      <c r="M22" s="120"/>
      <c r="N22" s="1"/>
      <c r="O22" s="1"/>
      <c r="S22">
        <v>7</v>
      </c>
      <c r="T22" t="s">
        <v>34</v>
      </c>
    </row>
    <row r="23" spans="9:20" ht="20.25" customHeight="1" x14ac:dyDescent="0.25">
      <c r="I23" s="120"/>
      <c r="J23" s="120"/>
      <c r="K23" s="120"/>
      <c r="L23" s="120"/>
      <c r="M23" s="120"/>
      <c r="N23" s="1"/>
      <c r="O23" s="1"/>
      <c r="S23">
        <v>4</v>
      </c>
      <c r="T23" t="s">
        <v>35</v>
      </c>
    </row>
    <row r="24" spans="9:20" ht="15" customHeight="1" x14ac:dyDescent="0.25">
      <c r="I24" s="120"/>
      <c r="J24" s="120"/>
      <c r="K24" s="120"/>
      <c r="L24" s="120"/>
      <c r="M24" s="120"/>
      <c r="N24" s="1"/>
      <c r="O24" s="1"/>
      <c r="S24">
        <v>3</v>
      </c>
      <c r="T24" t="s">
        <v>36</v>
      </c>
    </row>
    <row r="25" spans="9:20" x14ac:dyDescent="0.25">
      <c r="I25" s="120"/>
      <c r="J25" s="120"/>
      <c r="K25" s="120"/>
      <c r="L25" s="120"/>
      <c r="M25" s="120"/>
    </row>
    <row r="26" spans="9:20" x14ac:dyDescent="0.25">
      <c r="I26" s="119"/>
      <c r="J26" s="119"/>
      <c r="K26" s="119"/>
      <c r="L26" s="119"/>
      <c r="M26" s="119"/>
    </row>
  </sheetData>
  <mergeCells count="7">
    <mergeCell ref="I2:M2"/>
    <mergeCell ref="I3:J3"/>
    <mergeCell ref="M3:M4"/>
    <mergeCell ref="I4:J4"/>
    <mergeCell ref="I5:J5"/>
    <mergeCell ref="M5:M6"/>
    <mergeCell ref="I6:J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TCP Throughput</vt:lpstr>
      <vt:lpstr>UDP Throughput</vt:lpstr>
      <vt:lpstr>TCP - UDP Throughput</vt:lpstr>
      <vt:lpstr>RTT-TCP</vt:lpstr>
      <vt:lpstr>RTT-UDP</vt:lpstr>
      <vt:lpstr>TCP - UDP RTT</vt:lpstr>
      <vt:lpstr>CPU-TCP</vt:lpstr>
      <vt:lpstr>CPU-UDP</vt:lpstr>
      <vt:lpstr>TCP - UDP CPU usage</vt:lpstr>
      <vt:lpstr>RTT-calc</vt:lpstr>
      <vt:lpstr>CPU-calc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2016-01-16T12:11:03Z</dcterms:modified>
</cp:coreProperties>
</file>