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9260" windowHeight="5955" firstSheet="2" activeTab="3"/>
  </bookViews>
  <sheets>
    <sheet name="TCP Throughput" sheetId="22" r:id="rId1"/>
    <sheet name="UDP Throughput" sheetId="29" r:id="rId2"/>
    <sheet name="TCP - UDP Throughput" sheetId="41" r:id="rId3"/>
    <sheet name="TCP RTT" sheetId="35" r:id="rId4"/>
    <sheet name="UDP RTT" sheetId="37" r:id="rId5"/>
    <sheet name="TCP - UDP RTT" sheetId="42" r:id="rId6"/>
    <sheet name="TCP CPU" sheetId="38" r:id="rId7"/>
    <sheet name="UDP CPU" sheetId="39" r:id="rId8"/>
    <sheet name="TCP - UDP CPU usage" sheetId="43" r:id="rId9"/>
    <sheet name="RTT Cal" sheetId="36" r:id="rId10"/>
    <sheet name="CPU Cal" sheetId="40" r:id="rId11"/>
  </sheets>
  <calcPr calcId="152511"/>
</workbook>
</file>

<file path=xl/calcChain.xml><?xml version="1.0" encoding="utf-8"?>
<calcChain xmlns="http://schemas.openxmlformats.org/spreadsheetml/2006/main">
  <c r="K6" i="35" l="1"/>
  <c r="K5" i="35"/>
  <c r="G22" i="43" l="1"/>
  <c r="F22" i="43"/>
  <c r="E22" i="43"/>
  <c r="D22" i="43"/>
  <c r="C22" i="43"/>
  <c r="B22" i="43"/>
  <c r="G21" i="43"/>
  <c r="F21" i="43"/>
  <c r="E21" i="43"/>
  <c r="D21" i="43"/>
  <c r="H21" i="43" s="1"/>
  <c r="C21" i="43"/>
  <c r="B21" i="43"/>
  <c r="G20" i="43"/>
  <c r="F20" i="43"/>
  <c r="E20" i="43"/>
  <c r="D20" i="43"/>
  <c r="C20" i="43"/>
  <c r="B20" i="43"/>
  <c r="G19" i="43"/>
  <c r="F19" i="43"/>
  <c r="E19" i="43"/>
  <c r="D19" i="43"/>
  <c r="C19" i="43"/>
  <c r="B19" i="43"/>
  <c r="G18" i="43"/>
  <c r="F18" i="43"/>
  <c r="E18" i="43"/>
  <c r="D18" i="43"/>
  <c r="C18" i="43"/>
  <c r="B18" i="43"/>
  <c r="G17" i="43"/>
  <c r="F17" i="43"/>
  <c r="E17" i="43"/>
  <c r="D17" i="43"/>
  <c r="C17" i="43"/>
  <c r="B17" i="43"/>
  <c r="H14" i="43"/>
  <c r="K8" i="43" s="1"/>
  <c r="L8" i="43" s="1"/>
  <c r="H13" i="43"/>
  <c r="H12" i="43"/>
  <c r="K6" i="43" s="1"/>
  <c r="L6" i="43" s="1"/>
  <c r="H11" i="43"/>
  <c r="H10" i="43"/>
  <c r="K4" i="43" s="1"/>
  <c r="L4" i="43" s="1"/>
  <c r="H9" i="43"/>
  <c r="H20" i="43" l="1"/>
  <c r="H19" i="43"/>
  <c r="K3" i="43"/>
  <c r="L3" i="43" s="1"/>
  <c r="K5" i="43"/>
  <c r="L5" i="43" s="1"/>
  <c r="K7" i="43"/>
  <c r="L7" i="43" s="1"/>
  <c r="H22" i="43"/>
  <c r="H18" i="43"/>
  <c r="H17" i="43"/>
  <c r="L4" i="42"/>
  <c r="L5" i="42"/>
  <c r="L6" i="42"/>
  <c r="L7" i="42"/>
  <c r="L8" i="42"/>
  <c r="L3" i="42"/>
  <c r="G22" i="42"/>
  <c r="F22" i="42"/>
  <c r="E22" i="42"/>
  <c r="D22" i="42"/>
  <c r="C22" i="42"/>
  <c r="B22" i="42"/>
  <c r="G21" i="42"/>
  <c r="F21" i="42"/>
  <c r="E21" i="42"/>
  <c r="D21" i="42"/>
  <c r="C21" i="42"/>
  <c r="B21" i="42"/>
  <c r="G20" i="42"/>
  <c r="F20" i="42"/>
  <c r="E20" i="42"/>
  <c r="D20" i="42"/>
  <c r="C20" i="42"/>
  <c r="B20" i="42"/>
  <c r="G19" i="42"/>
  <c r="F19" i="42"/>
  <c r="E19" i="42"/>
  <c r="D19" i="42"/>
  <c r="C19" i="42"/>
  <c r="B19" i="42"/>
  <c r="G18" i="42"/>
  <c r="F18" i="42"/>
  <c r="E18" i="42"/>
  <c r="D18" i="42"/>
  <c r="C18" i="42"/>
  <c r="B18" i="42"/>
  <c r="G17" i="42"/>
  <c r="F17" i="42"/>
  <c r="E17" i="42"/>
  <c r="D17" i="42"/>
  <c r="C17" i="42"/>
  <c r="B17" i="42"/>
  <c r="H14" i="42"/>
  <c r="H13" i="42"/>
  <c r="H12" i="42"/>
  <c r="H11" i="42"/>
  <c r="H10" i="42"/>
  <c r="H9" i="42"/>
  <c r="K3" i="42" s="1"/>
  <c r="H8" i="42"/>
  <c r="H7" i="42"/>
  <c r="H6" i="42"/>
  <c r="H5" i="42"/>
  <c r="H4" i="42"/>
  <c r="H3" i="42"/>
  <c r="H18" i="41"/>
  <c r="H19" i="41"/>
  <c r="H20" i="41"/>
  <c r="H21" i="41"/>
  <c r="H22" i="41"/>
  <c r="H17" i="41"/>
  <c r="C22" i="41"/>
  <c r="D22" i="41"/>
  <c r="E22" i="41"/>
  <c r="F22" i="41"/>
  <c r="G22" i="41"/>
  <c r="C21" i="41"/>
  <c r="D21" i="41"/>
  <c r="E21" i="41"/>
  <c r="F21" i="41"/>
  <c r="G21" i="41"/>
  <c r="C20" i="41"/>
  <c r="D20" i="41"/>
  <c r="E20" i="41"/>
  <c r="F20" i="41"/>
  <c r="G20" i="41"/>
  <c r="C19" i="41"/>
  <c r="D19" i="41"/>
  <c r="E19" i="41"/>
  <c r="F19" i="41"/>
  <c r="G19" i="41"/>
  <c r="C18" i="41"/>
  <c r="D18" i="41"/>
  <c r="E18" i="41"/>
  <c r="F18" i="41"/>
  <c r="G18" i="41"/>
  <c r="B19" i="41"/>
  <c r="B20" i="41"/>
  <c r="B21" i="41"/>
  <c r="B22" i="41"/>
  <c r="B18" i="41"/>
  <c r="C17" i="41"/>
  <c r="D17" i="41"/>
  <c r="E17" i="41"/>
  <c r="F17" i="41"/>
  <c r="G17" i="41"/>
  <c r="B17" i="41"/>
  <c r="L5" i="41"/>
  <c r="L6" i="41"/>
  <c r="L7" i="41"/>
  <c r="L8" i="41"/>
  <c r="L4" i="41"/>
  <c r="L3" i="41"/>
  <c r="K6" i="41"/>
  <c r="K7" i="41"/>
  <c r="K8" i="41"/>
  <c r="K5" i="41"/>
  <c r="K4" i="41"/>
  <c r="K3" i="41"/>
  <c r="K7" i="42" l="1"/>
  <c r="H20" i="42"/>
  <c r="K4" i="42"/>
  <c r="H19" i="42"/>
  <c r="H22" i="42"/>
  <c r="H18" i="42"/>
  <c r="K8" i="42"/>
  <c r="H17" i="42"/>
  <c r="H21" i="42"/>
  <c r="K5" i="42"/>
  <c r="K6" i="42"/>
  <c r="H8" i="41"/>
  <c r="H9" i="41"/>
  <c r="H10" i="41"/>
  <c r="H11" i="41"/>
  <c r="H12" i="41"/>
  <c r="H3" i="41"/>
  <c r="H4" i="41"/>
  <c r="H5" i="41"/>
  <c r="H6" i="41"/>
  <c r="H7" i="41"/>
  <c r="H13" i="41"/>
  <c r="H14" i="41"/>
  <c r="R16" i="38" l="1"/>
  <c r="S16" i="38" s="1"/>
  <c r="R15" i="38"/>
  <c r="S15" i="38" s="1"/>
  <c r="R14" i="38"/>
  <c r="S14" i="38" s="1"/>
  <c r="R13" i="38"/>
  <c r="S13" i="38" s="1"/>
  <c r="R12" i="38"/>
  <c r="S12" i="38" s="1"/>
  <c r="R11" i="38"/>
  <c r="S11" i="38" s="1"/>
  <c r="H14" i="35" l="1"/>
  <c r="U10" i="40" l="1"/>
  <c r="U13" i="40"/>
  <c r="U3" i="40"/>
  <c r="U4" i="40"/>
  <c r="U5" i="40"/>
  <c r="U6" i="40"/>
  <c r="U7" i="40"/>
  <c r="U8" i="40"/>
  <c r="U9" i="40"/>
  <c r="U11" i="40"/>
  <c r="U12" i="40"/>
  <c r="U2" i="40"/>
  <c r="B3" i="36" l="1"/>
  <c r="G19" i="39" l="1"/>
  <c r="F19" i="39"/>
  <c r="E19" i="39"/>
  <c r="D19" i="39"/>
  <c r="C19" i="39"/>
  <c r="B19" i="39"/>
  <c r="H19" i="39" s="1"/>
  <c r="G18" i="39"/>
  <c r="F18" i="39"/>
  <c r="E18" i="39"/>
  <c r="D18" i="39"/>
  <c r="C18" i="39"/>
  <c r="H18" i="39" s="1"/>
  <c r="B18" i="39"/>
  <c r="G17" i="39"/>
  <c r="F17" i="39"/>
  <c r="E17" i="39"/>
  <c r="D17" i="39"/>
  <c r="C17" i="39"/>
  <c r="B17" i="39"/>
  <c r="G16" i="39"/>
  <c r="F16" i="39"/>
  <c r="E16" i="39"/>
  <c r="D16" i="39"/>
  <c r="C16" i="39"/>
  <c r="B16" i="39"/>
  <c r="G15" i="39"/>
  <c r="F15" i="39"/>
  <c r="E15" i="39"/>
  <c r="D15" i="39"/>
  <c r="C15" i="39"/>
  <c r="B15" i="39"/>
  <c r="G14" i="39"/>
  <c r="F14" i="39"/>
  <c r="E14" i="39"/>
  <c r="D14" i="39"/>
  <c r="C14" i="39"/>
  <c r="B14" i="39"/>
  <c r="G13" i="39"/>
  <c r="F13" i="39"/>
  <c r="E13" i="39"/>
  <c r="D13" i="39"/>
  <c r="C13" i="39"/>
  <c r="B13" i="39"/>
  <c r="G12" i="39"/>
  <c r="F12" i="39"/>
  <c r="E12" i="39"/>
  <c r="D12" i="39"/>
  <c r="C12" i="39"/>
  <c r="B12" i="39"/>
  <c r="G11" i="39"/>
  <c r="F11" i="39"/>
  <c r="E11" i="39"/>
  <c r="D11" i="39"/>
  <c r="C11" i="39"/>
  <c r="B11" i="39"/>
  <c r="H8" i="39"/>
  <c r="K6" i="39" s="1"/>
  <c r="L6" i="39" s="1"/>
  <c r="H7" i="39"/>
  <c r="H6" i="39"/>
  <c r="H5" i="39"/>
  <c r="H4" i="39"/>
  <c r="H3" i="39"/>
  <c r="G19" i="38"/>
  <c r="F19" i="38"/>
  <c r="E19" i="38"/>
  <c r="D19" i="38"/>
  <c r="C19" i="38"/>
  <c r="B19" i="38"/>
  <c r="G18" i="38"/>
  <c r="F18" i="38"/>
  <c r="E18" i="38"/>
  <c r="D18" i="38"/>
  <c r="C18" i="38"/>
  <c r="B18" i="38"/>
  <c r="G17" i="38"/>
  <c r="F17" i="38"/>
  <c r="E17" i="38"/>
  <c r="D17" i="38"/>
  <c r="C17" i="38"/>
  <c r="B17" i="38"/>
  <c r="H17" i="38" s="1"/>
  <c r="G16" i="38"/>
  <c r="F16" i="38"/>
  <c r="E16" i="38"/>
  <c r="D16" i="38"/>
  <c r="C16" i="38"/>
  <c r="B16" i="38"/>
  <c r="G15" i="38"/>
  <c r="F15" i="38"/>
  <c r="E15" i="38"/>
  <c r="D15" i="38"/>
  <c r="C15" i="38"/>
  <c r="B15" i="38"/>
  <c r="G14" i="38"/>
  <c r="F14" i="38"/>
  <c r="E14" i="38"/>
  <c r="D14" i="38"/>
  <c r="C14" i="38"/>
  <c r="B14" i="38"/>
  <c r="G13" i="38"/>
  <c r="F13" i="38"/>
  <c r="E13" i="38"/>
  <c r="D13" i="38"/>
  <c r="C13" i="38"/>
  <c r="B13" i="38"/>
  <c r="H13" i="38" s="1"/>
  <c r="G12" i="38"/>
  <c r="F12" i="38"/>
  <c r="E12" i="38"/>
  <c r="D12" i="38"/>
  <c r="C12" i="38"/>
  <c r="B12" i="38"/>
  <c r="G11" i="38"/>
  <c r="F11" i="38"/>
  <c r="E11" i="38"/>
  <c r="D11" i="38"/>
  <c r="C11" i="38"/>
  <c r="B11" i="38"/>
  <c r="H8" i="38"/>
  <c r="H7" i="38"/>
  <c r="H6" i="38"/>
  <c r="H5" i="38"/>
  <c r="P5" i="38" s="1"/>
  <c r="Q5" i="38" s="1"/>
  <c r="H4" i="38"/>
  <c r="H3" i="38"/>
  <c r="Q5" i="37"/>
  <c r="Q4" i="37"/>
  <c r="Q3" i="37"/>
  <c r="L8" i="37"/>
  <c r="L7" i="37"/>
  <c r="L6" i="37"/>
  <c r="L5" i="37"/>
  <c r="L4" i="37"/>
  <c r="L3" i="37"/>
  <c r="Q5" i="35"/>
  <c r="Q3" i="35"/>
  <c r="L7" i="35"/>
  <c r="L5" i="35"/>
  <c r="L4" i="35"/>
  <c r="L3" i="35"/>
  <c r="C3" i="36"/>
  <c r="D3" i="36"/>
  <c r="E3" i="36"/>
  <c r="F3" i="36"/>
  <c r="G3" i="36"/>
  <c r="B4" i="36"/>
  <c r="C4" i="36"/>
  <c r="D4" i="36"/>
  <c r="E4" i="36"/>
  <c r="F4" i="36"/>
  <c r="G4" i="36"/>
  <c r="H8" i="29"/>
  <c r="H7" i="29"/>
  <c r="K8" i="29" s="1"/>
  <c r="L8" i="29" s="1"/>
  <c r="H6" i="29"/>
  <c r="K7" i="29" s="1"/>
  <c r="L7" i="29" s="1"/>
  <c r="H5" i="29"/>
  <c r="K4" i="29" s="1"/>
  <c r="L4" i="29" s="1"/>
  <c r="H4" i="29"/>
  <c r="K5" i="29" s="1"/>
  <c r="L5" i="29" s="1"/>
  <c r="H3" i="29"/>
  <c r="P3" i="29" s="1"/>
  <c r="Q3" i="29" s="1"/>
  <c r="B11" i="29"/>
  <c r="C11" i="29"/>
  <c r="D11" i="29"/>
  <c r="E11" i="29"/>
  <c r="F11" i="29"/>
  <c r="G11" i="29"/>
  <c r="H11" i="29"/>
  <c r="B12" i="29"/>
  <c r="C12" i="29"/>
  <c r="D12" i="29"/>
  <c r="H12" i="29" s="1"/>
  <c r="E12" i="29"/>
  <c r="F12" i="29"/>
  <c r="G12" i="29"/>
  <c r="B13" i="29"/>
  <c r="H13" i="29" s="1"/>
  <c r="C13" i="29"/>
  <c r="D13" i="29"/>
  <c r="E13" i="29"/>
  <c r="F13" i="29"/>
  <c r="G13" i="29"/>
  <c r="B14" i="29"/>
  <c r="H14" i="29" s="1"/>
  <c r="C14" i="29"/>
  <c r="D14" i="29"/>
  <c r="E14" i="29"/>
  <c r="F14" i="29"/>
  <c r="G14" i="29"/>
  <c r="B15" i="29"/>
  <c r="H15" i="29" s="1"/>
  <c r="C15" i="29"/>
  <c r="D15" i="29"/>
  <c r="E15" i="29"/>
  <c r="F15" i="29"/>
  <c r="G15" i="29"/>
  <c r="B16" i="29"/>
  <c r="C16" i="29"/>
  <c r="D16" i="29"/>
  <c r="E16" i="29"/>
  <c r="H16" i="29" s="1"/>
  <c r="F16" i="29"/>
  <c r="G16" i="29"/>
  <c r="B17" i="29"/>
  <c r="C17" i="29"/>
  <c r="D17" i="29"/>
  <c r="E17" i="29"/>
  <c r="H17" i="29" s="1"/>
  <c r="F17" i="29"/>
  <c r="G17" i="29"/>
  <c r="B18" i="29"/>
  <c r="H18" i="29" s="1"/>
  <c r="C18" i="29"/>
  <c r="D18" i="29"/>
  <c r="E18" i="29"/>
  <c r="F18" i="29"/>
  <c r="G18" i="29"/>
  <c r="B19" i="29"/>
  <c r="C19" i="29"/>
  <c r="D19" i="29"/>
  <c r="E19" i="29"/>
  <c r="F19" i="29"/>
  <c r="G19" i="29"/>
  <c r="H19" i="29"/>
  <c r="G19" i="37"/>
  <c r="F19" i="37"/>
  <c r="E19" i="37"/>
  <c r="D19" i="37"/>
  <c r="C19" i="37"/>
  <c r="B19" i="37"/>
  <c r="G18" i="37"/>
  <c r="F18" i="37"/>
  <c r="E18" i="37"/>
  <c r="D18" i="37"/>
  <c r="C18" i="37"/>
  <c r="B18" i="37"/>
  <c r="G17" i="37"/>
  <c r="F17" i="37"/>
  <c r="E17" i="37"/>
  <c r="D17" i="37"/>
  <c r="C17" i="37"/>
  <c r="B17" i="37"/>
  <c r="G16" i="37"/>
  <c r="F16" i="37"/>
  <c r="E16" i="37"/>
  <c r="D16" i="37"/>
  <c r="C16" i="37"/>
  <c r="B16" i="37"/>
  <c r="G15" i="37"/>
  <c r="F15" i="37"/>
  <c r="E15" i="37"/>
  <c r="D15" i="37"/>
  <c r="H15" i="37" s="1"/>
  <c r="C15" i="37"/>
  <c r="B15" i="37"/>
  <c r="G14" i="37"/>
  <c r="F14" i="37"/>
  <c r="E14" i="37"/>
  <c r="D14" i="37"/>
  <c r="C14" i="37"/>
  <c r="B14" i="37"/>
  <c r="H14" i="37" s="1"/>
  <c r="G13" i="37"/>
  <c r="F13" i="37"/>
  <c r="E13" i="37"/>
  <c r="D13" i="37"/>
  <c r="C13" i="37"/>
  <c r="B13" i="37"/>
  <c r="G12" i="37"/>
  <c r="F12" i="37"/>
  <c r="E12" i="37"/>
  <c r="D12" i="37"/>
  <c r="C12" i="37"/>
  <c r="B12" i="37"/>
  <c r="G11" i="37"/>
  <c r="F11" i="37"/>
  <c r="E11" i="37"/>
  <c r="D11" i="37"/>
  <c r="H11" i="37" s="1"/>
  <c r="C11" i="37"/>
  <c r="B11" i="37"/>
  <c r="H8" i="37"/>
  <c r="H7" i="37"/>
  <c r="H6" i="37"/>
  <c r="H5" i="37"/>
  <c r="H4" i="37"/>
  <c r="H3" i="37"/>
  <c r="H12" i="39" l="1"/>
  <c r="H15" i="39"/>
  <c r="H11" i="39"/>
  <c r="P3" i="39"/>
  <c r="Q3" i="39" s="1"/>
  <c r="K5" i="39"/>
  <c r="L5" i="39" s="1"/>
  <c r="H13" i="39"/>
  <c r="P4" i="39"/>
  <c r="Q4" i="39" s="1"/>
  <c r="K8" i="39"/>
  <c r="L8" i="39" s="1"/>
  <c r="K4" i="39"/>
  <c r="L4" i="39" s="1"/>
  <c r="K7" i="39"/>
  <c r="L7" i="39" s="1"/>
  <c r="H14" i="39"/>
  <c r="H16" i="39"/>
  <c r="H17" i="39"/>
  <c r="K5" i="38"/>
  <c r="L5" i="38" s="1"/>
  <c r="H19" i="38"/>
  <c r="P3" i="38"/>
  <c r="Q3" i="38" s="1"/>
  <c r="K3" i="39"/>
  <c r="L3" i="39" s="1"/>
  <c r="P5" i="39"/>
  <c r="Q5" i="39" s="1"/>
  <c r="K7" i="38"/>
  <c r="L7" i="38" s="1"/>
  <c r="H18" i="38"/>
  <c r="H12" i="38"/>
  <c r="K8" i="38"/>
  <c r="L8" i="38" s="1"/>
  <c r="H11" i="38"/>
  <c r="H15" i="38"/>
  <c r="H14" i="38"/>
  <c r="H16" i="38"/>
  <c r="K4" i="38"/>
  <c r="L4" i="38" s="1"/>
  <c r="P4" i="38"/>
  <c r="Q4" i="38" s="1"/>
  <c r="K6" i="38"/>
  <c r="L6" i="38" s="1"/>
  <c r="K3" i="38"/>
  <c r="L3" i="38" s="1"/>
  <c r="P3" i="37"/>
  <c r="K5" i="37"/>
  <c r="P5" i="37"/>
  <c r="K8" i="37"/>
  <c r="K7" i="37"/>
  <c r="P4" i="29"/>
  <c r="Q4" i="29" s="1"/>
  <c r="K6" i="29"/>
  <c r="L6" i="29" s="1"/>
  <c r="K3" i="29"/>
  <c r="L3" i="29" s="1"/>
  <c r="P5" i="29"/>
  <c r="Q5" i="29" s="1"/>
  <c r="H16" i="37"/>
  <c r="H12" i="37"/>
  <c r="H19" i="37"/>
  <c r="H13" i="37"/>
  <c r="H18" i="37"/>
  <c r="H17" i="37"/>
  <c r="K4" i="37"/>
  <c r="P4" i="37"/>
  <c r="K6" i="37"/>
  <c r="K3" i="37"/>
  <c r="C8" i="36"/>
  <c r="D8" i="36"/>
  <c r="E8" i="36"/>
  <c r="F8" i="36"/>
  <c r="G8" i="36"/>
  <c r="B8" i="36"/>
  <c r="C7" i="36"/>
  <c r="D7" i="36"/>
  <c r="E7" i="36"/>
  <c r="F7" i="36"/>
  <c r="G7" i="36"/>
  <c r="B7" i="36"/>
  <c r="C6" i="36"/>
  <c r="D6" i="36"/>
  <c r="E6" i="36"/>
  <c r="F6" i="36"/>
  <c r="G6" i="36"/>
  <c r="B6" i="36"/>
  <c r="C5" i="36"/>
  <c r="D5" i="36"/>
  <c r="E5" i="36"/>
  <c r="F5" i="36"/>
  <c r="G5" i="36"/>
  <c r="B5" i="36"/>
  <c r="G19" i="35" l="1"/>
  <c r="F19" i="35"/>
  <c r="E19" i="35"/>
  <c r="D19" i="35"/>
  <c r="C19" i="35"/>
  <c r="B19" i="35"/>
  <c r="G18" i="35"/>
  <c r="F18" i="35"/>
  <c r="E18" i="35"/>
  <c r="D18" i="35"/>
  <c r="C18" i="35"/>
  <c r="B18" i="35"/>
  <c r="G17" i="35"/>
  <c r="F17" i="35"/>
  <c r="E17" i="35"/>
  <c r="D17" i="35"/>
  <c r="C17" i="35"/>
  <c r="B17" i="35"/>
  <c r="G16" i="35"/>
  <c r="F16" i="35"/>
  <c r="E16" i="35"/>
  <c r="D16" i="35"/>
  <c r="C16" i="35"/>
  <c r="B16" i="35"/>
  <c r="G15" i="35"/>
  <c r="F15" i="35"/>
  <c r="E15" i="35"/>
  <c r="D15" i="35"/>
  <c r="C15" i="35"/>
  <c r="B15" i="35"/>
  <c r="G14" i="35"/>
  <c r="F14" i="35"/>
  <c r="E14" i="35"/>
  <c r="D14" i="35"/>
  <c r="C14" i="35"/>
  <c r="B14" i="35"/>
  <c r="G13" i="35"/>
  <c r="F13" i="35"/>
  <c r="E13" i="35"/>
  <c r="D13" i="35"/>
  <c r="C13" i="35"/>
  <c r="B13" i="35"/>
  <c r="G12" i="35"/>
  <c r="F12" i="35"/>
  <c r="E12" i="35"/>
  <c r="D12" i="35"/>
  <c r="C12" i="35"/>
  <c r="B12" i="35"/>
  <c r="G11" i="35"/>
  <c r="F11" i="35"/>
  <c r="E11" i="35"/>
  <c r="D11" i="35"/>
  <c r="C11" i="35"/>
  <c r="B11" i="35"/>
  <c r="H8" i="35"/>
  <c r="H7" i="35"/>
  <c r="H6" i="35"/>
  <c r="H5" i="35"/>
  <c r="H4" i="35"/>
  <c r="H3" i="35"/>
  <c r="H11" i="35" l="1"/>
  <c r="H12" i="35"/>
  <c r="H15" i="35"/>
  <c r="H16" i="35"/>
  <c r="H19" i="35"/>
  <c r="H18" i="35"/>
  <c r="H17" i="35"/>
  <c r="H13" i="35"/>
  <c r="K8" i="35"/>
  <c r="L8" i="35" s="1"/>
  <c r="P5" i="35"/>
  <c r="K7" i="35"/>
  <c r="P3" i="35"/>
  <c r="K4" i="35"/>
  <c r="P4" i="35"/>
  <c r="Q4" i="35" s="1"/>
  <c r="L6" i="35"/>
  <c r="K3" i="35"/>
  <c r="G15" i="22" l="1"/>
  <c r="C19" i="22" l="1"/>
  <c r="D19" i="22"/>
  <c r="E19" i="22"/>
  <c r="F19" i="22"/>
  <c r="G19" i="22"/>
  <c r="B19" i="22"/>
  <c r="C18" i="22"/>
  <c r="D18" i="22"/>
  <c r="E18" i="22"/>
  <c r="F18" i="22"/>
  <c r="G18" i="22"/>
  <c r="B18" i="22"/>
  <c r="C17" i="22"/>
  <c r="D17" i="22"/>
  <c r="E17" i="22"/>
  <c r="F17" i="22"/>
  <c r="H17" i="22" s="1"/>
  <c r="G17" i="22"/>
  <c r="B17" i="22"/>
  <c r="C16" i="22"/>
  <c r="D16" i="22"/>
  <c r="E16" i="22"/>
  <c r="F16" i="22"/>
  <c r="G16" i="22"/>
  <c r="B16" i="22"/>
  <c r="H16" i="22" s="1"/>
  <c r="C15" i="22"/>
  <c r="D15" i="22"/>
  <c r="E15" i="22"/>
  <c r="H15" i="22" s="1"/>
  <c r="F15" i="22"/>
  <c r="B15" i="22"/>
  <c r="C14" i="22"/>
  <c r="D14" i="22"/>
  <c r="E14" i="22"/>
  <c r="F14" i="22"/>
  <c r="G14" i="22"/>
  <c r="B14" i="22"/>
  <c r="H14" i="22" s="1"/>
  <c r="B12" i="22"/>
  <c r="H12" i="22" s="1"/>
  <c r="C12" i="22"/>
  <c r="D12" i="22"/>
  <c r="E12" i="22"/>
  <c r="F12" i="22"/>
  <c r="G12" i="22"/>
  <c r="B13" i="22"/>
  <c r="C13" i="22"/>
  <c r="D13" i="22"/>
  <c r="E13" i="22"/>
  <c r="F13" i="22"/>
  <c r="G13" i="22"/>
  <c r="C11" i="22"/>
  <c r="D11" i="22"/>
  <c r="E11" i="22"/>
  <c r="F11" i="22"/>
  <c r="G11" i="22"/>
  <c r="B11" i="22"/>
  <c r="H11" i="22" s="1"/>
  <c r="H4" i="22"/>
  <c r="H5" i="22"/>
  <c r="H6" i="22"/>
  <c r="P3" i="22" s="1"/>
  <c r="Q3" i="22" s="1"/>
  <c r="H7" i="22"/>
  <c r="H8" i="22"/>
  <c r="H3" i="22"/>
  <c r="H19" i="22" l="1"/>
  <c r="K7" i="22"/>
  <c r="L7" i="22" s="1"/>
  <c r="H13" i="22"/>
  <c r="H18" i="22"/>
  <c r="K5" i="22"/>
  <c r="L5" i="22" s="1"/>
  <c r="P4" i="22"/>
  <c r="Q4" i="22" s="1"/>
  <c r="K8" i="22"/>
  <c r="L8" i="22" s="1"/>
  <c r="K4" i="22"/>
  <c r="L4" i="22" s="1"/>
  <c r="P5" i="22"/>
  <c r="Q5" i="22" s="1"/>
  <c r="K6" i="22"/>
  <c r="L6" i="22" s="1"/>
  <c r="K3" i="22"/>
  <c r="L3" i="22" s="1"/>
</calcChain>
</file>

<file path=xl/sharedStrings.xml><?xml version="1.0" encoding="utf-8"?>
<sst xmlns="http://schemas.openxmlformats.org/spreadsheetml/2006/main" count="445" uniqueCount="58">
  <si>
    <t xml:space="preserve"> </t>
  </si>
  <si>
    <t>Shadowing</t>
  </si>
  <si>
    <t>IPv4 - LAB001</t>
  </si>
  <si>
    <t>IPv4 - LAB003</t>
  </si>
  <si>
    <t>IPv4 - LAB005</t>
  </si>
  <si>
    <t>IPv6 - LAB001</t>
  </si>
  <si>
    <t>IPv6 - LAB003</t>
  </si>
  <si>
    <t>IPv6 - LAB005</t>
  </si>
  <si>
    <t>Comparesion between lab001-lab003-lab005</t>
  </si>
  <si>
    <t>LAB001</t>
  </si>
  <si>
    <t>LAB003</t>
  </si>
  <si>
    <t>LAB005</t>
  </si>
  <si>
    <t>AVR</t>
  </si>
  <si>
    <t>LA005 vs. LAB003</t>
  </si>
  <si>
    <t>LA003 vs. LAB001</t>
  </si>
  <si>
    <t>IPv4</t>
  </si>
  <si>
    <t>LA005 vs. LAB001</t>
  </si>
  <si>
    <t>IPv6</t>
  </si>
  <si>
    <t>Comparesion between ipv4 vs. ipv6</t>
  </si>
  <si>
    <t>IPv4 vs. IPv6</t>
  </si>
  <si>
    <t>MAX</t>
  </si>
  <si>
    <t xml:space="preserve">IPv4 vs. IPv6 </t>
  </si>
  <si>
    <t>Persentage</t>
  </si>
  <si>
    <t>TCP-IPv4 - LAB001</t>
  </si>
  <si>
    <t>TCP-IPv4 - LAB003</t>
  </si>
  <si>
    <t>TCP-IPv4 - LAB005</t>
  </si>
  <si>
    <t>TCP-IPv6 - LAB001</t>
  </si>
  <si>
    <t>TCP-IPv6 - LAB003</t>
  </si>
  <si>
    <t>TCP-IPv6 - LAB005</t>
  </si>
  <si>
    <t>UDP-IPv4 - LAB001</t>
  </si>
  <si>
    <t>UDP-IPv4 - LAB003</t>
  </si>
  <si>
    <t>UDP-IPv4 - LAB005</t>
  </si>
  <si>
    <t>UDP-IPv6 - LAB001</t>
  </si>
  <si>
    <t>UDP-IPv6 - LAB003</t>
  </si>
  <si>
    <t>UDP-IPv6 - LAB005</t>
  </si>
  <si>
    <t>Packet Size (Bytes)</t>
  </si>
  <si>
    <t>802.11ac</t>
  </si>
  <si>
    <t>TCP</t>
  </si>
  <si>
    <t>UDP</t>
  </si>
  <si>
    <t>Comparesion</t>
  </si>
  <si>
    <t>TCP vs. UDP</t>
  </si>
  <si>
    <t>Percentage</t>
  </si>
  <si>
    <t>Comparesion between TCP vs. UDP</t>
  </si>
  <si>
    <t>TCP-IPv4-LAB001</t>
  </si>
  <si>
    <t>TCP-IPv4-LAB003</t>
  </si>
  <si>
    <t>TCP-IPv4-LAB005</t>
  </si>
  <si>
    <t>TCP-IPv6-LAB001</t>
  </si>
  <si>
    <t>TCP-IPv6-LAB003</t>
  </si>
  <si>
    <t>TCP-IPv6-LAB005</t>
  </si>
  <si>
    <t>UDP-IPv4-LAB001</t>
  </si>
  <si>
    <t>UDP-IPv4-LAB003</t>
  </si>
  <si>
    <t>UDP-IPv4-LAB005</t>
  </si>
  <si>
    <t>UDP-IPv6-LAB001</t>
  </si>
  <si>
    <t>UDP-IPv6-LAB003</t>
  </si>
  <si>
    <t>UDP-IPv6-LAB005</t>
  </si>
  <si>
    <t>UDP-LA005 vs. TCP-LAB005</t>
  </si>
  <si>
    <t>UDP-LA003 vs. TCP-LAB003</t>
  </si>
  <si>
    <t>UDP-LA001 vs. TCP-LAB001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</si>
</sst>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0" borderId="0" xfId="0" applyFill="1" applyBorder="1"/>
    <xf numFmtId="0" fontId="2" fillId="0" borderId="0" xfId="0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0" fontId="2" fillId="3" borderId="2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12" xfId="0" applyFont="1" applyFill="1" applyBorder="1"/>
    <xf numFmtId="0" fontId="2" fillId="3" borderId="3" xfId="0" applyFont="1" applyFill="1" applyBorder="1"/>
    <xf numFmtId="0" fontId="2" fillId="3" borderId="20" xfId="0" applyFont="1" applyFill="1" applyBorder="1"/>
    <xf numFmtId="2" fontId="0" fillId="0" borderId="10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0" fontId="5" fillId="0" borderId="2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2" fontId="4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2" fontId="3" fillId="0" borderId="25" xfId="0" applyNumberFormat="1" applyFont="1" applyFill="1" applyBorder="1" applyAlignment="1"/>
    <xf numFmtId="2" fontId="3" fillId="0" borderId="0" xfId="0" applyNumberFormat="1" applyFont="1" applyFill="1" applyBorder="1" applyAlignment="1"/>
    <xf numFmtId="2" fontId="0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7" fillId="0" borderId="9" xfId="0" applyFont="1" applyFill="1" applyBorder="1"/>
    <xf numFmtId="2" fontId="4" fillId="0" borderId="10" xfId="0" applyNumberFormat="1" applyFont="1" applyBorder="1" applyAlignment="1">
      <alignment horizontal="center"/>
    </xf>
    <xf numFmtId="0" fontId="7" fillId="0" borderId="12" xfId="0" applyFont="1" applyFill="1" applyBorder="1"/>
    <xf numFmtId="0" fontId="7" fillId="0" borderId="3" xfId="0" applyFont="1" applyFill="1" applyBorder="1"/>
    <xf numFmtId="2" fontId="3" fillId="0" borderId="20" xfId="0" applyNumberFormat="1" applyFont="1" applyFill="1" applyBorder="1" applyAlignment="1"/>
    <xf numFmtId="2" fontId="3" fillId="0" borderId="12" xfId="0" applyNumberFormat="1" applyFont="1" applyFill="1" applyBorder="1" applyAlignment="1"/>
    <xf numFmtId="2" fontId="3" fillId="0" borderId="3" xfId="0" applyNumberFormat="1" applyFont="1" applyFill="1" applyBorder="1" applyAlignment="1"/>
    <xf numFmtId="2" fontId="3" fillId="0" borderId="9" xfId="0" applyNumberFormat="1" applyFont="1" applyFill="1" applyBorder="1" applyAlignment="1"/>
    <xf numFmtId="2" fontId="8" fillId="0" borderId="10" xfId="0" applyNumberFormat="1" applyFont="1" applyFill="1" applyBorder="1" applyAlignment="1">
      <alignment horizontal="center"/>
    </xf>
    <xf numFmtId="2" fontId="8" fillId="0" borderId="13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2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0" fontId="10" fillId="0" borderId="10" xfId="0" applyNumberFormat="1" applyFont="1" applyBorder="1" applyAlignment="1">
      <alignment horizontal="center"/>
    </xf>
    <xf numFmtId="10" fontId="10" fillId="0" borderId="13" xfId="0" applyNumberFormat="1" applyFont="1" applyBorder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10" fillId="0" borderId="21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3" borderId="26" xfId="0" applyFont="1" applyFill="1" applyBorder="1"/>
    <xf numFmtId="2" fontId="0" fillId="0" borderId="11" xfId="0" applyNumberFormat="1" applyBorder="1" applyAlignment="1">
      <alignment horizontal="center"/>
    </xf>
    <xf numFmtId="2" fontId="3" fillId="0" borderId="24" xfId="0" applyNumberFormat="1" applyFont="1" applyFill="1" applyBorder="1" applyAlignment="1">
      <alignment horizontal="center"/>
    </xf>
    <xf numFmtId="2" fontId="3" fillId="0" borderId="19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0" fillId="0" borderId="27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2" fontId="9" fillId="0" borderId="21" xfId="0" applyNumberFormat="1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2" fontId="0" fillId="0" borderId="34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21" xfId="0" applyNumberFormat="1" applyFont="1" applyFill="1" applyBorder="1" applyAlignment="1">
      <alignment horizontal="center"/>
    </xf>
    <xf numFmtId="2" fontId="11" fillId="0" borderId="2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10" xfId="0" applyNumberFormat="1" applyFont="1" applyFill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2" fontId="16" fillId="0" borderId="21" xfId="0" applyNumberFormat="1" applyFont="1" applyFill="1" applyBorder="1" applyAlignment="1">
      <alignment horizontal="center"/>
    </xf>
    <xf numFmtId="2" fontId="16" fillId="0" borderId="22" xfId="0" applyNumberFormat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1" fillId="0" borderId="10" xfId="0" applyNumberFormat="1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11" fillId="0" borderId="21" xfId="0" applyNumberFormat="1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3" fillId="0" borderId="10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17" fillId="0" borderId="13" xfId="0" applyNumberFormat="1" applyFont="1" applyFill="1" applyBorder="1" applyAlignment="1">
      <alignment horizontal="center"/>
    </xf>
    <xf numFmtId="2" fontId="17" fillId="0" borderId="11" xfId="0" applyNumberFormat="1" applyFont="1" applyBorder="1" applyAlignment="1">
      <alignment horizontal="center"/>
    </xf>
    <xf numFmtId="2" fontId="17" fillId="0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2" xfId="0" applyFont="1" applyFill="1" applyBorder="1"/>
    <xf numFmtId="0" fontId="2" fillId="3" borderId="43" xfId="0" applyFont="1" applyFill="1" applyBorder="1"/>
    <xf numFmtId="0" fontId="2" fillId="3" borderId="44" xfId="0" applyFont="1" applyFill="1" applyBorder="1"/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0" fillId="0" borderId="0" xfId="0" applyFill="1" applyBorder="1" applyAlignment="1"/>
    <xf numFmtId="0" fontId="2" fillId="0" borderId="0" xfId="0" applyFont="1"/>
    <xf numFmtId="2" fontId="18" fillId="0" borderId="4" xfId="0" applyNumberFormat="1" applyFont="1" applyFill="1" applyBorder="1" applyAlignment="1">
      <alignment horizontal="center"/>
    </xf>
    <xf numFmtId="2" fontId="18" fillId="0" borderId="13" xfId="0" applyNumberFormat="1" applyFont="1" applyFill="1" applyBorder="1" applyAlignment="1">
      <alignment horizontal="center"/>
    </xf>
    <xf numFmtId="2" fontId="18" fillId="0" borderId="10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6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/>
    </xf>
    <xf numFmtId="2" fontId="3" fillId="0" borderId="19" xfId="0" applyNumberFormat="1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4" borderId="9" xfId="0" applyFont="1" applyFill="1" applyBorder="1"/>
    <xf numFmtId="0" fontId="2" fillId="4" borderId="12" xfId="0" applyFont="1" applyFill="1" applyBorder="1"/>
    <xf numFmtId="0" fontId="2" fillId="4" borderId="3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27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0" xfId="0" applyAlignment="1"/>
    <xf numFmtId="0" fontId="0" fillId="0" borderId="47" xfId="0" applyBorder="1" applyAlignment="1"/>
    <xf numFmtId="0" fontId="0" fillId="0" borderId="1" xfId="0" applyBorder="1" applyAlignment="1"/>
    <xf numFmtId="0" fontId="0" fillId="0" borderId="48" xfId="0" applyBorder="1" applyAlignment="1"/>
    <xf numFmtId="2" fontId="21" fillId="0" borderId="10" xfId="0" applyNumberFormat="1" applyFont="1" applyBorder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2" fontId="21" fillId="0" borderId="1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0" borderId="21" xfId="0" applyNumberFormat="1" applyFont="1" applyBorder="1" applyAlignment="1">
      <alignment horizontal="center"/>
    </xf>
    <xf numFmtId="2" fontId="21" fillId="0" borderId="22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164" fontId="20" fillId="0" borderId="10" xfId="0" applyNumberFormat="1" applyFont="1" applyFill="1" applyBorder="1" applyAlignment="1">
      <alignment horizontal="center"/>
    </xf>
    <xf numFmtId="164" fontId="19" fillId="0" borderId="10" xfId="0" applyNumberFormat="1" applyFont="1" applyFill="1" applyBorder="1" applyAlignment="1">
      <alignment horizontal="center"/>
    </xf>
    <xf numFmtId="164" fontId="19" fillId="0" borderId="13" xfId="0" applyNumberFormat="1" applyFont="1" applyFill="1" applyBorder="1" applyAlignment="1">
      <alignment horizontal="center"/>
    </xf>
    <xf numFmtId="164" fontId="20" fillId="0" borderId="13" xfId="0" applyNumberFormat="1" applyFont="1" applyFill="1" applyBorder="1" applyAlignment="1">
      <alignment horizontal="center"/>
    </xf>
    <xf numFmtId="164" fontId="19" fillId="0" borderId="4" xfId="0" applyNumberFormat="1" applyFont="1" applyFill="1" applyBorder="1" applyAlignment="1">
      <alignment horizontal="center"/>
    </xf>
    <xf numFmtId="164" fontId="20" fillId="0" borderId="4" xfId="0" applyNumberFormat="1" applyFont="1" applyFill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21" fillId="0" borderId="1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21" fillId="0" borderId="4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21" fillId="0" borderId="21" xfId="0" applyNumberFormat="1" applyFont="1" applyBorder="1" applyAlignment="1">
      <alignment horizontal="center"/>
    </xf>
    <xf numFmtId="164" fontId="21" fillId="0" borderId="22" xfId="0" applyNumberFormat="1" applyFont="1" applyBorder="1" applyAlignment="1">
      <alignment horizontal="center"/>
    </xf>
    <xf numFmtId="164" fontId="21" fillId="0" borderId="5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3" fillId="0" borderId="20" xfId="0" applyNumberFormat="1" applyFont="1" applyFill="1" applyBorder="1" applyAlignment="1">
      <alignment horizontal="center"/>
    </xf>
    <xf numFmtId="2" fontId="3" fillId="0" borderId="21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left"/>
    </xf>
    <xf numFmtId="2" fontId="3" fillId="0" borderId="4" xfId="0" applyNumberFormat="1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left"/>
    </xf>
    <xf numFmtId="2" fontId="3" fillId="0" borderId="10" xfId="0" applyNumberFormat="1" applyFont="1" applyFill="1" applyBorder="1" applyAlignment="1">
      <alignment horizontal="left"/>
    </xf>
    <xf numFmtId="0" fontId="2" fillId="3" borderId="28" xfId="0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left"/>
    </xf>
    <xf numFmtId="2" fontId="3" fillId="0" borderId="13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2" fontId="3" fillId="0" borderId="41" xfId="0" applyNumberFormat="1" applyFont="1" applyFill="1" applyBorder="1" applyAlignment="1">
      <alignment horizontal="center"/>
    </xf>
    <xf numFmtId="2" fontId="3" fillId="0" borderId="39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2" fontId="3" fillId="0" borderId="4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13011931795473E-2"/>
          <c:y val="2.5498778704430534E-2"/>
          <c:w val="0.89933506468993984"/>
          <c:h val="0.85324509987528041"/>
        </c:manualLayout>
      </c:layout>
      <c:lineChart>
        <c:grouping val="standard"/>
        <c:varyColors val="0"/>
        <c:ser>
          <c:idx val="0"/>
          <c:order val="0"/>
          <c:tx>
            <c:strRef>
              <c:f>'TCP Throughput'!$A$3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Throughput'!$B$3:$G$3</c:f>
              <c:numCache>
                <c:formatCode>0.00</c:formatCode>
                <c:ptCount val="6"/>
                <c:pt idx="0">
                  <c:v>11.87</c:v>
                </c:pt>
                <c:pt idx="1">
                  <c:v>12.21</c:v>
                </c:pt>
                <c:pt idx="2">
                  <c:v>12.76</c:v>
                </c:pt>
                <c:pt idx="3">
                  <c:v>12.95</c:v>
                </c:pt>
                <c:pt idx="4">
                  <c:v>13.6</c:v>
                </c:pt>
                <c:pt idx="5">
                  <c:v>14.84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'TCP Throughput'!$A$4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Throughput'!$B$4:$G$4</c:f>
              <c:numCache>
                <c:formatCode>0.00</c:formatCode>
                <c:ptCount val="6"/>
                <c:pt idx="0">
                  <c:v>15.8</c:v>
                </c:pt>
                <c:pt idx="1">
                  <c:v>16.100000000000001</c:v>
                </c:pt>
                <c:pt idx="2">
                  <c:v>17.62</c:v>
                </c:pt>
                <c:pt idx="3">
                  <c:v>18.04</c:v>
                </c:pt>
                <c:pt idx="4">
                  <c:v>18.5</c:v>
                </c:pt>
                <c:pt idx="5">
                  <c:v>20.67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'TCP Throughput'!$A$5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dPt>
            <c:idx val="5"/>
            <c:bubble3D val="0"/>
          </c:dPt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Throughput'!$B$5:$G$5</c:f>
              <c:numCache>
                <c:formatCode>0.00</c:formatCode>
                <c:ptCount val="6"/>
                <c:pt idx="0">
                  <c:v>23.4</c:v>
                </c:pt>
                <c:pt idx="1">
                  <c:v>23.85</c:v>
                </c:pt>
                <c:pt idx="2">
                  <c:v>24.7</c:v>
                </c:pt>
                <c:pt idx="3">
                  <c:v>25.92</c:v>
                </c:pt>
                <c:pt idx="4">
                  <c:v>26.81</c:v>
                </c:pt>
                <c:pt idx="5">
                  <c:v>29.75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'TCP Throughput'!$A$6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Throughput'!$B$6:$G$6</c:f>
              <c:numCache>
                <c:formatCode>0.00</c:formatCode>
                <c:ptCount val="6"/>
                <c:pt idx="0">
                  <c:v>9.81</c:v>
                </c:pt>
                <c:pt idx="1">
                  <c:v>10.6</c:v>
                </c:pt>
                <c:pt idx="2">
                  <c:v>11.51</c:v>
                </c:pt>
                <c:pt idx="3">
                  <c:v>12.1</c:v>
                </c:pt>
                <c:pt idx="4">
                  <c:v>13.2</c:v>
                </c:pt>
                <c:pt idx="5">
                  <c:v>13.94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'TCP Throughput'!$A$7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Throughput'!$B$7:$G$7</c:f>
              <c:numCache>
                <c:formatCode>0.00</c:formatCode>
                <c:ptCount val="6"/>
                <c:pt idx="0">
                  <c:v>12.9</c:v>
                </c:pt>
                <c:pt idx="1">
                  <c:v>14.43</c:v>
                </c:pt>
                <c:pt idx="2">
                  <c:v>14.82</c:v>
                </c:pt>
                <c:pt idx="3">
                  <c:v>15.1</c:v>
                </c:pt>
                <c:pt idx="4">
                  <c:v>15.77</c:v>
                </c:pt>
                <c:pt idx="5">
                  <c:v>16.48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'TCP Throughput'!$A$8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'TCP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Throughput'!$B$8:$G$8</c:f>
              <c:numCache>
                <c:formatCode>0.00</c:formatCode>
                <c:ptCount val="6"/>
                <c:pt idx="0">
                  <c:v>19.22</c:v>
                </c:pt>
                <c:pt idx="1">
                  <c:v>20.100000000000001</c:v>
                </c:pt>
                <c:pt idx="2">
                  <c:v>20.77</c:v>
                </c:pt>
                <c:pt idx="3">
                  <c:v>22.93</c:v>
                </c:pt>
                <c:pt idx="4">
                  <c:v>23.103000000000002</c:v>
                </c:pt>
                <c:pt idx="5">
                  <c:v>24.48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20288"/>
        <c:axId val="891019744"/>
      </c:lineChart>
      <c:catAx>
        <c:axId val="891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975097622355418"/>
              <c:y val="0.946345875686854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19744"/>
        <c:crosses val="autoZero"/>
        <c:auto val="1"/>
        <c:lblAlgn val="ctr"/>
        <c:lblOffset val="100"/>
        <c:noMultiLvlLbl val="0"/>
      </c:catAx>
      <c:valAx>
        <c:axId val="89101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1.2123951240713892E-2"/>
              <c:y val="0.3797633515697533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20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818151368826816"/>
          <c:y val="0.73263867582073838"/>
          <c:w val="0.44323474656236889"/>
          <c:h val="0.1155461163597821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1079783938586E-2"/>
          <c:y val="2.053531266750722E-2"/>
          <c:w val="0.90117868766615861"/>
          <c:h val="0.86307702807715381"/>
        </c:manualLayout>
      </c:layout>
      <c:lineChart>
        <c:grouping val="standard"/>
        <c:varyColors val="0"/>
        <c:ser>
          <c:idx val="0"/>
          <c:order val="0"/>
          <c:tx>
            <c:strRef>
              <c:f>'UDP Throughput'!$A$3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Throughput'!$B$3:$G$3</c:f>
              <c:numCache>
                <c:formatCode>0.00</c:formatCode>
                <c:ptCount val="6"/>
                <c:pt idx="0">
                  <c:v>12.4</c:v>
                </c:pt>
                <c:pt idx="1">
                  <c:v>13.01</c:v>
                </c:pt>
                <c:pt idx="2">
                  <c:v>13.4</c:v>
                </c:pt>
                <c:pt idx="3">
                  <c:v>13.9</c:v>
                </c:pt>
                <c:pt idx="4">
                  <c:v>14.61</c:v>
                </c:pt>
                <c:pt idx="5">
                  <c:v>15.82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'UDP Throughput'!$A$4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Throughput'!$B$4:$G$4</c:f>
              <c:numCache>
                <c:formatCode>0.00</c:formatCode>
                <c:ptCount val="6"/>
                <c:pt idx="0">
                  <c:v>17.600000000000001</c:v>
                </c:pt>
                <c:pt idx="1">
                  <c:v>18.64</c:v>
                </c:pt>
                <c:pt idx="2">
                  <c:v>19.5</c:v>
                </c:pt>
                <c:pt idx="3">
                  <c:v>21.64</c:v>
                </c:pt>
                <c:pt idx="4">
                  <c:v>21.7</c:v>
                </c:pt>
                <c:pt idx="5">
                  <c:v>22.68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'UDP Throughput'!$A$5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Throughput'!$B$5:$G$5</c:f>
              <c:numCache>
                <c:formatCode>0.00</c:formatCode>
                <c:ptCount val="6"/>
                <c:pt idx="0">
                  <c:v>28.4</c:v>
                </c:pt>
                <c:pt idx="1">
                  <c:v>28.84</c:v>
                </c:pt>
                <c:pt idx="2">
                  <c:v>29.34</c:v>
                </c:pt>
                <c:pt idx="3">
                  <c:v>29.5</c:v>
                </c:pt>
                <c:pt idx="4">
                  <c:v>31.87</c:v>
                </c:pt>
                <c:pt idx="5">
                  <c:v>35.4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'UDP Throughput'!$A$6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Throughput'!$B$6:$G$6</c:f>
              <c:numCache>
                <c:formatCode>0.00</c:formatCode>
                <c:ptCount val="6"/>
                <c:pt idx="0">
                  <c:v>10.71</c:v>
                </c:pt>
                <c:pt idx="1">
                  <c:v>11.94</c:v>
                </c:pt>
                <c:pt idx="2">
                  <c:v>12.01</c:v>
                </c:pt>
                <c:pt idx="3">
                  <c:v>12.6</c:v>
                </c:pt>
                <c:pt idx="4">
                  <c:v>13.7</c:v>
                </c:pt>
                <c:pt idx="5">
                  <c:v>14.3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'UDP Throughput'!$A$7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Throughput'!$B$7:$G$7</c:f>
              <c:numCache>
                <c:formatCode>0.00</c:formatCode>
                <c:ptCount val="6"/>
                <c:pt idx="0">
                  <c:v>14.7</c:v>
                </c:pt>
                <c:pt idx="1">
                  <c:v>15.34</c:v>
                </c:pt>
                <c:pt idx="2">
                  <c:v>15.81</c:v>
                </c:pt>
                <c:pt idx="3">
                  <c:v>16.7</c:v>
                </c:pt>
                <c:pt idx="4">
                  <c:v>17.600000000000001</c:v>
                </c:pt>
                <c:pt idx="5">
                  <c:v>19.399999999999999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'UDP Throughput'!$A$8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Throughput'!$B$8:$G$8</c:f>
              <c:numCache>
                <c:formatCode>0.00</c:formatCode>
                <c:ptCount val="6"/>
                <c:pt idx="0">
                  <c:v>21</c:v>
                </c:pt>
                <c:pt idx="1">
                  <c:v>23.2</c:v>
                </c:pt>
                <c:pt idx="2">
                  <c:v>24.09</c:v>
                </c:pt>
                <c:pt idx="3">
                  <c:v>25.15</c:v>
                </c:pt>
                <c:pt idx="4">
                  <c:v>25.92</c:v>
                </c:pt>
                <c:pt idx="5">
                  <c:v>26.85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12128"/>
        <c:axId val="891014304"/>
      </c:lineChart>
      <c:catAx>
        <c:axId val="8910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175538723171463"/>
              <c:y val="0.9462571976967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14304"/>
        <c:crosses val="autoZero"/>
        <c:auto val="1"/>
        <c:lblAlgn val="ctr"/>
        <c:lblOffset val="100"/>
        <c:noMultiLvlLbl val="0"/>
      </c:catAx>
      <c:valAx>
        <c:axId val="89101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1.0380232549902764E-2"/>
              <c:y val="0.3846334986902756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121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5024877140003459"/>
          <c:y val="0.73726565951796241"/>
          <c:w val="0.43754451103655745"/>
          <c:h val="0.11827152304400458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Throughput'!$A$3</c:f>
              <c:strCache>
                <c:ptCount val="1"/>
                <c:pt idx="0">
                  <c:v>TCP-IPv4-LAB001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Throughput'!$B$3:$G$3</c:f>
              <c:numCache>
                <c:formatCode>0.00</c:formatCode>
                <c:ptCount val="6"/>
                <c:pt idx="0">
                  <c:v>11.87</c:v>
                </c:pt>
                <c:pt idx="1">
                  <c:v>12.21</c:v>
                </c:pt>
                <c:pt idx="2">
                  <c:v>12.76</c:v>
                </c:pt>
                <c:pt idx="3">
                  <c:v>12.95</c:v>
                </c:pt>
                <c:pt idx="4">
                  <c:v>13.6</c:v>
                </c:pt>
                <c:pt idx="5">
                  <c:v>14.84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'TCP - UDP Throughput'!$A$4</c:f>
              <c:strCache>
                <c:ptCount val="1"/>
                <c:pt idx="0">
                  <c:v>TCP-IPv4-LAB003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Throughput'!$B$4:$G$4</c:f>
              <c:numCache>
                <c:formatCode>0.00</c:formatCode>
                <c:ptCount val="6"/>
                <c:pt idx="0">
                  <c:v>15.8</c:v>
                </c:pt>
                <c:pt idx="1">
                  <c:v>16.100000000000001</c:v>
                </c:pt>
                <c:pt idx="2">
                  <c:v>17.62</c:v>
                </c:pt>
                <c:pt idx="3">
                  <c:v>18.04</c:v>
                </c:pt>
                <c:pt idx="4">
                  <c:v>18.5</c:v>
                </c:pt>
                <c:pt idx="5">
                  <c:v>20.67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Throughput'!$A$5</c:f>
              <c:strCache>
                <c:ptCount val="1"/>
                <c:pt idx="0">
                  <c:v>TCP-IPv4-LAB005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Throughput'!$B$5:$G$5</c:f>
              <c:numCache>
                <c:formatCode>0.00</c:formatCode>
                <c:ptCount val="6"/>
                <c:pt idx="0">
                  <c:v>23.4</c:v>
                </c:pt>
                <c:pt idx="1">
                  <c:v>23.85</c:v>
                </c:pt>
                <c:pt idx="2">
                  <c:v>24.7</c:v>
                </c:pt>
                <c:pt idx="3">
                  <c:v>25.92</c:v>
                </c:pt>
                <c:pt idx="4">
                  <c:v>26.81</c:v>
                </c:pt>
                <c:pt idx="5">
                  <c:v>29.75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'TCP - UDP Throughput'!$A$6</c:f>
              <c:strCache>
                <c:ptCount val="1"/>
                <c:pt idx="0">
                  <c:v>TCP-IPv6-LAB001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Throughput'!$B$6:$G$6</c:f>
              <c:numCache>
                <c:formatCode>0.00</c:formatCode>
                <c:ptCount val="6"/>
                <c:pt idx="0">
                  <c:v>9.81</c:v>
                </c:pt>
                <c:pt idx="1">
                  <c:v>10.6</c:v>
                </c:pt>
                <c:pt idx="2">
                  <c:v>11.51</c:v>
                </c:pt>
                <c:pt idx="3">
                  <c:v>12.1</c:v>
                </c:pt>
                <c:pt idx="4">
                  <c:v>13.2</c:v>
                </c:pt>
                <c:pt idx="5">
                  <c:v>13.94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Throughput'!$A$7</c:f>
              <c:strCache>
                <c:ptCount val="1"/>
                <c:pt idx="0">
                  <c:v>TCP-IPv6-LAB003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Throughput'!$B$7:$G$7</c:f>
              <c:numCache>
                <c:formatCode>0.00</c:formatCode>
                <c:ptCount val="6"/>
                <c:pt idx="0">
                  <c:v>12.9</c:v>
                </c:pt>
                <c:pt idx="1">
                  <c:v>14.43</c:v>
                </c:pt>
                <c:pt idx="2">
                  <c:v>14.82</c:v>
                </c:pt>
                <c:pt idx="3">
                  <c:v>15.1</c:v>
                </c:pt>
                <c:pt idx="4">
                  <c:v>15.77</c:v>
                </c:pt>
                <c:pt idx="5">
                  <c:v>16.48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Throughput'!$A$8</c:f>
              <c:strCache>
                <c:ptCount val="1"/>
                <c:pt idx="0">
                  <c:v>TCP-IPv6-LAB005</c:v>
                </c:pt>
              </c:strCache>
            </c:strRef>
          </c:tx>
          <c:spPr>
            <a:ln w="19050"/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Throughput'!$B$8:$G$8</c:f>
              <c:numCache>
                <c:formatCode>0.00</c:formatCode>
                <c:ptCount val="6"/>
                <c:pt idx="0">
                  <c:v>19.22</c:v>
                </c:pt>
                <c:pt idx="1">
                  <c:v>20.100000000000001</c:v>
                </c:pt>
                <c:pt idx="2">
                  <c:v>20.77</c:v>
                </c:pt>
                <c:pt idx="3">
                  <c:v>22.93</c:v>
                </c:pt>
                <c:pt idx="4">
                  <c:v>23.103000000000002</c:v>
                </c:pt>
                <c:pt idx="5">
                  <c:v>24.48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Throughput'!$A$9</c:f>
              <c:strCache>
                <c:ptCount val="1"/>
                <c:pt idx="0">
                  <c:v>UDP-IPv4-LAB001</c:v>
                </c:pt>
              </c:strCache>
            </c:strRef>
          </c:tx>
          <c:spPr>
            <a:ln w="19050">
              <a:prstDash val="lgDash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Throughput'!$B$9:$G$9</c:f>
              <c:numCache>
                <c:formatCode>0.00</c:formatCode>
                <c:ptCount val="6"/>
                <c:pt idx="0">
                  <c:v>12.4</c:v>
                </c:pt>
                <c:pt idx="1">
                  <c:v>13.01</c:v>
                </c:pt>
                <c:pt idx="2">
                  <c:v>13.4</c:v>
                </c:pt>
                <c:pt idx="3">
                  <c:v>13.9</c:v>
                </c:pt>
                <c:pt idx="4">
                  <c:v>14.61</c:v>
                </c:pt>
                <c:pt idx="5">
                  <c:v>15.82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Throughput'!$A$10</c:f>
              <c:strCache>
                <c:ptCount val="1"/>
                <c:pt idx="0">
                  <c:v>UDP-IPv4-LAB003</c:v>
                </c:pt>
              </c:strCache>
            </c:strRef>
          </c:tx>
          <c:spPr>
            <a:ln w="19050">
              <a:prstDash val="dash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Throughput'!$B$10:$G$10</c:f>
              <c:numCache>
                <c:formatCode>0.00</c:formatCode>
                <c:ptCount val="6"/>
                <c:pt idx="0">
                  <c:v>17.600000000000001</c:v>
                </c:pt>
                <c:pt idx="1">
                  <c:v>18.64</c:v>
                </c:pt>
                <c:pt idx="2">
                  <c:v>19.5</c:v>
                </c:pt>
                <c:pt idx="3">
                  <c:v>21.64</c:v>
                </c:pt>
                <c:pt idx="4">
                  <c:v>21.7</c:v>
                </c:pt>
                <c:pt idx="5">
                  <c:v>22.68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'TCP - UDP Throughput'!$A$11</c:f>
              <c:strCache>
                <c:ptCount val="1"/>
                <c:pt idx="0">
                  <c:v>UDP-IPv4-LAB005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Throughput'!$B$11:$G$11</c:f>
              <c:numCache>
                <c:formatCode>0.00</c:formatCode>
                <c:ptCount val="6"/>
                <c:pt idx="0">
                  <c:v>28.4</c:v>
                </c:pt>
                <c:pt idx="1">
                  <c:v>28.84</c:v>
                </c:pt>
                <c:pt idx="2">
                  <c:v>29.34</c:v>
                </c:pt>
                <c:pt idx="3">
                  <c:v>29.5</c:v>
                </c:pt>
                <c:pt idx="4">
                  <c:v>31.87</c:v>
                </c:pt>
                <c:pt idx="5">
                  <c:v>35.4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'TCP - UDP Throughput'!$A$12</c:f>
              <c:strCache>
                <c:ptCount val="1"/>
                <c:pt idx="0">
                  <c:v>UDP-IPv6-LAB001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Throughput'!$B$12:$G$12</c:f>
              <c:numCache>
                <c:formatCode>0.00</c:formatCode>
                <c:ptCount val="6"/>
                <c:pt idx="0">
                  <c:v>10.71</c:v>
                </c:pt>
                <c:pt idx="1">
                  <c:v>11.94</c:v>
                </c:pt>
                <c:pt idx="2">
                  <c:v>12.01</c:v>
                </c:pt>
                <c:pt idx="3">
                  <c:v>12.6</c:v>
                </c:pt>
                <c:pt idx="4">
                  <c:v>13.7</c:v>
                </c:pt>
                <c:pt idx="5">
                  <c:v>14.3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'TCP - UDP Throughput'!$A$13</c:f>
              <c:strCache>
                <c:ptCount val="1"/>
                <c:pt idx="0">
                  <c:v>UDP-IPv6-LAB003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Throughput'!$B$13:$G$13</c:f>
              <c:numCache>
                <c:formatCode>0.00</c:formatCode>
                <c:ptCount val="6"/>
                <c:pt idx="0">
                  <c:v>14.7</c:v>
                </c:pt>
                <c:pt idx="1">
                  <c:v>15.34</c:v>
                </c:pt>
                <c:pt idx="2">
                  <c:v>15.81</c:v>
                </c:pt>
                <c:pt idx="3">
                  <c:v>16.7</c:v>
                </c:pt>
                <c:pt idx="4">
                  <c:v>17.600000000000001</c:v>
                </c:pt>
                <c:pt idx="5">
                  <c:v>19.399999999999999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'TCP - UDP Throughput'!$A$14</c:f>
              <c:strCache>
                <c:ptCount val="1"/>
                <c:pt idx="0">
                  <c:v>UDP-IPv6-LAB005</c:v>
                </c:pt>
              </c:strCache>
            </c:strRef>
          </c:tx>
          <c:spPr>
            <a:ln w="19050">
              <a:prstDash val="sysDash"/>
            </a:ln>
          </c:spPr>
          <c:cat>
            <c:numRef>
              <c:f>'TCP - UDP Throughput'!$B$2:$G$2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Throughput'!$B$14:$G$14</c:f>
              <c:numCache>
                <c:formatCode>0.00</c:formatCode>
                <c:ptCount val="6"/>
                <c:pt idx="0">
                  <c:v>21</c:v>
                </c:pt>
                <c:pt idx="1">
                  <c:v>23.2</c:v>
                </c:pt>
                <c:pt idx="2">
                  <c:v>24.09</c:v>
                </c:pt>
                <c:pt idx="3">
                  <c:v>25.15</c:v>
                </c:pt>
                <c:pt idx="4">
                  <c:v>25.92</c:v>
                </c:pt>
                <c:pt idx="5">
                  <c:v>26.85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21376"/>
        <c:axId val="891017024"/>
      </c:lineChart>
      <c:catAx>
        <c:axId val="8910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891017024"/>
        <c:crosses val="autoZero"/>
        <c:auto val="1"/>
        <c:lblAlgn val="ctr"/>
        <c:lblOffset val="100"/>
        <c:noMultiLvlLbl val="0"/>
      </c:catAx>
      <c:valAx>
        <c:axId val="89101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 sz="1000" b="1" i="0" u="none" strike="noStrike" baseline="0"/>
                  <a:t>Throughput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21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327042824323577"/>
          <c:y val="0.70981514454292072"/>
          <c:w val="0.5329343869525317"/>
          <c:h val="0.135126037476656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13011931795473E-2"/>
          <c:y val="2.5498778704430534E-2"/>
          <c:w val="0.89933506468993984"/>
          <c:h val="0.85324509987528041"/>
        </c:manualLayout>
      </c:layout>
      <c:lineChart>
        <c:grouping val="standard"/>
        <c:varyColors val="0"/>
        <c:ser>
          <c:idx val="0"/>
          <c:order val="0"/>
          <c:tx>
            <c:strRef>
              <c:f>'TCP RTT'!$A$3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RTT'!$B$3:$G$3</c:f>
              <c:numCache>
                <c:formatCode>0.00</c:formatCode>
                <c:ptCount val="6"/>
                <c:pt idx="0">
                  <c:v>0.50035383319292326</c:v>
                </c:pt>
                <c:pt idx="1">
                  <c:v>1.4592628992628991</c:v>
                </c:pt>
                <c:pt idx="2">
                  <c:v>2.3272727272727267</c:v>
                </c:pt>
                <c:pt idx="3">
                  <c:v>3.2103783783783784</c:v>
                </c:pt>
                <c:pt idx="4">
                  <c:v>3.9303529411764702</c:v>
                </c:pt>
                <c:pt idx="5">
                  <c:v>4.4023719676549868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'TCP RTT'!$A$4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RTT'!$B$4:$G$4</c:f>
              <c:numCache>
                <c:formatCode>0.00</c:formatCode>
                <c:ptCount val="6"/>
                <c:pt idx="0">
                  <c:v>0.37589873417721509</c:v>
                </c:pt>
                <c:pt idx="1">
                  <c:v>1.1066832298136644</c:v>
                </c:pt>
                <c:pt idx="2">
                  <c:v>1.6853575482406356</c:v>
                </c:pt>
                <c:pt idx="3">
                  <c:v>2.3045676274944569</c:v>
                </c:pt>
                <c:pt idx="4">
                  <c:v>2.8893405405405406</c:v>
                </c:pt>
                <c:pt idx="5">
                  <c:v>3.160677310111272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'TCP RTT'!$A$5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dPt>
            <c:idx val="5"/>
            <c:bubble3D val="0"/>
          </c:dPt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RTT'!$B$5:$G$5</c:f>
              <c:numCache>
                <c:formatCode>0.00</c:formatCode>
                <c:ptCount val="6"/>
                <c:pt idx="0">
                  <c:v>0.20381196581196601</c:v>
                </c:pt>
                <c:pt idx="1">
                  <c:v>0.74706918238993703</c:v>
                </c:pt>
                <c:pt idx="2">
                  <c:v>1.25226720647773</c:v>
                </c:pt>
                <c:pt idx="3">
                  <c:v>1.6039506172839504</c:v>
                </c:pt>
                <c:pt idx="4">
                  <c:v>1.9937635210742299</c:v>
                </c:pt>
                <c:pt idx="5">
                  <c:v>2.1960067226890754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'TCP RTT'!$A$6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RTT'!$B$6:$G$6</c:f>
              <c:numCache>
                <c:formatCode>0.00</c:formatCode>
                <c:ptCount val="6"/>
                <c:pt idx="0">
                  <c:v>0.60542303771661554</c:v>
                </c:pt>
                <c:pt idx="1">
                  <c:v>1.6809056603773582</c:v>
                </c:pt>
                <c:pt idx="2">
                  <c:v>2.7800173761946101</c:v>
                </c:pt>
                <c:pt idx="3">
                  <c:v>3.4359008264462809</c:v>
                </c:pt>
                <c:pt idx="4">
                  <c:v>4.0494545454545454</c:v>
                </c:pt>
                <c:pt idx="5">
                  <c:v>4.6865997130559549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'TCP RTT'!$A$7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RTT'!$B$7:$G$7</c:f>
              <c:numCache>
                <c:formatCode>0.00</c:formatCode>
                <c:ptCount val="6"/>
                <c:pt idx="0">
                  <c:v>0.46040310077519375</c:v>
                </c:pt>
                <c:pt idx="1">
                  <c:v>1.2347609147609147</c:v>
                </c:pt>
                <c:pt idx="2">
                  <c:v>2.1037786774628899</c:v>
                </c:pt>
                <c:pt idx="3">
                  <c:v>2.6532715231788102</c:v>
                </c:pt>
                <c:pt idx="4">
                  <c:v>3.3895244134432465</c:v>
                </c:pt>
                <c:pt idx="5">
                  <c:v>3.9642718446601899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'TCP RTT'!$A$8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'TCP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RTT'!$B$8:$G$8</c:f>
              <c:numCache>
                <c:formatCode>0.00</c:formatCode>
                <c:ptCount val="6"/>
                <c:pt idx="0">
                  <c:v>0.30901144640998962</c:v>
                </c:pt>
                <c:pt idx="1">
                  <c:v>0.88644776119402968</c:v>
                </c:pt>
                <c:pt idx="2">
                  <c:v>1.4297544535387579</c:v>
                </c:pt>
                <c:pt idx="3">
                  <c:v>1.71310074138683</c:v>
                </c:pt>
                <c:pt idx="4">
                  <c:v>2.3136735488897542</c:v>
                </c:pt>
                <c:pt idx="5">
                  <c:v>2.8687581699346398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18656"/>
        <c:axId val="891021920"/>
      </c:lineChart>
      <c:catAx>
        <c:axId val="8910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975097622355418"/>
              <c:y val="0.946345875686854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21920"/>
        <c:crosses val="autoZero"/>
        <c:auto val="1"/>
        <c:lblAlgn val="ctr"/>
        <c:lblOffset val="100"/>
        <c:noMultiLvlLbl val="0"/>
      </c:catAx>
      <c:valAx>
        <c:axId val="8910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RTT (ms)</a:t>
                </a:r>
              </a:p>
            </c:rich>
          </c:tx>
          <c:layout>
            <c:manualLayout>
              <c:xMode val="edge"/>
              <c:yMode val="edge"/>
              <c:x val="1.2123951240713892E-2"/>
              <c:y val="0.3797633515697533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1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818151368826816"/>
          <c:y val="0.73263867582073838"/>
          <c:w val="0.44323474656236889"/>
          <c:h val="0.1155461163597821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13011931795473E-2"/>
          <c:y val="2.5498778704430534E-2"/>
          <c:w val="0.89933506468993984"/>
          <c:h val="0.85324509987528041"/>
        </c:manualLayout>
      </c:layout>
      <c:lineChart>
        <c:grouping val="standard"/>
        <c:varyColors val="0"/>
        <c:ser>
          <c:idx val="0"/>
          <c:order val="0"/>
          <c:tx>
            <c:strRef>
              <c:f>'UDP RTT'!$A$3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RTT'!$B$3:$G$3</c:f>
              <c:numCache>
                <c:formatCode>0.00</c:formatCode>
                <c:ptCount val="6"/>
                <c:pt idx="0">
                  <c:v>0.47896774193548386</c:v>
                </c:pt>
                <c:pt idx="1">
                  <c:v>1.369531129900077</c:v>
                </c:pt>
                <c:pt idx="2">
                  <c:v>2.3161194029850698</c:v>
                </c:pt>
                <c:pt idx="3">
                  <c:v>2.69096402877698</c:v>
                </c:pt>
                <c:pt idx="4">
                  <c:v>3.6586447638603694</c:v>
                </c:pt>
                <c:pt idx="5">
                  <c:v>4.1296586599241456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'UDP RTT'!$A$4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RTT'!$B$4:$G$4</c:f>
              <c:numCache>
                <c:formatCode>0.00</c:formatCode>
                <c:ptCount val="6"/>
                <c:pt idx="0">
                  <c:v>0.3374545454545454</c:v>
                </c:pt>
                <c:pt idx="1">
                  <c:v>0.95587982832618024</c:v>
                </c:pt>
                <c:pt idx="2">
                  <c:v>1.3228717948717901</c:v>
                </c:pt>
                <c:pt idx="3">
                  <c:v>1.9211829944547132</c:v>
                </c:pt>
                <c:pt idx="4">
                  <c:v>2.6632626728110602</c:v>
                </c:pt>
                <c:pt idx="5">
                  <c:v>2.8805643738977076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'UDP RTT'!$A$5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dPt>
            <c:idx val="5"/>
            <c:bubble3D val="0"/>
          </c:dPt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RTT'!$B$5:$G$5</c:f>
              <c:numCache>
                <c:formatCode>0.00</c:formatCode>
                <c:ptCount val="6"/>
                <c:pt idx="0">
                  <c:v>0.20912676056338028</c:v>
                </c:pt>
                <c:pt idx="1">
                  <c:v>0.61780859916782238</c:v>
                </c:pt>
                <c:pt idx="2">
                  <c:v>1.0121336059986366</c:v>
                </c:pt>
                <c:pt idx="3">
                  <c:v>1.48</c:v>
                </c:pt>
                <c:pt idx="4">
                  <c:v>1.6772136805773454</c:v>
                </c:pt>
                <c:pt idx="5">
                  <c:v>1.8455141242937854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'UDP RTT'!$A$6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RTT'!$B$6:$G$6</c:f>
              <c:numCache>
                <c:formatCode>0.00</c:formatCode>
                <c:ptCount val="6"/>
                <c:pt idx="0">
                  <c:v>0.75</c:v>
                </c:pt>
                <c:pt idx="1">
                  <c:v>1.4922613065326635</c:v>
                </c:pt>
                <c:pt idx="2">
                  <c:v>2.4726061615320569</c:v>
                </c:pt>
                <c:pt idx="3">
                  <c:v>3.1995555555555599</c:v>
                </c:pt>
                <c:pt idx="4">
                  <c:v>3.99</c:v>
                </c:pt>
                <c:pt idx="5">
                  <c:v>4.26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'UDP RTT'!$A$7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RTT'!$B$7:$G$7</c:f>
              <c:numCache>
                <c:formatCode>0.00</c:formatCode>
                <c:ptCount val="6"/>
                <c:pt idx="0">
                  <c:v>0.40402721088435373</c:v>
                </c:pt>
                <c:pt idx="1">
                  <c:v>1.1615123859191654</c:v>
                </c:pt>
                <c:pt idx="2">
                  <c:v>1.77830487033523</c:v>
                </c:pt>
                <c:pt idx="3">
                  <c:v>2.58948502994012</c:v>
                </c:pt>
                <c:pt idx="4">
                  <c:v>3.0370909090909088</c:v>
                </c:pt>
                <c:pt idx="5">
                  <c:v>3.3675876288659796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'UDP RTT'!$A$8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RTT'!$B$8:$G$8</c:f>
              <c:numCache>
                <c:formatCode>0.00</c:formatCode>
                <c:ptCount val="6"/>
                <c:pt idx="0">
                  <c:v>0.28281904761904758</c:v>
                </c:pt>
                <c:pt idx="1">
                  <c:v>0.85</c:v>
                </c:pt>
                <c:pt idx="2">
                  <c:v>1.2327106683271067</c:v>
                </c:pt>
                <c:pt idx="3">
                  <c:v>1.6530576540755466</c:v>
                </c:pt>
                <c:pt idx="4">
                  <c:v>1.97</c:v>
                </c:pt>
                <c:pt idx="5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07232"/>
        <c:axId val="891008320"/>
      </c:lineChart>
      <c:catAx>
        <c:axId val="8910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975097622355418"/>
              <c:y val="0.946345875686854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08320"/>
        <c:crosses val="autoZero"/>
        <c:auto val="1"/>
        <c:lblAlgn val="ctr"/>
        <c:lblOffset val="100"/>
        <c:noMultiLvlLbl val="0"/>
      </c:catAx>
      <c:valAx>
        <c:axId val="89100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RTT (ms)</a:t>
                </a:r>
              </a:p>
            </c:rich>
          </c:tx>
          <c:layout>
            <c:manualLayout>
              <c:xMode val="edge"/>
              <c:yMode val="edge"/>
              <c:x val="1.2123951240713892E-2"/>
              <c:y val="0.3797633515697533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1007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818151368826816"/>
          <c:y val="0.73263867582073838"/>
          <c:w val="0.44323474656236889"/>
          <c:h val="0.1155461163597821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RTT'!$A$3</c:f>
              <c:strCache>
                <c:ptCount val="1"/>
                <c:pt idx="0">
                  <c:v>TCP-IPv4-LAB001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RTT'!$B$3:$G$3</c:f>
              <c:numCache>
                <c:formatCode>0.000</c:formatCode>
                <c:ptCount val="6"/>
                <c:pt idx="0">
                  <c:v>0.50035383319292326</c:v>
                </c:pt>
                <c:pt idx="1">
                  <c:v>1.4592628992628991</c:v>
                </c:pt>
                <c:pt idx="2">
                  <c:v>2.3272727272727267</c:v>
                </c:pt>
                <c:pt idx="3">
                  <c:v>3.2103783783783784</c:v>
                </c:pt>
                <c:pt idx="4">
                  <c:v>3.9303529411764702</c:v>
                </c:pt>
                <c:pt idx="5">
                  <c:v>4.4023719676549868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'TCP - UDP RTT'!$A$4</c:f>
              <c:strCache>
                <c:ptCount val="1"/>
                <c:pt idx="0">
                  <c:v>TCP-IPv4-LAB003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RTT'!$B$4:$G$4</c:f>
              <c:numCache>
                <c:formatCode>0.000</c:formatCode>
                <c:ptCount val="6"/>
                <c:pt idx="0">
                  <c:v>0.37589873417721509</c:v>
                </c:pt>
                <c:pt idx="1">
                  <c:v>1.1066832298136644</c:v>
                </c:pt>
                <c:pt idx="2">
                  <c:v>1.6853575482406356</c:v>
                </c:pt>
                <c:pt idx="3">
                  <c:v>2.3045676274944569</c:v>
                </c:pt>
                <c:pt idx="4">
                  <c:v>2.8893405405405406</c:v>
                </c:pt>
                <c:pt idx="5">
                  <c:v>3.160677310111272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RTT'!$A$5</c:f>
              <c:strCache>
                <c:ptCount val="1"/>
                <c:pt idx="0">
                  <c:v>TCP-IPv4-LAB005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RTT'!$B$5:$G$5</c:f>
              <c:numCache>
                <c:formatCode>0.000</c:formatCode>
                <c:ptCount val="6"/>
                <c:pt idx="0">
                  <c:v>0.20381196581196601</c:v>
                </c:pt>
                <c:pt idx="1">
                  <c:v>0.74706918238993703</c:v>
                </c:pt>
                <c:pt idx="2">
                  <c:v>1.25226720647773</c:v>
                </c:pt>
                <c:pt idx="3">
                  <c:v>1.6039506172839504</c:v>
                </c:pt>
                <c:pt idx="4">
                  <c:v>1.9937635210742299</c:v>
                </c:pt>
                <c:pt idx="5">
                  <c:v>2.1960067226890754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'TCP - UDP RTT'!$A$6</c:f>
              <c:strCache>
                <c:ptCount val="1"/>
                <c:pt idx="0">
                  <c:v>TCP-IPv6-LAB001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RTT'!$B$6:$G$6</c:f>
              <c:numCache>
                <c:formatCode>0.000</c:formatCode>
                <c:ptCount val="6"/>
                <c:pt idx="0">
                  <c:v>0.60542303771661554</c:v>
                </c:pt>
                <c:pt idx="1">
                  <c:v>1.6809056603773582</c:v>
                </c:pt>
                <c:pt idx="2">
                  <c:v>2.7800173761946101</c:v>
                </c:pt>
                <c:pt idx="3">
                  <c:v>3.4359008264462809</c:v>
                </c:pt>
                <c:pt idx="4">
                  <c:v>4.0494545454545454</c:v>
                </c:pt>
                <c:pt idx="5">
                  <c:v>4.6865997130559549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RTT'!$A$7</c:f>
              <c:strCache>
                <c:ptCount val="1"/>
                <c:pt idx="0">
                  <c:v>TCP-IPv6-LAB003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RTT'!$B$7:$G$7</c:f>
              <c:numCache>
                <c:formatCode>0.000</c:formatCode>
                <c:ptCount val="6"/>
                <c:pt idx="0">
                  <c:v>0.46040310077519375</c:v>
                </c:pt>
                <c:pt idx="1">
                  <c:v>1.2347609147609147</c:v>
                </c:pt>
                <c:pt idx="2">
                  <c:v>2.1037786774628899</c:v>
                </c:pt>
                <c:pt idx="3">
                  <c:v>2.6532715231788102</c:v>
                </c:pt>
                <c:pt idx="4">
                  <c:v>3.3895244134432465</c:v>
                </c:pt>
                <c:pt idx="5">
                  <c:v>3.9642718446601899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RTT'!$A$8</c:f>
              <c:strCache>
                <c:ptCount val="1"/>
                <c:pt idx="0">
                  <c:v>TCP-IPv6-LAB005</c:v>
                </c:pt>
              </c:strCache>
            </c:strRef>
          </c:tx>
          <c:spPr>
            <a:ln w="19050"/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RTT'!$B$8:$G$8</c:f>
              <c:numCache>
                <c:formatCode>0.000</c:formatCode>
                <c:ptCount val="6"/>
                <c:pt idx="0">
                  <c:v>0.30901144640998962</c:v>
                </c:pt>
                <c:pt idx="1">
                  <c:v>0.88644776119402968</c:v>
                </c:pt>
                <c:pt idx="2">
                  <c:v>1.4297544535387579</c:v>
                </c:pt>
                <c:pt idx="3">
                  <c:v>1.71310074138683</c:v>
                </c:pt>
                <c:pt idx="4">
                  <c:v>2.3136735488897542</c:v>
                </c:pt>
                <c:pt idx="5">
                  <c:v>2.8687581699346398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RTT'!$A$9</c:f>
              <c:strCache>
                <c:ptCount val="1"/>
                <c:pt idx="0">
                  <c:v>UDP-IPv4-LAB001</c:v>
                </c:pt>
              </c:strCache>
            </c:strRef>
          </c:tx>
          <c:spPr>
            <a:ln w="19050">
              <a:prstDash val="lgDash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RTT'!$B$9:$G$9</c:f>
              <c:numCache>
                <c:formatCode>0.000</c:formatCode>
                <c:ptCount val="6"/>
                <c:pt idx="0">
                  <c:v>0.47896774193548386</c:v>
                </c:pt>
                <c:pt idx="1">
                  <c:v>1.369531129900077</c:v>
                </c:pt>
                <c:pt idx="2">
                  <c:v>2.3161194029850698</c:v>
                </c:pt>
                <c:pt idx="3">
                  <c:v>2.69096402877698</c:v>
                </c:pt>
                <c:pt idx="4">
                  <c:v>3.6586447638603694</c:v>
                </c:pt>
                <c:pt idx="5">
                  <c:v>4.1296586599241456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RTT'!$A$10</c:f>
              <c:strCache>
                <c:ptCount val="1"/>
                <c:pt idx="0">
                  <c:v>UDP-IPv4-LAB003</c:v>
                </c:pt>
              </c:strCache>
            </c:strRef>
          </c:tx>
          <c:spPr>
            <a:ln w="19050">
              <a:prstDash val="dash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RTT'!$B$10:$G$10</c:f>
              <c:numCache>
                <c:formatCode>0.000</c:formatCode>
                <c:ptCount val="6"/>
                <c:pt idx="0">
                  <c:v>0.3374545454545454</c:v>
                </c:pt>
                <c:pt idx="1">
                  <c:v>0.95587982832618024</c:v>
                </c:pt>
                <c:pt idx="2">
                  <c:v>1.3228717948717901</c:v>
                </c:pt>
                <c:pt idx="3">
                  <c:v>1.9211829944547132</c:v>
                </c:pt>
                <c:pt idx="4">
                  <c:v>2.6632626728110602</c:v>
                </c:pt>
                <c:pt idx="5">
                  <c:v>2.8805643738977076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'TCP - UDP RTT'!$A$11</c:f>
              <c:strCache>
                <c:ptCount val="1"/>
                <c:pt idx="0">
                  <c:v>UDP-IPv4-LAB005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RTT'!$B$11:$G$11</c:f>
              <c:numCache>
                <c:formatCode>0.000</c:formatCode>
                <c:ptCount val="6"/>
                <c:pt idx="0">
                  <c:v>0.20912676056338028</c:v>
                </c:pt>
                <c:pt idx="1">
                  <c:v>0.61780859916782238</c:v>
                </c:pt>
                <c:pt idx="2">
                  <c:v>1.0121336059986366</c:v>
                </c:pt>
                <c:pt idx="3">
                  <c:v>1.48</c:v>
                </c:pt>
                <c:pt idx="4">
                  <c:v>1.6772136805773454</c:v>
                </c:pt>
                <c:pt idx="5">
                  <c:v>1.8455141242937854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'TCP - UDP RTT'!$A$12</c:f>
              <c:strCache>
                <c:ptCount val="1"/>
                <c:pt idx="0">
                  <c:v>UDP-IPv6-LAB001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RTT'!$B$12:$G$12</c:f>
              <c:numCache>
                <c:formatCode>0.000</c:formatCode>
                <c:ptCount val="6"/>
                <c:pt idx="0">
                  <c:v>0.75</c:v>
                </c:pt>
                <c:pt idx="1">
                  <c:v>1.4922613065326635</c:v>
                </c:pt>
                <c:pt idx="2">
                  <c:v>2.4726061615320569</c:v>
                </c:pt>
                <c:pt idx="3">
                  <c:v>3.1995555555555599</c:v>
                </c:pt>
                <c:pt idx="4">
                  <c:v>3.99</c:v>
                </c:pt>
                <c:pt idx="5">
                  <c:v>4.26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'TCP - UDP RTT'!$A$13</c:f>
              <c:strCache>
                <c:ptCount val="1"/>
                <c:pt idx="0">
                  <c:v>UDP-IPv6-LAB003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RTT'!$B$13:$G$13</c:f>
              <c:numCache>
                <c:formatCode>0.000</c:formatCode>
                <c:ptCount val="6"/>
                <c:pt idx="0">
                  <c:v>0.40402721088435373</c:v>
                </c:pt>
                <c:pt idx="1">
                  <c:v>1.1615123859191654</c:v>
                </c:pt>
                <c:pt idx="2">
                  <c:v>1.77830487033523</c:v>
                </c:pt>
                <c:pt idx="3">
                  <c:v>2.58948502994012</c:v>
                </c:pt>
                <c:pt idx="4">
                  <c:v>3.0370909090909088</c:v>
                </c:pt>
                <c:pt idx="5">
                  <c:v>3.3675876288659796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'TCP - UDP RTT'!$A$14</c:f>
              <c:strCache>
                <c:ptCount val="1"/>
                <c:pt idx="0">
                  <c:v>UDP-IPv6-LAB005</c:v>
                </c:pt>
              </c:strCache>
            </c:strRef>
          </c:tx>
          <c:spPr>
            <a:ln w="19050">
              <a:prstDash val="sysDash"/>
            </a:ln>
          </c:spPr>
          <c:cat>
            <c:numRef>
              <c:f>'TCP - UDP RTT'!$B$2:$G$2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RTT'!$B$14:$G$14</c:f>
              <c:numCache>
                <c:formatCode>0.000</c:formatCode>
                <c:ptCount val="6"/>
                <c:pt idx="0">
                  <c:v>0.28281904761904758</c:v>
                </c:pt>
                <c:pt idx="1">
                  <c:v>0.85</c:v>
                </c:pt>
                <c:pt idx="2">
                  <c:v>1.2327106683271067</c:v>
                </c:pt>
                <c:pt idx="3">
                  <c:v>1.6530576540755466</c:v>
                </c:pt>
                <c:pt idx="4">
                  <c:v>1.97</c:v>
                </c:pt>
                <c:pt idx="5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66144"/>
        <c:axId val="892965056"/>
      </c:lineChart>
      <c:catAx>
        <c:axId val="8929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892965056"/>
        <c:crosses val="autoZero"/>
        <c:auto val="1"/>
        <c:lblAlgn val="ctr"/>
        <c:lblOffset val="100"/>
        <c:noMultiLvlLbl val="0"/>
      </c:catAx>
      <c:valAx>
        <c:axId val="8929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RTT (ms)</a:t>
                </a:r>
              </a:p>
            </c:rich>
          </c:tx>
          <c:layout>
            <c:manualLayout>
              <c:xMode val="edge"/>
              <c:yMode val="edge"/>
              <c:x val="8.6917424751017794E-4"/>
              <c:y val="0.4180679019351492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2966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327042824323577"/>
          <c:y val="0.70981514454292072"/>
          <c:w val="0.5329343869525317"/>
          <c:h val="0.135126037476656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13011931795473E-2"/>
          <c:y val="2.5498778704430534E-2"/>
          <c:w val="0.89933506468993984"/>
          <c:h val="0.85324509987528041"/>
        </c:manualLayout>
      </c:layout>
      <c:lineChart>
        <c:grouping val="standard"/>
        <c:varyColors val="0"/>
        <c:ser>
          <c:idx val="0"/>
          <c:order val="0"/>
          <c:tx>
            <c:strRef>
              <c:f>'TCP CPU'!$A$3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CPU'!$B$3:$G$3</c:f>
              <c:numCache>
                <c:formatCode>0.00</c:formatCode>
                <c:ptCount val="6"/>
                <c:pt idx="0">
                  <c:v>7.42</c:v>
                </c:pt>
                <c:pt idx="1">
                  <c:v>7.31</c:v>
                </c:pt>
                <c:pt idx="2">
                  <c:v>7.14</c:v>
                </c:pt>
                <c:pt idx="3">
                  <c:v>6.86</c:v>
                </c:pt>
                <c:pt idx="4">
                  <c:v>6.78</c:v>
                </c:pt>
                <c:pt idx="5">
                  <c:v>6.6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'TCP CPU'!$A$4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CPU'!$B$4:$G$4</c:f>
              <c:numCache>
                <c:formatCode>0.00</c:formatCode>
                <c:ptCount val="6"/>
                <c:pt idx="0">
                  <c:v>6.61</c:v>
                </c:pt>
                <c:pt idx="1">
                  <c:v>6.47</c:v>
                </c:pt>
                <c:pt idx="2">
                  <c:v>6.35</c:v>
                </c:pt>
                <c:pt idx="3">
                  <c:v>6.24</c:v>
                </c:pt>
                <c:pt idx="4">
                  <c:v>6.12</c:v>
                </c:pt>
                <c:pt idx="5">
                  <c:v>5.92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'TCP CPU'!$A$5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dPt>
            <c:idx val="5"/>
            <c:bubble3D val="0"/>
          </c:dPt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CPU'!$B$5:$G$5</c:f>
              <c:numCache>
                <c:formatCode>0.00</c:formatCode>
                <c:ptCount val="6"/>
                <c:pt idx="0">
                  <c:v>5.76</c:v>
                </c:pt>
                <c:pt idx="1">
                  <c:v>5.65</c:v>
                </c:pt>
                <c:pt idx="2">
                  <c:v>5.6271000000000004</c:v>
                </c:pt>
                <c:pt idx="3">
                  <c:v>5.4971000000000005</c:v>
                </c:pt>
                <c:pt idx="4">
                  <c:v>5.3571000000000009</c:v>
                </c:pt>
                <c:pt idx="5">
                  <c:v>4.92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'TCP CPU'!$A$6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CPU'!$B$6:$G$6</c:f>
              <c:numCache>
                <c:formatCode>0.00</c:formatCode>
                <c:ptCount val="6"/>
                <c:pt idx="0">
                  <c:v>8.15</c:v>
                </c:pt>
                <c:pt idx="1">
                  <c:v>8.08</c:v>
                </c:pt>
                <c:pt idx="2">
                  <c:v>7.85</c:v>
                </c:pt>
                <c:pt idx="3">
                  <c:v>7.78</c:v>
                </c:pt>
                <c:pt idx="4">
                  <c:v>7.54</c:v>
                </c:pt>
                <c:pt idx="5">
                  <c:v>7.21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'TCP CPU'!$A$7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CPU'!$B$7:$G$7</c:f>
              <c:numCache>
                <c:formatCode>0.00</c:formatCode>
                <c:ptCount val="6"/>
                <c:pt idx="0">
                  <c:v>6.94</c:v>
                </c:pt>
                <c:pt idx="1">
                  <c:v>6.7</c:v>
                </c:pt>
                <c:pt idx="2">
                  <c:v>6.55</c:v>
                </c:pt>
                <c:pt idx="3">
                  <c:v>6.38</c:v>
                </c:pt>
                <c:pt idx="4">
                  <c:v>6.19</c:v>
                </c:pt>
                <c:pt idx="5">
                  <c:v>6.01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'TCP CPU'!$A$8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'TCP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CPU'!$B$8:$G$8</c:f>
              <c:numCache>
                <c:formatCode>0.00</c:formatCode>
                <c:ptCount val="6"/>
                <c:pt idx="0">
                  <c:v>6.2850000000000001</c:v>
                </c:pt>
                <c:pt idx="1">
                  <c:v>6.125</c:v>
                </c:pt>
                <c:pt idx="2">
                  <c:v>5.9950000000000001</c:v>
                </c:pt>
                <c:pt idx="3">
                  <c:v>5.8650000000000002</c:v>
                </c:pt>
                <c:pt idx="4">
                  <c:v>5.7250000000000005</c:v>
                </c:pt>
                <c:pt idx="5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65600"/>
        <c:axId val="892960704"/>
      </c:lineChart>
      <c:catAx>
        <c:axId val="8929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975097622355418"/>
              <c:y val="0.946345875686854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2960704"/>
        <c:crosses val="autoZero"/>
        <c:auto val="1"/>
        <c:lblAlgn val="ctr"/>
        <c:lblOffset val="100"/>
        <c:noMultiLvlLbl val="0"/>
      </c:catAx>
      <c:valAx>
        <c:axId val="89296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CPU Utilisation (%)</a:t>
                </a:r>
              </a:p>
            </c:rich>
          </c:tx>
          <c:layout>
            <c:manualLayout>
              <c:xMode val="edge"/>
              <c:yMode val="edge"/>
              <c:x val="1.2123951240713892E-2"/>
              <c:y val="0.3797633515697533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2965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818151368826816"/>
          <c:y val="0.73263867582073838"/>
          <c:w val="0.44323474656236889"/>
          <c:h val="0.1155461163597821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13011931795473E-2"/>
          <c:y val="2.5498778704430534E-2"/>
          <c:w val="0.89933506468993984"/>
          <c:h val="0.85324509987528041"/>
        </c:manualLayout>
      </c:layout>
      <c:lineChart>
        <c:grouping val="standard"/>
        <c:varyColors val="0"/>
        <c:ser>
          <c:idx val="0"/>
          <c:order val="0"/>
          <c:tx>
            <c:strRef>
              <c:f>'UDP CPU'!$A$3</c:f>
              <c:strCache>
                <c:ptCount val="1"/>
                <c:pt idx="0">
                  <c:v>IPv4 - LAB001</c:v>
                </c:pt>
              </c:strCache>
            </c:strRef>
          </c:tx>
          <c:spPr>
            <a:ln w="19050">
              <a:prstDash val="solid"/>
            </a:ln>
          </c:spPr>
          <c:marker>
            <c:symbol val="square"/>
            <c:size val="5"/>
          </c:marker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CPU'!$B$3:$G$3</c:f>
              <c:numCache>
                <c:formatCode>0.00</c:formatCode>
                <c:ptCount val="6"/>
                <c:pt idx="0">
                  <c:v>6.81</c:v>
                </c:pt>
                <c:pt idx="1">
                  <c:v>6.76</c:v>
                </c:pt>
                <c:pt idx="2">
                  <c:v>6.69</c:v>
                </c:pt>
                <c:pt idx="3">
                  <c:v>6.48</c:v>
                </c:pt>
                <c:pt idx="4">
                  <c:v>6.36</c:v>
                </c:pt>
                <c:pt idx="5">
                  <c:v>6.31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'UDP CPU'!$A$4</c:f>
              <c:strCache>
                <c:ptCount val="1"/>
                <c:pt idx="0">
                  <c:v>IPv4 -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CPU'!$B$4:$G$4</c:f>
              <c:numCache>
                <c:formatCode>0.00</c:formatCode>
                <c:ptCount val="6"/>
                <c:pt idx="0">
                  <c:v>6.5</c:v>
                </c:pt>
                <c:pt idx="1">
                  <c:v>6.34</c:v>
                </c:pt>
                <c:pt idx="2">
                  <c:v>6.21</c:v>
                </c:pt>
                <c:pt idx="3">
                  <c:v>6.01</c:v>
                </c:pt>
                <c:pt idx="4">
                  <c:v>5.84</c:v>
                </c:pt>
                <c:pt idx="5">
                  <c:v>5.69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'UDP CPU'!$A$5</c:f>
              <c:strCache>
                <c:ptCount val="1"/>
                <c:pt idx="0">
                  <c:v>IPv4 - LAB005</c:v>
                </c:pt>
              </c:strCache>
            </c:strRef>
          </c:tx>
          <c:spPr>
            <a:ln w="19050">
              <a:prstDash val="dashDot"/>
            </a:ln>
          </c:spPr>
          <c:dPt>
            <c:idx val="5"/>
            <c:bubble3D val="0"/>
          </c:dPt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CPU'!$B$5:$G$5</c:f>
              <c:numCache>
                <c:formatCode>0.00</c:formatCode>
                <c:ptCount val="6"/>
                <c:pt idx="0">
                  <c:v>5.8421000000000003</c:v>
                </c:pt>
                <c:pt idx="1">
                  <c:v>5.3821000000000003</c:v>
                </c:pt>
                <c:pt idx="2">
                  <c:v>5.2521000000000004</c:v>
                </c:pt>
                <c:pt idx="3">
                  <c:v>5.1221000000000005</c:v>
                </c:pt>
                <c:pt idx="4">
                  <c:v>4.9821000000000009</c:v>
                </c:pt>
                <c:pt idx="5">
                  <c:v>4.7321000000000009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'UDP CPU'!$A$6</c:f>
              <c:strCache>
                <c:ptCount val="1"/>
                <c:pt idx="0">
                  <c:v>IPv6 - LAB001</c:v>
                </c:pt>
              </c:strCache>
            </c:strRef>
          </c:tx>
          <c:spPr>
            <a:ln w="19050"/>
          </c:spPr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CPU'!$B$6:$G$6</c:f>
              <c:numCache>
                <c:formatCode>0.00</c:formatCode>
                <c:ptCount val="6"/>
                <c:pt idx="0">
                  <c:v>7.91</c:v>
                </c:pt>
                <c:pt idx="1">
                  <c:v>7.76</c:v>
                </c:pt>
                <c:pt idx="2">
                  <c:v>7.59</c:v>
                </c:pt>
                <c:pt idx="3">
                  <c:v>7.26</c:v>
                </c:pt>
                <c:pt idx="4">
                  <c:v>7.12</c:v>
                </c:pt>
                <c:pt idx="5">
                  <c:v>6.72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'UDP CPU'!$A$7</c:f>
              <c:strCache>
                <c:ptCount val="1"/>
                <c:pt idx="0">
                  <c:v>IPv6 - LAB003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CPU'!$B$7:$G$7</c:f>
              <c:numCache>
                <c:formatCode>0.00</c:formatCode>
                <c:ptCount val="6"/>
                <c:pt idx="0">
                  <c:v>6.67</c:v>
                </c:pt>
                <c:pt idx="1">
                  <c:v>6.51</c:v>
                </c:pt>
                <c:pt idx="2">
                  <c:v>6.41</c:v>
                </c:pt>
                <c:pt idx="3">
                  <c:v>6.3</c:v>
                </c:pt>
                <c:pt idx="4">
                  <c:v>6.1</c:v>
                </c:pt>
                <c:pt idx="5">
                  <c:v>5.91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'UDP CPU'!$A$8</c:f>
              <c:strCache>
                <c:ptCount val="1"/>
                <c:pt idx="0">
                  <c:v>IPv6 - LAB005</c:v>
                </c:pt>
              </c:strCache>
            </c:strRef>
          </c:tx>
          <c:spPr>
            <a:ln w="19050">
              <a:prstDash val="solid"/>
            </a:ln>
          </c:spPr>
          <c:marker>
            <c:symbol val="triangle"/>
            <c:size val="5"/>
          </c:marker>
          <c:cat>
            <c:numRef>
              <c:f>'UDP CPU'!$B$2:$G$2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'UDP CPU'!$B$8:$G$8</c:f>
              <c:numCache>
                <c:formatCode>0.00</c:formatCode>
                <c:ptCount val="6"/>
                <c:pt idx="0">
                  <c:v>6.1370000000000005</c:v>
                </c:pt>
                <c:pt idx="1">
                  <c:v>5.9770000000000003</c:v>
                </c:pt>
                <c:pt idx="2">
                  <c:v>5.8470000000000004</c:v>
                </c:pt>
                <c:pt idx="3">
                  <c:v>5.64</c:v>
                </c:pt>
                <c:pt idx="4">
                  <c:v>5.5770000000000008</c:v>
                </c:pt>
                <c:pt idx="5">
                  <c:v>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63424"/>
        <c:axId val="892961248"/>
      </c:lineChart>
      <c:catAx>
        <c:axId val="8929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2975097622355418"/>
              <c:y val="0.946345875686854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2961248"/>
        <c:crosses val="autoZero"/>
        <c:auto val="1"/>
        <c:lblAlgn val="ctr"/>
        <c:lblOffset val="100"/>
        <c:noMultiLvlLbl val="0"/>
      </c:catAx>
      <c:valAx>
        <c:axId val="8929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CPU Utilisation (%)</a:t>
                </a:r>
              </a:p>
            </c:rich>
          </c:tx>
          <c:layout>
            <c:manualLayout>
              <c:xMode val="edge"/>
              <c:yMode val="edge"/>
              <c:x val="1.2123951240713892E-2"/>
              <c:y val="0.3797633515697533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2963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3818151368826816"/>
          <c:y val="0.73263867582073838"/>
          <c:w val="0.44323474656236889"/>
          <c:h val="0.1155461163597821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lang="en-NZ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2023207997573E-2"/>
          <c:y val="3.0859590384110718E-2"/>
          <c:w val="0.90866936639796492"/>
          <c:h val="0.84198094778960175"/>
        </c:manualLayout>
      </c:layout>
      <c:lineChart>
        <c:grouping val="standard"/>
        <c:varyColors val="0"/>
        <c:ser>
          <c:idx val="0"/>
          <c:order val="0"/>
          <c:tx>
            <c:strRef>
              <c:f>'TCP - UDP CPU usage'!$A$3</c:f>
              <c:strCache>
                <c:ptCount val="1"/>
                <c:pt idx="0">
                  <c:v>TCP-IPv4-LAB001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usage'!$B$3:$G$3</c:f>
              <c:numCache>
                <c:formatCode>0.00</c:formatCode>
                <c:ptCount val="6"/>
                <c:pt idx="0">
                  <c:v>7.42</c:v>
                </c:pt>
                <c:pt idx="1">
                  <c:v>7.31</c:v>
                </c:pt>
                <c:pt idx="2">
                  <c:v>7.14</c:v>
                </c:pt>
                <c:pt idx="3">
                  <c:v>6.86</c:v>
                </c:pt>
                <c:pt idx="4">
                  <c:v>6.78</c:v>
                </c:pt>
                <c:pt idx="5">
                  <c:v>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'TCP - UDP CPU usage'!$A$4</c:f>
              <c:strCache>
                <c:ptCount val="1"/>
                <c:pt idx="0">
                  <c:v>TCP-IPv4-LAB003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usage'!$B$4:$G$4</c:f>
              <c:numCache>
                <c:formatCode>0.00</c:formatCode>
                <c:ptCount val="6"/>
                <c:pt idx="0">
                  <c:v>6.61</c:v>
                </c:pt>
                <c:pt idx="1">
                  <c:v>6.47</c:v>
                </c:pt>
                <c:pt idx="2">
                  <c:v>6.35</c:v>
                </c:pt>
                <c:pt idx="3">
                  <c:v>6.24</c:v>
                </c:pt>
                <c:pt idx="4">
                  <c:v>6.12</c:v>
                </c:pt>
                <c:pt idx="5">
                  <c:v>5.92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 - UDP CPU usage'!$A$5</c:f>
              <c:strCache>
                <c:ptCount val="1"/>
                <c:pt idx="0">
                  <c:v>TCP-IPv4-LAB005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usage'!$B$5:$G$5</c:f>
              <c:numCache>
                <c:formatCode>0.00</c:formatCode>
                <c:ptCount val="6"/>
                <c:pt idx="0">
                  <c:v>5.76</c:v>
                </c:pt>
                <c:pt idx="1">
                  <c:v>5.65</c:v>
                </c:pt>
                <c:pt idx="2">
                  <c:v>5.6271000000000004</c:v>
                </c:pt>
                <c:pt idx="3">
                  <c:v>5.4971000000000005</c:v>
                </c:pt>
                <c:pt idx="4">
                  <c:v>5.3571000000000009</c:v>
                </c:pt>
                <c:pt idx="5">
                  <c:v>4.92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'TCP - UDP CPU usage'!$A$6</c:f>
              <c:strCache>
                <c:ptCount val="1"/>
                <c:pt idx="0">
                  <c:v>TCP-IPv6-LAB001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usage'!$B$6:$G$6</c:f>
              <c:numCache>
                <c:formatCode>0.00</c:formatCode>
                <c:ptCount val="6"/>
                <c:pt idx="0">
                  <c:v>8.15</c:v>
                </c:pt>
                <c:pt idx="1">
                  <c:v>8.08</c:v>
                </c:pt>
                <c:pt idx="2">
                  <c:v>7.85</c:v>
                </c:pt>
                <c:pt idx="3">
                  <c:v>7.78</c:v>
                </c:pt>
                <c:pt idx="4">
                  <c:v>7.54</c:v>
                </c:pt>
                <c:pt idx="5">
                  <c:v>7.21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'TCP - UDP CPU usage'!$A$7</c:f>
              <c:strCache>
                <c:ptCount val="1"/>
                <c:pt idx="0">
                  <c:v>TCP-IPv6-LAB003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usage'!$B$7:$G$7</c:f>
              <c:numCache>
                <c:formatCode>0.00</c:formatCode>
                <c:ptCount val="6"/>
                <c:pt idx="0">
                  <c:v>6.94</c:v>
                </c:pt>
                <c:pt idx="1">
                  <c:v>6.7</c:v>
                </c:pt>
                <c:pt idx="2">
                  <c:v>6.55</c:v>
                </c:pt>
                <c:pt idx="3">
                  <c:v>6.38</c:v>
                </c:pt>
                <c:pt idx="4">
                  <c:v>6.19</c:v>
                </c:pt>
                <c:pt idx="5">
                  <c:v>6.01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'TCP - UDP CPU usage'!$A$8</c:f>
              <c:strCache>
                <c:ptCount val="1"/>
                <c:pt idx="0">
                  <c:v>TCP-IPv6-LAB005</c:v>
                </c:pt>
              </c:strCache>
            </c:strRef>
          </c:tx>
          <c:spPr>
            <a:ln w="19050"/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usage'!$B$8:$G$8</c:f>
              <c:numCache>
                <c:formatCode>0.00</c:formatCode>
                <c:ptCount val="6"/>
                <c:pt idx="0">
                  <c:v>6.2850000000000001</c:v>
                </c:pt>
                <c:pt idx="1">
                  <c:v>6.125</c:v>
                </c:pt>
                <c:pt idx="2">
                  <c:v>5.9950000000000001</c:v>
                </c:pt>
                <c:pt idx="3">
                  <c:v>5.8650000000000002</c:v>
                </c:pt>
                <c:pt idx="4">
                  <c:v>5.7250000000000005</c:v>
                </c:pt>
                <c:pt idx="5">
                  <c:v>5.18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'TCP - UDP CPU usage'!$A$9</c:f>
              <c:strCache>
                <c:ptCount val="1"/>
                <c:pt idx="0">
                  <c:v>UDP-IPv4-LAB001</c:v>
                </c:pt>
              </c:strCache>
            </c:strRef>
          </c:tx>
          <c:spPr>
            <a:ln w="19050">
              <a:prstDash val="lgDash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usage'!$B$9:$G$9</c:f>
              <c:numCache>
                <c:formatCode>0.00</c:formatCode>
                <c:ptCount val="6"/>
                <c:pt idx="0">
                  <c:v>6.81</c:v>
                </c:pt>
                <c:pt idx="1">
                  <c:v>6.76</c:v>
                </c:pt>
                <c:pt idx="2">
                  <c:v>6.69</c:v>
                </c:pt>
                <c:pt idx="3">
                  <c:v>6.48</c:v>
                </c:pt>
                <c:pt idx="4">
                  <c:v>6.36</c:v>
                </c:pt>
                <c:pt idx="5">
                  <c:v>6.31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'TCP - UDP CPU usage'!$A$10</c:f>
              <c:strCache>
                <c:ptCount val="1"/>
                <c:pt idx="0">
                  <c:v>UDP-IPv4-LAB003</c:v>
                </c:pt>
              </c:strCache>
            </c:strRef>
          </c:tx>
          <c:spPr>
            <a:ln w="19050">
              <a:prstDash val="dash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usage'!$B$10:$G$10</c:f>
              <c:numCache>
                <c:formatCode>0.00</c:formatCode>
                <c:ptCount val="6"/>
                <c:pt idx="0">
                  <c:v>6.5</c:v>
                </c:pt>
                <c:pt idx="1">
                  <c:v>6.34</c:v>
                </c:pt>
                <c:pt idx="2">
                  <c:v>6.21</c:v>
                </c:pt>
                <c:pt idx="3">
                  <c:v>6.01</c:v>
                </c:pt>
                <c:pt idx="4">
                  <c:v>5.84</c:v>
                </c:pt>
                <c:pt idx="5">
                  <c:v>5.69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'TCP - UDP CPU usage'!$A$11</c:f>
              <c:strCache>
                <c:ptCount val="1"/>
                <c:pt idx="0">
                  <c:v>UDP-IPv4-LAB005</c:v>
                </c:pt>
              </c:strCache>
            </c:strRef>
          </c:tx>
          <c:spPr>
            <a:ln w="19050">
              <a:prstDash val="sysDot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usage'!$B$11:$G$11</c:f>
              <c:numCache>
                <c:formatCode>0.00</c:formatCode>
                <c:ptCount val="6"/>
                <c:pt idx="0">
                  <c:v>5.8421000000000003</c:v>
                </c:pt>
                <c:pt idx="1">
                  <c:v>5.3821000000000003</c:v>
                </c:pt>
                <c:pt idx="2">
                  <c:v>5.2521000000000004</c:v>
                </c:pt>
                <c:pt idx="3">
                  <c:v>5.1221000000000005</c:v>
                </c:pt>
                <c:pt idx="4">
                  <c:v>4.9721000000000002</c:v>
                </c:pt>
                <c:pt idx="5">
                  <c:v>4.7321000000000009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'TCP - UDP CPU usage'!$A$12</c:f>
              <c:strCache>
                <c:ptCount val="1"/>
                <c:pt idx="0">
                  <c:v>UDP-IPv6-LAB001</c:v>
                </c:pt>
              </c:strCache>
            </c:strRef>
          </c:tx>
          <c:spPr>
            <a:ln w="19050">
              <a:prstDash val="lgDashDot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usage'!$B$12:$G$12</c:f>
              <c:numCache>
                <c:formatCode>0.00</c:formatCode>
                <c:ptCount val="6"/>
                <c:pt idx="0">
                  <c:v>7.91</c:v>
                </c:pt>
                <c:pt idx="1">
                  <c:v>7.76</c:v>
                </c:pt>
                <c:pt idx="2">
                  <c:v>7.59</c:v>
                </c:pt>
                <c:pt idx="3">
                  <c:v>7.26</c:v>
                </c:pt>
                <c:pt idx="4">
                  <c:v>7.12</c:v>
                </c:pt>
                <c:pt idx="5">
                  <c:v>6.72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'TCP - UDP CPU usage'!$A$13</c:f>
              <c:strCache>
                <c:ptCount val="1"/>
                <c:pt idx="0">
                  <c:v>UDP-IPv6-LAB003</c:v>
                </c:pt>
              </c:strCache>
            </c:strRef>
          </c:tx>
          <c:spPr>
            <a:ln w="19050">
              <a:prstDash val="dashDot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usage'!$B$13:$G$13</c:f>
              <c:numCache>
                <c:formatCode>0.00</c:formatCode>
                <c:ptCount val="6"/>
                <c:pt idx="0">
                  <c:v>6.67</c:v>
                </c:pt>
                <c:pt idx="1">
                  <c:v>6.51</c:v>
                </c:pt>
                <c:pt idx="2">
                  <c:v>6.41</c:v>
                </c:pt>
                <c:pt idx="3">
                  <c:v>6.3</c:v>
                </c:pt>
                <c:pt idx="4">
                  <c:v>6.1</c:v>
                </c:pt>
                <c:pt idx="5">
                  <c:v>5.91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'TCP - UDP CPU usage'!$A$14</c:f>
              <c:strCache>
                <c:ptCount val="1"/>
                <c:pt idx="0">
                  <c:v>UDP-IPv6-LAB005</c:v>
                </c:pt>
              </c:strCache>
            </c:strRef>
          </c:tx>
          <c:spPr>
            <a:ln w="19050">
              <a:prstDash val="sysDash"/>
            </a:ln>
          </c:spPr>
          <c:cat>
            <c:numRef>
              <c:f>'TCP - UDP CPU usage'!$B$2:$G$2</c:f>
              <c:numCache>
                <c:formatCode>General</c:formatCode>
                <c:ptCount val="6"/>
                <c:pt idx="0">
                  <c:v>128</c:v>
                </c:pt>
                <c:pt idx="1">
                  <c:v>384</c:v>
                </c:pt>
                <c:pt idx="2">
                  <c:v>640</c:v>
                </c:pt>
                <c:pt idx="3">
                  <c:v>896</c:v>
                </c:pt>
                <c:pt idx="4">
                  <c:v>1152</c:v>
                </c:pt>
                <c:pt idx="5">
                  <c:v>1408</c:v>
                </c:pt>
              </c:numCache>
            </c:numRef>
          </c:cat>
          <c:val>
            <c:numRef>
              <c:f>'TCP - UDP CPU usage'!$B$14:$G$14</c:f>
              <c:numCache>
                <c:formatCode>0.00</c:formatCode>
                <c:ptCount val="6"/>
                <c:pt idx="0">
                  <c:v>6.1370000000000005</c:v>
                </c:pt>
                <c:pt idx="1">
                  <c:v>5.9770000000000003</c:v>
                </c:pt>
                <c:pt idx="2">
                  <c:v>5.8470000000000004</c:v>
                </c:pt>
                <c:pt idx="3">
                  <c:v>5.64</c:v>
                </c:pt>
                <c:pt idx="4">
                  <c:v>5.5770000000000008</c:v>
                </c:pt>
                <c:pt idx="5">
                  <c:v>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59280"/>
        <c:axId val="894556016"/>
      </c:lineChart>
      <c:catAx>
        <c:axId val="8945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Packet Size (Bytes)</a:t>
                </a:r>
              </a:p>
            </c:rich>
          </c:tx>
          <c:layout>
            <c:manualLayout>
              <c:xMode val="edge"/>
              <c:yMode val="edge"/>
              <c:x val="0.45419289615660219"/>
              <c:y val="0.952711508578875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lang="en-NZ" b="1"/>
            </a:pPr>
            <a:endParaRPr lang="en-US"/>
          </a:p>
        </c:txPr>
        <c:crossAx val="894556016"/>
        <c:crosses val="autoZero"/>
        <c:auto val="1"/>
        <c:lblAlgn val="ctr"/>
        <c:lblOffset val="100"/>
        <c:noMultiLvlLbl val="0"/>
      </c:catAx>
      <c:valAx>
        <c:axId val="89455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CPU Utilisation (%)</a:t>
                </a:r>
              </a:p>
            </c:rich>
          </c:tx>
          <c:layout>
            <c:manualLayout>
              <c:xMode val="edge"/>
              <c:yMode val="edge"/>
              <c:x val="8.6912444408300874E-4"/>
              <c:y val="0.3595705056680753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txPr>
          <a:bodyPr/>
          <a:lstStyle/>
          <a:p>
            <a:pPr>
              <a:defRPr lang="en-NZ" b="1"/>
            </a:pPr>
            <a:endParaRPr lang="en-US"/>
          </a:p>
        </c:txPr>
        <c:crossAx val="894559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5327042824323577"/>
          <c:y val="0.70981514454292072"/>
          <c:w val="0.5329343869525317"/>
          <c:h val="0.135126037476656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 rot="0" vert="horz" anchor="b" anchorCtr="0"/>
        <a:lstStyle/>
        <a:p>
          <a:pPr>
            <a:defRPr lang="en-NZ"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8283</xdr:rowOff>
    </xdr:from>
    <xdr:to>
      <xdr:col>10</xdr:col>
      <xdr:colOff>474593</xdr:colOff>
      <xdr:row>46</xdr:row>
      <xdr:rowOff>74543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66261</xdr:colOff>
      <xdr:row>21</xdr:row>
      <xdr:rowOff>24848</xdr:rowOff>
    </xdr:from>
    <xdr:to>
      <xdr:col>10</xdr:col>
      <xdr:colOff>540854</xdr:colOff>
      <xdr:row>47</xdr:row>
      <xdr:rowOff>82826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35349</xdr:colOff>
      <xdr:row>22</xdr:row>
      <xdr:rowOff>154058</xdr:rowOff>
    </xdr:from>
    <xdr:to>
      <xdr:col>10</xdr:col>
      <xdr:colOff>28574</xdr:colOff>
      <xdr:row>50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8283</xdr:rowOff>
    </xdr:from>
    <xdr:to>
      <xdr:col>10</xdr:col>
      <xdr:colOff>474593</xdr:colOff>
      <xdr:row>46</xdr:row>
      <xdr:rowOff>74543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8283</xdr:rowOff>
    </xdr:from>
    <xdr:to>
      <xdr:col>10</xdr:col>
      <xdr:colOff>474593</xdr:colOff>
      <xdr:row>46</xdr:row>
      <xdr:rowOff>74543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35349</xdr:colOff>
      <xdr:row>22</xdr:row>
      <xdr:rowOff>154058</xdr:rowOff>
    </xdr:from>
    <xdr:to>
      <xdr:col>10</xdr:col>
      <xdr:colOff>28574</xdr:colOff>
      <xdr:row>50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8283</xdr:rowOff>
    </xdr:from>
    <xdr:to>
      <xdr:col>10</xdr:col>
      <xdr:colOff>474593</xdr:colOff>
      <xdr:row>46</xdr:row>
      <xdr:rowOff>74543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8283</xdr:rowOff>
    </xdr:from>
    <xdr:to>
      <xdr:col>10</xdr:col>
      <xdr:colOff>474593</xdr:colOff>
      <xdr:row>46</xdr:row>
      <xdr:rowOff>74543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35349</xdr:colOff>
      <xdr:row>22</xdr:row>
      <xdr:rowOff>154058</xdr:rowOff>
    </xdr:from>
    <xdr:to>
      <xdr:col>10</xdr:col>
      <xdr:colOff>28574</xdr:colOff>
      <xdr:row>50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zoomScale="90" zoomScaleNormal="90" workbookViewId="0">
      <selection activeCell="O30" sqref="O30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8" width="10.28515625" style="7" customWidth="1"/>
    <col min="9" max="9" width="10.28515625" customWidth="1"/>
    <col min="10" max="10" width="10.140625" customWidth="1"/>
    <col min="11" max="12" width="9.140625" customWidth="1"/>
    <col min="13" max="13" width="13" bestFit="1" customWidth="1"/>
    <col min="14" max="14" width="9.140625" style="7"/>
    <col min="15" max="15" width="10" customWidth="1"/>
    <col min="18" max="18" width="10.140625" customWidth="1"/>
    <col min="19" max="19" width="10.7109375" customWidth="1"/>
  </cols>
  <sheetData>
    <row r="1" spans="1:21" ht="15.75" thickBot="1" x14ac:dyDescent="0.3">
      <c r="A1" s="2" t="s">
        <v>1</v>
      </c>
      <c r="B1" s="3"/>
      <c r="C1" s="1"/>
      <c r="D1" s="1"/>
      <c r="E1" s="1"/>
      <c r="F1" s="1"/>
      <c r="G1" s="1"/>
      <c r="H1" s="6"/>
      <c r="I1" s="1"/>
      <c r="J1" s="1"/>
    </row>
    <row r="2" spans="1:21" ht="19.5" customHeight="1" thickBot="1" x14ac:dyDescent="0.3">
      <c r="A2" s="20" t="s">
        <v>35</v>
      </c>
      <c r="B2" s="21">
        <v>128</v>
      </c>
      <c r="C2" s="22">
        <v>384</v>
      </c>
      <c r="D2" s="22">
        <v>640</v>
      </c>
      <c r="E2" s="22">
        <v>896</v>
      </c>
      <c r="F2" s="22">
        <v>1152</v>
      </c>
      <c r="G2" s="23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21" ht="15" customHeight="1" x14ac:dyDescent="0.25">
      <c r="A3" s="25" t="s">
        <v>2</v>
      </c>
      <c r="B3" s="81">
        <v>11.87</v>
      </c>
      <c r="C3" s="29">
        <v>12.21</v>
      </c>
      <c r="D3" s="29">
        <v>12.76</v>
      </c>
      <c r="E3" s="29">
        <v>12.95</v>
      </c>
      <c r="F3" s="29">
        <v>13.6</v>
      </c>
      <c r="G3" s="30">
        <v>14.84</v>
      </c>
      <c r="H3" s="13">
        <f>AVERAGE(B3:G3)</f>
        <v>13.038333333333332</v>
      </c>
      <c r="I3" s="237" t="s">
        <v>13</v>
      </c>
      <c r="J3" s="238"/>
      <c r="K3" s="18">
        <f>H5-H4</f>
        <v>7.9499999999999993</v>
      </c>
      <c r="L3" s="18">
        <f>(K3/H5)*100</f>
        <v>30.887780871592302</v>
      </c>
      <c r="M3" s="233" t="s">
        <v>15</v>
      </c>
      <c r="N3" s="237" t="s">
        <v>19</v>
      </c>
      <c r="O3" s="238"/>
      <c r="P3" s="18">
        <f>H3-H6</f>
        <v>1.1783333333333328</v>
      </c>
      <c r="Q3" s="18">
        <f>(P3/H3)*100</f>
        <v>9.037453662277894</v>
      </c>
      <c r="R3" s="37" t="s">
        <v>9</v>
      </c>
    </row>
    <row r="4" spans="1:21" ht="15" customHeight="1" x14ac:dyDescent="0.25">
      <c r="A4" s="26" t="s">
        <v>3</v>
      </c>
      <c r="B4" s="31">
        <v>15.8</v>
      </c>
      <c r="C4" s="31">
        <v>16.100000000000001</v>
      </c>
      <c r="D4" s="31">
        <v>17.62</v>
      </c>
      <c r="E4" s="31">
        <v>18.04</v>
      </c>
      <c r="F4" s="31">
        <v>18.5</v>
      </c>
      <c r="G4" s="82">
        <v>20.67</v>
      </c>
      <c r="H4" s="14">
        <f t="shared" ref="H4:H8" si="0">AVERAGE(B4:G4)</f>
        <v>17.788333333333334</v>
      </c>
      <c r="I4" s="239" t="s">
        <v>16</v>
      </c>
      <c r="J4" s="240"/>
      <c r="K4" s="16">
        <f>H5-H3</f>
        <v>12.700000000000001</v>
      </c>
      <c r="L4" s="16">
        <f>(K4/H5)*100</f>
        <v>49.342744285436773</v>
      </c>
      <c r="M4" s="231"/>
      <c r="N4" s="239" t="s">
        <v>19</v>
      </c>
      <c r="O4" s="240"/>
      <c r="P4" s="16">
        <f>H4-H7</f>
        <v>2.8716666666666679</v>
      </c>
      <c r="Q4" s="16">
        <f>(P4/H4)*100</f>
        <v>16.143539773259633</v>
      </c>
      <c r="R4" s="38" t="s">
        <v>10</v>
      </c>
    </row>
    <row r="5" spans="1:21" ht="15.75" customHeight="1" thickBot="1" x14ac:dyDescent="0.3">
      <c r="A5" s="27" t="s">
        <v>4</v>
      </c>
      <c r="B5" s="33">
        <v>23.4</v>
      </c>
      <c r="C5" s="33">
        <v>23.85</v>
      </c>
      <c r="D5" s="33">
        <v>24.7</v>
      </c>
      <c r="E5" s="33">
        <v>25.92</v>
      </c>
      <c r="F5" s="33">
        <v>26.81</v>
      </c>
      <c r="G5" s="84">
        <v>29.75</v>
      </c>
      <c r="H5" s="15">
        <f t="shared" si="0"/>
        <v>25.738333333333333</v>
      </c>
      <c r="I5" s="241" t="s">
        <v>14</v>
      </c>
      <c r="J5" s="242"/>
      <c r="K5" s="17">
        <f>H4-H3</f>
        <v>4.7500000000000018</v>
      </c>
      <c r="L5" s="17">
        <f>(K5/H4)*100</f>
        <v>26.702895156001134</v>
      </c>
      <c r="M5" s="232"/>
      <c r="N5" s="241" t="s">
        <v>19</v>
      </c>
      <c r="O5" s="242"/>
      <c r="P5" s="17">
        <f>H5-H8</f>
        <v>3.9711666666666652</v>
      </c>
      <c r="Q5" s="17">
        <f>(P5/H5)*100</f>
        <v>15.428996956549886</v>
      </c>
      <c r="R5" s="39" t="s">
        <v>11</v>
      </c>
    </row>
    <row r="6" spans="1:21" ht="15" customHeight="1" x14ac:dyDescent="0.25">
      <c r="A6" s="28" t="s">
        <v>5</v>
      </c>
      <c r="B6" s="35">
        <v>9.81</v>
      </c>
      <c r="C6" s="35">
        <v>10.6</v>
      </c>
      <c r="D6" s="35">
        <v>11.51</v>
      </c>
      <c r="E6" s="35">
        <v>12.1</v>
      </c>
      <c r="F6" s="35">
        <v>13.2</v>
      </c>
      <c r="G6" s="36">
        <v>13.94</v>
      </c>
      <c r="H6" s="19">
        <f t="shared" si="0"/>
        <v>11.86</v>
      </c>
      <c r="I6" s="237" t="s">
        <v>13</v>
      </c>
      <c r="J6" s="238"/>
      <c r="K6" s="18">
        <f>H8-H7</f>
        <v>6.850500000000002</v>
      </c>
      <c r="L6" s="18">
        <f>(K6/H8)*100</f>
        <v>31.471711982113742</v>
      </c>
      <c r="M6" s="233" t="s">
        <v>17</v>
      </c>
      <c r="N6" s="77"/>
      <c r="O6" s="44"/>
      <c r="P6" s="40"/>
      <c r="Q6" s="40"/>
      <c r="R6" s="41"/>
    </row>
    <row r="7" spans="1:21" ht="15" customHeight="1" x14ac:dyDescent="0.25">
      <c r="A7" s="26" t="s">
        <v>6</v>
      </c>
      <c r="B7" s="31">
        <v>12.9</v>
      </c>
      <c r="C7" s="69">
        <v>14.43</v>
      </c>
      <c r="D7" s="31">
        <v>14.82</v>
      </c>
      <c r="E7" s="31">
        <v>15.1</v>
      </c>
      <c r="F7" s="31">
        <v>15.77</v>
      </c>
      <c r="G7" s="32">
        <v>16.48</v>
      </c>
      <c r="H7" s="14">
        <f t="shared" si="0"/>
        <v>14.916666666666666</v>
      </c>
      <c r="I7" s="239" t="s">
        <v>16</v>
      </c>
      <c r="J7" s="240"/>
      <c r="K7" s="16">
        <f>H8-H6</f>
        <v>9.9071666666666687</v>
      </c>
      <c r="L7" s="16">
        <f>(K7/H8)*100</f>
        <v>45.514268431812447</v>
      </c>
      <c r="M7" s="231"/>
      <c r="N7" s="78"/>
      <c r="O7" s="45"/>
      <c r="P7" s="42"/>
      <c r="Q7" s="42"/>
      <c r="R7" s="43"/>
    </row>
    <row r="8" spans="1:21" ht="15.75" customHeight="1" thickBot="1" x14ac:dyDescent="0.3">
      <c r="A8" s="27" t="s">
        <v>7</v>
      </c>
      <c r="B8" s="33">
        <v>19.22</v>
      </c>
      <c r="C8" s="33">
        <v>20.100000000000001</v>
      </c>
      <c r="D8" s="33">
        <v>20.77</v>
      </c>
      <c r="E8" s="68">
        <v>22.93</v>
      </c>
      <c r="F8" s="33">
        <v>23.103000000000002</v>
      </c>
      <c r="G8" s="66">
        <v>24.48</v>
      </c>
      <c r="H8" s="15">
        <f t="shared" si="0"/>
        <v>21.767166666666668</v>
      </c>
      <c r="I8" s="241" t="s">
        <v>14</v>
      </c>
      <c r="J8" s="242"/>
      <c r="K8" s="17">
        <f>H7-H6</f>
        <v>3.0566666666666666</v>
      </c>
      <c r="L8" s="17">
        <f>(K8/H7)*100</f>
        <v>20.491620111731844</v>
      </c>
      <c r="M8" s="232"/>
      <c r="N8" s="78"/>
      <c r="O8" s="45"/>
      <c r="P8" s="42"/>
      <c r="Q8" s="42"/>
      <c r="R8" s="43"/>
    </row>
    <row r="9" spans="1:21" ht="15.75" customHeight="1" x14ac:dyDescent="0.25">
      <c r="A9" s="48"/>
      <c r="B9" s="46"/>
      <c r="C9" s="46"/>
      <c r="D9" s="46"/>
      <c r="E9" s="46"/>
      <c r="F9" s="46"/>
      <c r="G9" s="46"/>
      <c r="H9" s="42"/>
      <c r="I9" s="9"/>
      <c r="J9" s="9"/>
      <c r="K9" s="42"/>
      <c r="L9" s="42"/>
      <c r="M9" s="47"/>
      <c r="N9" s="9"/>
      <c r="O9" s="45"/>
      <c r="P9" s="42"/>
      <c r="Q9" s="42"/>
      <c r="R9" s="43"/>
    </row>
    <row r="10" spans="1:21" ht="18" customHeight="1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  <c r="M10" s="166"/>
      <c r="N10" s="166"/>
      <c r="O10" s="166"/>
      <c r="P10" s="166"/>
      <c r="Q10" s="166"/>
      <c r="R10" s="166"/>
      <c r="S10" s="166"/>
      <c r="T10" s="1"/>
      <c r="U10" s="1"/>
    </row>
    <row r="11" spans="1:21" ht="15.75" x14ac:dyDescent="0.25">
      <c r="A11" s="49" t="s">
        <v>19</v>
      </c>
      <c r="B11" s="81">
        <f>B3-B6</f>
        <v>2.0599999999999987</v>
      </c>
      <c r="C11" s="10">
        <f t="shared" ref="C11:G11" si="1">C3-C6</f>
        <v>1.6100000000000012</v>
      </c>
      <c r="D11" s="10">
        <f t="shared" si="1"/>
        <v>1.25</v>
      </c>
      <c r="E11" s="10">
        <f t="shared" si="1"/>
        <v>0.84999999999999964</v>
      </c>
      <c r="F11" s="10">
        <f t="shared" si="1"/>
        <v>0.40000000000000036</v>
      </c>
      <c r="G11" s="10">
        <f t="shared" si="1"/>
        <v>0.90000000000000036</v>
      </c>
      <c r="H11" s="50">
        <f>MAX(B11:G11)</f>
        <v>2.0599999999999987</v>
      </c>
      <c r="I11" s="63">
        <v>0.17349999999999999</v>
      </c>
      <c r="J11" s="90" t="s">
        <v>9</v>
      </c>
      <c r="M11" s="166"/>
      <c r="N11" s="166"/>
      <c r="O11" s="166"/>
      <c r="P11" s="166"/>
      <c r="Q11" s="166"/>
      <c r="R11" s="166"/>
      <c r="S11" s="166"/>
      <c r="T11" s="1"/>
      <c r="U11" s="1"/>
    </row>
    <row r="12" spans="1:21" ht="15.75" x14ac:dyDescent="0.25">
      <c r="A12" s="51" t="s">
        <v>21</v>
      </c>
      <c r="B12" s="11">
        <f t="shared" ref="B12:G12" si="2">B4-B7</f>
        <v>2.9000000000000004</v>
      </c>
      <c r="C12" s="11">
        <f t="shared" si="2"/>
        <v>1.6700000000000017</v>
      </c>
      <c r="D12" s="11">
        <f t="shared" si="2"/>
        <v>2.8000000000000007</v>
      </c>
      <c r="E12" s="11">
        <f t="shared" si="2"/>
        <v>2.9399999999999995</v>
      </c>
      <c r="F12" s="11">
        <f t="shared" si="2"/>
        <v>2.7300000000000004</v>
      </c>
      <c r="G12" s="83">
        <f t="shared" si="2"/>
        <v>4.1900000000000013</v>
      </c>
      <c r="H12" s="16">
        <f t="shared" ref="H12:H19" si="3">MAX(B12:G12)</f>
        <v>4.1900000000000013</v>
      </c>
      <c r="I12" s="64">
        <v>0.20269999999999999</v>
      </c>
      <c r="J12" s="91" t="s">
        <v>10</v>
      </c>
      <c r="M12" s="166"/>
      <c r="N12" s="166"/>
      <c r="O12" s="166"/>
      <c r="P12" s="166"/>
      <c r="Q12" s="166"/>
      <c r="R12" s="166"/>
      <c r="S12" s="166"/>
      <c r="T12" s="6"/>
      <c r="U12" s="6"/>
    </row>
    <row r="13" spans="1:21" ht="16.5" thickBot="1" x14ac:dyDescent="0.3">
      <c r="A13" s="52" t="s">
        <v>19</v>
      </c>
      <c r="B13" s="12">
        <f t="shared" ref="B13:G13" si="4">B5-B8</f>
        <v>4.18</v>
      </c>
      <c r="C13" s="12">
        <f t="shared" si="4"/>
        <v>3.75</v>
      </c>
      <c r="D13" s="12">
        <f t="shared" si="4"/>
        <v>3.9299999999999997</v>
      </c>
      <c r="E13" s="12">
        <f t="shared" si="4"/>
        <v>2.990000000000002</v>
      </c>
      <c r="F13" s="12">
        <f t="shared" si="4"/>
        <v>3.7069999999999972</v>
      </c>
      <c r="G13" s="85">
        <f t="shared" si="4"/>
        <v>5.27</v>
      </c>
      <c r="H13" s="17">
        <f t="shared" si="3"/>
        <v>5.27</v>
      </c>
      <c r="I13" s="65">
        <v>0.17710000000000001</v>
      </c>
      <c r="J13" s="92" t="s">
        <v>11</v>
      </c>
      <c r="M13" s="166"/>
      <c r="N13" s="166"/>
      <c r="O13" s="166"/>
      <c r="P13" s="166"/>
      <c r="Q13" s="166"/>
      <c r="R13" s="166"/>
      <c r="S13" s="166"/>
      <c r="T13" s="6"/>
      <c r="U13" s="6"/>
    </row>
    <row r="14" spans="1:21" x14ac:dyDescent="0.25">
      <c r="A14" s="56" t="s">
        <v>13</v>
      </c>
      <c r="B14" s="57">
        <f>B5-B4</f>
        <v>7.5999999999999979</v>
      </c>
      <c r="C14" s="57">
        <f t="shared" ref="C14:G14" si="5">C5-C4</f>
        <v>7.75</v>
      </c>
      <c r="D14" s="57">
        <f t="shared" si="5"/>
        <v>7.0799999999999983</v>
      </c>
      <c r="E14" s="57">
        <f t="shared" si="5"/>
        <v>7.8800000000000026</v>
      </c>
      <c r="F14" s="57">
        <f t="shared" si="5"/>
        <v>8.3099999999999987</v>
      </c>
      <c r="G14" s="86">
        <f t="shared" si="5"/>
        <v>9.0799999999999983</v>
      </c>
      <c r="H14" s="50">
        <f t="shared" si="3"/>
        <v>9.0799999999999983</v>
      </c>
      <c r="I14" s="63">
        <v>0.30520000000000003</v>
      </c>
      <c r="J14" s="230" t="s">
        <v>15</v>
      </c>
      <c r="M14" s="166"/>
      <c r="N14" s="166"/>
      <c r="O14" s="166"/>
      <c r="P14" s="166"/>
      <c r="Q14" s="166"/>
      <c r="R14" s="166"/>
      <c r="S14" s="166"/>
      <c r="T14" s="6"/>
      <c r="U14" s="6"/>
    </row>
    <row r="15" spans="1:21" x14ac:dyDescent="0.25">
      <c r="A15" s="54" t="s">
        <v>16</v>
      </c>
      <c r="B15" s="58">
        <f>B5-B3</f>
        <v>11.53</v>
      </c>
      <c r="C15" s="58">
        <f t="shared" ref="C15:F15" si="6">C5-C3</f>
        <v>11.64</v>
      </c>
      <c r="D15" s="58">
        <f t="shared" si="6"/>
        <v>11.94</v>
      </c>
      <c r="E15" s="58">
        <f t="shared" si="6"/>
        <v>12.970000000000002</v>
      </c>
      <c r="F15" s="58">
        <f t="shared" si="6"/>
        <v>13.209999999999999</v>
      </c>
      <c r="G15" s="58">
        <f>G5-G3</f>
        <v>14.91</v>
      </c>
      <c r="H15" s="16">
        <f t="shared" si="3"/>
        <v>14.91</v>
      </c>
      <c r="I15" s="64">
        <v>0.50117</v>
      </c>
      <c r="J15" s="231"/>
      <c r="M15" s="166"/>
      <c r="N15" s="166"/>
      <c r="O15" s="166"/>
      <c r="P15" s="166"/>
      <c r="Q15" s="166"/>
      <c r="R15" s="166"/>
      <c r="S15" s="166"/>
      <c r="T15" s="6"/>
      <c r="U15" s="6"/>
    </row>
    <row r="16" spans="1:21" ht="15.75" thickBot="1" x14ac:dyDescent="0.3">
      <c r="A16" s="55" t="s">
        <v>14</v>
      </c>
      <c r="B16" s="59">
        <f>B4-B3</f>
        <v>3.9300000000000015</v>
      </c>
      <c r="C16" s="59">
        <f t="shared" ref="C16:G16" si="7">C4-C3</f>
        <v>3.8900000000000006</v>
      </c>
      <c r="D16" s="59">
        <f t="shared" si="7"/>
        <v>4.8600000000000012</v>
      </c>
      <c r="E16" s="59">
        <f t="shared" si="7"/>
        <v>5.09</v>
      </c>
      <c r="F16" s="59">
        <f t="shared" si="7"/>
        <v>4.9000000000000004</v>
      </c>
      <c r="G16" s="59">
        <f t="shared" si="7"/>
        <v>5.8300000000000018</v>
      </c>
      <c r="H16" s="17">
        <f t="shared" si="3"/>
        <v>5.8300000000000018</v>
      </c>
      <c r="I16" s="65">
        <v>0.28205000000000002</v>
      </c>
      <c r="J16" s="232"/>
      <c r="M16" s="166"/>
      <c r="N16" s="166"/>
      <c r="O16" s="166"/>
      <c r="P16" s="166"/>
      <c r="Q16" s="166"/>
      <c r="R16" s="166"/>
      <c r="S16" s="166"/>
      <c r="T16" s="6"/>
      <c r="U16" s="6"/>
    </row>
    <row r="17" spans="1:22" x14ac:dyDescent="0.25">
      <c r="A17" s="53" t="s">
        <v>13</v>
      </c>
      <c r="B17" s="60">
        <f>B8-B7</f>
        <v>6.3199999999999985</v>
      </c>
      <c r="C17" s="60">
        <f t="shared" ref="C17:G17" si="8">C8-C7</f>
        <v>5.6700000000000017</v>
      </c>
      <c r="D17" s="60">
        <f t="shared" si="8"/>
        <v>5.9499999999999993</v>
      </c>
      <c r="E17" s="60">
        <f t="shared" si="8"/>
        <v>7.83</v>
      </c>
      <c r="F17" s="60">
        <f t="shared" si="8"/>
        <v>7.333000000000002</v>
      </c>
      <c r="G17" s="87">
        <f t="shared" si="8"/>
        <v>8</v>
      </c>
      <c r="H17" s="18">
        <f t="shared" si="3"/>
        <v>8</v>
      </c>
      <c r="I17" s="67">
        <v>0.32679000000000002</v>
      </c>
      <c r="J17" s="233" t="s">
        <v>17</v>
      </c>
      <c r="M17" s="1"/>
      <c r="N17" s="6"/>
      <c r="O17" s="1"/>
      <c r="P17" s="6"/>
      <c r="Q17" s="6"/>
      <c r="R17" s="6"/>
      <c r="S17" s="6"/>
      <c r="T17" s="6"/>
      <c r="U17" s="6"/>
    </row>
    <row r="18" spans="1:22" x14ac:dyDescent="0.25">
      <c r="A18" s="54" t="s">
        <v>16</v>
      </c>
      <c r="B18" s="58">
        <f>B8-B6</f>
        <v>9.4099999999999984</v>
      </c>
      <c r="C18" s="58">
        <f t="shared" ref="C18:G18" si="9">C8-C6</f>
        <v>9.5000000000000018</v>
      </c>
      <c r="D18" s="58">
        <f t="shared" si="9"/>
        <v>9.26</v>
      </c>
      <c r="E18" s="88">
        <f t="shared" si="9"/>
        <v>10.83</v>
      </c>
      <c r="F18" s="58">
        <f t="shared" si="9"/>
        <v>9.9030000000000022</v>
      </c>
      <c r="G18" s="58">
        <f t="shared" si="9"/>
        <v>10.540000000000001</v>
      </c>
      <c r="H18" s="16">
        <f t="shared" si="3"/>
        <v>10.83</v>
      </c>
      <c r="I18" s="64">
        <v>0.4723</v>
      </c>
      <c r="J18" s="231"/>
      <c r="M18" s="1"/>
      <c r="N18" s="6"/>
      <c r="O18" s="1"/>
      <c r="P18" s="6"/>
      <c r="Q18" s="6"/>
      <c r="R18" s="6"/>
      <c r="S18" s="6"/>
      <c r="T18" s="6"/>
      <c r="U18" s="6"/>
    </row>
    <row r="19" spans="1:22" ht="15.75" thickBot="1" x14ac:dyDescent="0.3">
      <c r="A19" s="55" t="s">
        <v>14</v>
      </c>
      <c r="B19" s="59">
        <f>B7-B6</f>
        <v>3.09</v>
      </c>
      <c r="C19" s="89">
        <f t="shared" ref="C19:G19" si="10">C7-C6</f>
        <v>3.83</v>
      </c>
      <c r="D19" s="59">
        <f t="shared" si="10"/>
        <v>3.3100000000000005</v>
      </c>
      <c r="E19" s="59">
        <f t="shared" si="10"/>
        <v>3</v>
      </c>
      <c r="F19" s="59">
        <f t="shared" si="10"/>
        <v>2.5700000000000003</v>
      </c>
      <c r="G19" s="59">
        <f t="shared" si="10"/>
        <v>2.5400000000000009</v>
      </c>
      <c r="H19" s="17">
        <f t="shared" si="3"/>
        <v>3.83</v>
      </c>
      <c r="I19" s="65">
        <v>0.26540000000000002</v>
      </c>
      <c r="J19" s="232"/>
      <c r="M19" s="1"/>
      <c r="N19" s="6"/>
      <c r="O19" s="1"/>
      <c r="P19" s="6"/>
      <c r="Q19" s="6"/>
      <c r="R19" s="6"/>
      <c r="S19" s="6"/>
      <c r="T19" s="6"/>
      <c r="U19" s="6"/>
    </row>
    <row r="20" spans="1:22" x14ac:dyDescent="0.25">
      <c r="M20" s="1"/>
      <c r="N20" s="6"/>
      <c r="O20" s="1"/>
      <c r="P20" s="6"/>
      <c r="Q20" s="6"/>
      <c r="R20" s="6"/>
      <c r="S20" s="6"/>
      <c r="T20" s="6"/>
      <c r="U20" s="6"/>
    </row>
    <row r="22" spans="1:22" x14ac:dyDescent="0.25">
      <c r="N22" s="6"/>
      <c r="O22" s="1"/>
      <c r="P22" s="6"/>
      <c r="Q22" s="6"/>
      <c r="R22" s="6"/>
      <c r="S22" s="6"/>
      <c r="T22" s="6"/>
      <c r="U22" s="6"/>
      <c r="V22" s="1"/>
    </row>
    <row r="23" spans="1:22" x14ac:dyDescent="0.25">
      <c r="N23" s="6"/>
      <c r="O23" s="1"/>
      <c r="P23" s="6"/>
      <c r="Q23" s="6"/>
      <c r="R23" s="6"/>
      <c r="S23" s="6"/>
      <c r="T23" s="6"/>
      <c r="U23" s="6"/>
      <c r="V23" s="1"/>
    </row>
    <row r="24" spans="1:22" x14ac:dyDescent="0.25">
      <c r="N24" s="6"/>
      <c r="O24" s="1"/>
      <c r="P24" s="6"/>
      <c r="Q24" s="6"/>
      <c r="R24" s="6"/>
      <c r="S24" s="6"/>
      <c r="T24" s="6"/>
      <c r="U24" s="6"/>
      <c r="V24" s="1"/>
    </row>
    <row r="25" spans="1:22" x14ac:dyDescent="0.25">
      <c r="N25" s="6"/>
      <c r="O25" s="1"/>
      <c r="P25" s="6"/>
      <c r="Q25" s="6"/>
      <c r="R25" s="6"/>
      <c r="S25" s="6"/>
      <c r="T25" s="6"/>
      <c r="U25" s="6"/>
      <c r="V25" s="1"/>
    </row>
    <row r="26" spans="1:22" x14ac:dyDescent="0.25">
      <c r="N26" s="6"/>
      <c r="O26" s="1"/>
      <c r="P26" s="6"/>
      <c r="Q26" s="6"/>
      <c r="R26" s="6"/>
      <c r="S26" s="6"/>
      <c r="T26" s="6"/>
      <c r="U26" s="6"/>
      <c r="V26" s="1"/>
    </row>
    <row r="27" spans="1:22" x14ac:dyDescent="0.25">
      <c r="N27" s="6"/>
      <c r="O27" s="1"/>
      <c r="P27" s="6"/>
      <c r="Q27" s="6"/>
      <c r="R27" s="6"/>
      <c r="S27" s="6"/>
      <c r="T27" s="6"/>
      <c r="U27" s="6"/>
      <c r="V27" s="1"/>
    </row>
    <row r="28" spans="1:22" x14ac:dyDescent="0.25">
      <c r="N28" s="6"/>
      <c r="O28" s="1"/>
      <c r="P28" s="6"/>
      <c r="Q28" s="6"/>
      <c r="R28" s="6"/>
      <c r="S28" s="6"/>
      <c r="T28" s="6"/>
      <c r="U28" s="6"/>
      <c r="V28" s="1"/>
    </row>
    <row r="29" spans="1:22" x14ac:dyDescent="0.25">
      <c r="N29" s="6"/>
      <c r="O29" s="1"/>
      <c r="P29" s="6"/>
      <c r="Q29" s="6"/>
      <c r="R29" s="6"/>
      <c r="S29" s="6"/>
      <c r="T29" s="6"/>
      <c r="U29" s="6"/>
      <c r="V29" s="1"/>
    </row>
    <row r="30" spans="1:22" x14ac:dyDescent="0.25">
      <c r="N30" s="6"/>
      <c r="O30" s="1"/>
      <c r="P30" s="6"/>
      <c r="Q30" s="6"/>
      <c r="R30" s="6"/>
      <c r="S30" s="6"/>
      <c r="T30" s="6"/>
      <c r="U30" s="6"/>
      <c r="V30" s="1"/>
    </row>
    <row r="31" spans="1:22" x14ac:dyDescent="0.25">
      <c r="N31" s="6"/>
      <c r="O31" s="1"/>
      <c r="P31" s="6"/>
      <c r="Q31" s="6"/>
      <c r="R31" s="6"/>
      <c r="S31" s="6"/>
      <c r="T31" s="6"/>
      <c r="U31" s="6"/>
      <c r="V31" s="1"/>
    </row>
    <row r="32" spans="1:22" x14ac:dyDescent="0.25">
      <c r="N32" s="6"/>
      <c r="O32" s="1"/>
      <c r="P32" s="6"/>
      <c r="Q32" s="6"/>
      <c r="R32" s="6"/>
      <c r="S32" s="6"/>
      <c r="T32" s="6"/>
      <c r="U32" s="6"/>
      <c r="V32" s="1"/>
    </row>
    <row r="33" spans="11:22" x14ac:dyDescent="0.25">
      <c r="N33" s="6"/>
      <c r="O33" s="1"/>
      <c r="P33" s="6"/>
      <c r="Q33" s="6"/>
      <c r="R33" s="6"/>
      <c r="S33" s="6"/>
      <c r="T33" s="6"/>
      <c r="U33" s="6"/>
      <c r="V33" s="1"/>
    </row>
    <row r="43" spans="11:22" x14ac:dyDescent="0.25">
      <c r="K43" t="s">
        <v>0</v>
      </c>
    </row>
  </sheetData>
  <mergeCells count="15">
    <mergeCell ref="J14:J16"/>
    <mergeCell ref="J17:J19"/>
    <mergeCell ref="N2:R2"/>
    <mergeCell ref="I6:J6"/>
    <mergeCell ref="M6:M8"/>
    <mergeCell ref="I7:J7"/>
    <mergeCell ref="I8:J8"/>
    <mergeCell ref="N3:O3"/>
    <mergeCell ref="N4:O4"/>
    <mergeCell ref="N5:O5"/>
    <mergeCell ref="I3:J3"/>
    <mergeCell ref="I4:J4"/>
    <mergeCell ref="I5:J5"/>
    <mergeCell ref="M3:M5"/>
    <mergeCell ref="I2:M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</cols>
  <sheetData>
    <row r="1" spans="1:7" ht="15.75" thickBot="1" x14ac:dyDescent="0.3">
      <c r="A1" s="2" t="s">
        <v>36</v>
      </c>
      <c r="B1" s="3"/>
      <c r="C1" s="3"/>
      <c r="D1" s="1"/>
      <c r="E1" s="1"/>
      <c r="F1" s="1"/>
      <c r="G1" s="1"/>
    </row>
    <row r="2" spans="1:7" ht="15.75" thickBot="1" x14ac:dyDescent="0.3">
      <c r="A2" s="20" t="s">
        <v>35</v>
      </c>
      <c r="B2" s="70">
        <v>128</v>
      </c>
      <c r="C2" s="94">
        <v>384</v>
      </c>
      <c r="D2" s="71">
        <v>640</v>
      </c>
      <c r="E2" s="71">
        <v>896</v>
      </c>
      <c r="F2" s="95">
        <v>1152</v>
      </c>
      <c r="G2" s="71">
        <v>1408</v>
      </c>
    </row>
    <row r="3" spans="1:7" ht="19.5" customHeight="1" x14ac:dyDescent="0.25">
      <c r="A3" s="25" t="s">
        <v>2</v>
      </c>
      <c r="B3" s="96">
        <f t="shared" ref="B3:G3" si="0">(((B2*8)/(B11))/100)*0.58</f>
        <v>0.47896774193548386</v>
      </c>
      <c r="C3" s="96">
        <f t="shared" si="0"/>
        <v>1.369531129900077</v>
      </c>
      <c r="D3" s="96">
        <f t="shared" si="0"/>
        <v>2.2161194029850741</v>
      </c>
      <c r="E3" s="96">
        <f t="shared" si="0"/>
        <v>2.9909640287769781</v>
      </c>
      <c r="F3" s="96">
        <f t="shared" si="0"/>
        <v>3.6586447638603694</v>
      </c>
      <c r="G3" s="105">
        <f t="shared" si="0"/>
        <v>4.1296586599241456</v>
      </c>
    </row>
    <row r="4" spans="1:7" ht="18" customHeight="1" x14ac:dyDescent="0.25">
      <c r="A4" s="26" t="s">
        <v>3</v>
      </c>
      <c r="B4" s="97">
        <f>(((B2*8)/(B12))/100)*0.58</f>
        <v>0.3374545454545454</v>
      </c>
      <c r="C4" s="97">
        <f t="shared" ref="C4:G4" si="1">(((C2*8)/(C12))/100)*0.58</f>
        <v>0.95587982832618024</v>
      </c>
      <c r="D4" s="97">
        <f t="shared" si="1"/>
        <v>1.5228717948717945</v>
      </c>
      <c r="E4" s="97">
        <f t="shared" si="1"/>
        <v>1.9211829944547132</v>
      </c>
      <c r="F4" s="97">
        <f t="shared" si="1"/>
        <v>2.46326267281106</v>
      </c>
      <c r="G4" s="106">
        <f t="shared" si="1"/>
        <v>2.8805643738977076</v>
      </c>
    </row>
    <row r="5" spans="1:7" ht="18" customHeight="1" thickBot="1" x14ac:dyDescent="0.3">
      <c r="A5" s="27" t="s">
        <v>4</v>
      </c>
      <c r="B5" s="98">
        <f>(((B2*8)/(B13))/100)*0.58</f>
        <v>0.20912676056338028</v>
      </c>
      <c r="C5" s="98">
        <f t="shared" ref="C5:G5" si="2">(((C2*8)/(C13))/100)*0.58</f>
        <v>0.61780859916782238</v>
      </c>
      <c r="D5" s="98">
        <f t="shared" si="2"/>
        <v>1.0121336059986366</v>
      </c>
      <c r="E5" s="98">
        <f t="shared" si="2"/>
        <v>1.4093016949152541</v>
      </c>
      <c r="F5" s="98">
        <f t="shared" si="2"/>
        <v>1.6772136805773454</v>
      </c>
      <c r="G5" s="107">
        <f t="shared" si="2"/>
        <v>1.8455141242937854</v>
      </c>
    </row>
    <row r="6" spans="1:7" ht="18.75" customHeight="1" x14ac:dyDescent="0.25">
      <c r="A6" s="25" t="s">
        <v>5</v>
      </c>
      <c r="B6" s="96">
        <f>(((B2*8)/(B14))/100)*0.58</f>
        <v>0.55454715219421091</v>
      </c>
      <c r="C6" s="96">
        <f t="shared" ref="C6:G6" si="3">(((C2*8)/(C14))/100)*0.58</f>
        <v>1.4922613065326635</v>
      </c>
      <c r="D6" s="96">
        <f t="shared" si="3"/>
        <v>2.4726061615320569</v>
      </c>
      <c r="E6" s="96">
        <f t="shared" si="3"/>
        <v>3.2995555555555556</v>
      </c>
      <c r="F6" s="96">
        <f t="shared" si="3"/>
        <v>3.9016642335766427</v>
      </c>
      <c r="G6" s="105">
        <f t="shared" si="3"/>
        <v>4.5686153846153843</v>
      </c>
    </row>
    <row r="7" spans="1:7" ht="20.25" customHeight="1" x14ac:dyDescent="0.25">
      <c r="A7" s="26" t="s">
        <v>6</v>
      </c>
      <c r="B7" s="97">
        <f>(((B2*8)/(B15))/100)*0.58</f>
        <v>0.40402721088435373</v>
      </c>
      <c r="C7" s="97">
        <f t="shared" ref="C7:G7" si="4">(((C2*8)/(C15))/100)*0.58</f>
        <v>1.1615123859191654</v>
      </c>
      <c r="D7" s="97">
        <f t="shared" si="4"/>
        <v>1.8783048703352307</v>
      </c>
      <c r="E7" s="97">
        <f t="shared" si="4"/>
        <v>2.4894850299401199</v>
      </c>
      <c r="F7" s="97">
        <f t="shared" si="4"/>
        <v>3.0370909090909088</v>
      </c>
      <c r="G7" s="106">
        <f t="shared" si="4"/>
        <v>3.3675876288659796</v>
      </c>
    </row>
    <row r="8" spans="1:7" ht="23.25" customHeight="1" thickBot="1" x14ac:dyDescent="0.3">
      <c r="A8" s="27" t="s">
        <v>7</v>
      </c>
      <c r="B8" s="98">
        <f>(((B2*8)/(B16))/100)*0.58</f>
        <v>0.28281904761904758</v>
      </c>
      <c r="C8" s="98">
        <f t="shared" ref="C8:G8" si="5">(((C2*8)/(C16))/100)*0.58</f>
        <v>0.7679999999999999</v>
      </c>
      <c r="D8" s="98">
        <f t="shared" si="5"/>
        <v>1.2327106683271067</v>
      </c>
      <c r="E8" s="98">
        <f t="shared" si="5"/>
        <v>1.6530576540755466</v>
      </c>
      <c r="F8" s="98">
        <f t="shared" si="5"/>
        <v>2.0622222222222222</v>
      </c>
      <c r="G8" s="107">
        <f t="shared" si="5"/>
        <v>2.4331918063314704</v>
      </c>
    </row>
    <row r="9" spans="1:7" x14ac:dyDescent="0.25">
      <c r="A9" s="4"/>
      <c r="B9" s="99"/>
      <c r="C9" s="99"/>
      <c r="D9" s="99"/>
      <c r="E9" s="99"/>
      <c r="F9" s="99"/>
      <c r="G9" s="99"/>
    </row>
    <row r="10" spans="1:7" ht="15.75" thickBot="1" x14ac:dyDescent="0.3"/>
    <row r="11" spans="1:7" x14ac:dyDescent="0.25">
      <c r="B11" s="102">
        <v>12.4</v>
      </c>
      <c r="C11" s="10">
        <v>13.01</v>
      </c>
      <c r="D11" s="10">
        <v>13.4</v>
      </c>
      <c r="E11" s="10">
        <v>13.9</v>
      </c>
      <c r="F11" s="10">
        <v>14.61</v>
      </c>
      <c r="G11" s="76">
        <v>15.82</v>
      </c>
    </row>
    <row r="12" spans="1:7" x14ac:dyDescent="0.25">
      <c r="B12" s="103">
        <v>17.600000000000001</v>
      </c>
      <c r="C12" s="11">
        <v>18.64</v>
      </c>
      <c r="D12" s="11">
        <v>19.5</v>
      </c>
      <c r="E12" s="11">
        <v>21.64</v>
      </c>
      <c r="F12" s="100">
        <v>21.7</v>
      </c>
      <c r="G12" s="73">
        <v>22.68</v>
      </c>
    </row>
    <row r="13" spans="1:7" x14ac:dyDescent="0.25">
      <c r="B13" s="103">
        <v>28.4</v>
      </c>
      <c r="C13" s="11">
        <v>28.84</v>
      </c>
      <c r="D13" s="11">
        <v>29.34</v>
      </c>
      <c r="E13" s="100">
        <v>29.5</v>
      </c>
      <c r="F13" s="11">
        <v>31.87</v>
      </c>
      <c r="G13" s="73">
        <v>35.4</v>
      </c>
    </row>
    <row r="14" spans="1:7" x14ac:dyDescent="0.25">
      <c r="B14" s="103">
        <v>10.71</v>
      </c>
      <c r="C14" s="11">
        <v>11.94</v>
      </c>
      <c r="D14" s="11">
        <v>12.01</v>
      </c>
      <c r="E14" s="11">
        <v>12.6</v>
      </c>
      <c r="F14" s="11">
        <v>13.7</v>
      </c>
      <c r="G14" s="73">
        <v>14.3</v>
      </c>
    </row>
    <row r="15" spans="1:7" x14ac:dyDescent="0.25">
      <c r="B15" s="103">
        <v>14.7</v>
      </c>
      <c r="C15" s="11">
        <v>15.34</v>
      </c>
      <c r="D15" s="11">
        <v>15.81</v>
      </c>
      <c r="E15" s="11">
        <v>16.7</v>
      </c>
      <c r="F15" s="11">
        <v>17.600000000000001</v>
      </c>
      <c r="G15" s="73">
        <v>19.399999999999999</v>
      </c>
    </row>
    <row r="16" spans="1:7" ht="15.75" thickBot="1" x14ac:dyDescent="0.3">
      <c r="B16" s="104">
        <v>21</v>
      </c>
      <c r="C16" s="12">
        <v>23.2</v>
      </c>
      <c r="D16" s="12">
        <v>24.09</v>
      </c>
      <c r="E16" s="12">
        <v>25.15</v>
      </c>
      <c r="F16" s="12">
        <v>25.92</v>
      </c>
      <c r="G16" s="74">
        <v>26.85</v>
      </c>
    </row>
    <row r="17" spans="2:7" x14ac:dyDescent="0.25">
      <c r="B17" s="101"/>
      <c r="C17" s="101"/>
      <c r="D17" s="101"/>
      <c r="E17" s="101"/>
      <c r="F17" s="101"/>
      <c r="G17" s="10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" sqref="M2:N13"/>
    </sheetView>
  </sheetViews>
  <sheetFormatPr defaultRowHeight="15" x14ac:dyDescent="0.25"/>
  <cols>
    <col min="1" max="1" width="17.7109375" bestFit="1" customWidth="1"/>
    <col min="2" max="3" width="8.85546875" customWidth="1"/>
    <col min="4" max="5" width="9.28515625" customWidth="1"/>
    <col min="6" max="7" width="10.140625" customWidth="1"/>
    <col min="14" max="14" width="17.28515625" bestFit="1" customWidth="1"/>
  </cols>
  <sheetData>
    <row r="1" spans="1:21" ht="15.75" thickBot="1" x14ac:dyDescent="0.3">
      <c r="A1" s="2" t="s">
        <v>36</v>
      </c>
      <c r="B1" s="3"/>
      <c r="C1" s="3"/>
      <c r="D1" s="1"/>
      <c r="E1" s="1"/>
      <c r="F1" s="1"/>
      <c r="G1" s="1"/>
    </row>
    <row r="2" spans="1:21" ht="15.75" thickBot="1" x14ac:dyDescent="0.3">
      <c r="A2" s="20" t="s">
        <v>35</v>
      </c>
      <c r="B2" s="70">
        <v>128</v>
      </c>
      <c r="C2" s="94">
        <v>384</v>
      </c>
      <c r="D2" s="71">
        <v>640</v>
      </c>
      <c r="E2" s="71">
        <v>896</v>
      </c>
      <c r="F2" s="95">
        <v>1152</v>
      </c>
      <c r="G2" s="71">
        <v>1408</v>
      </c>
      <c r="M2">
        <v>10</v>
      </c>
      <c r="N2" t="s">
        <v>23</v>
      </c>
      <c r="O2">
        <v>7.57</v>
      </c>
      <c r="P2">
        <v>7.31</v>
      </c>
      <c r="Q2">
        <v>7.14</v>
      </c>
      <c r="R2">
        <v>6.96</v>
      </c>
      <c r="S2">
        <v>6.78</v>
      </c>
      <c r="T2">
        <v>6.6</v>
      </c>
      <c r="U2" s="79">
        <f>AVERAGE(O2:T2)</f>
        <v>7.06</v>
      </c>
    </row>
    <row r="3" spans="1:21" ht="19.5" customHeight="1" x14ac:dyDescent="0.25">
      <c r="A3" s="25" t="s">
        <v>2</v>
      </c>
      <c r="B3" s="96"/>
      <c r="C3" s="96"/>
      <c r="D3" s="96"/>
      <c r="E3" s="96"/>
      <c r="F3" s="96"/>
      <c r="G3" s="105"/>
      <c r="M3">
        <v>6</v>
      </c>
      <c r="N3" t="s">
        <v>24</v>
      </c>
      <c r="O3">
        <v>6.61</v>
      </c>
      <c r="P3">
        <v>6.47</v>
      </c>
      <c r="Q3">
        <v>6.35</v>
      </c>
      <c r="R3">
        <v>6.24</v>
      </c>
      <c r="S3">
        <v>6.12</v>
      </c>
      <c r="T3">
        <v>6.01</v>
      </c>
      <c r="U3" s="79">
        <f t="shared" ref="U3:U13" si="0">AVERAGE(O3:T3)</f>
        <v>6.3000000000000007</v>
      </c>
    </row>
    <row r="4" spans="1:21" ht="18" customHeight="1" x14ac:dyDescent="0.25">
      <c r="A4" s="26" t="s">
        <v>3</v>
      </c>
      <c r="B4" s="97"/>
      <c r="C4" s="97"/>
      <c r="D4" s="97"/>
      <c r="E4" s="97"/>
      <c r="F4" s="97"/>
      <c r="G4" s="106"/>
      <c r="M4">
        <v>2</v>
      </c>
      <c r="N4" t="s">
        <v>25</v>
      </c>
      <c r="O4">
        <v>5.9171000000000005</v>
      </c>
      <c r="P4">
        <v>5.7571000000000003</v>
      </c>
      <c r="Q4">
        <v>5.6271000000000004</v>
      </c>
      <c r="R4">
        <v>5.4971000000000005</v>
      </c>
      <c r="S4">
        <v>5.3571000000000009</v>
      </c>
      <c r="T4">
        <v>5.1071000000000009</v>
      </c>
      <c r="U4" s="79">
        <f t="shared" si="0"/>
        <v>5.5437666666666674</v>
      </c>
    </row>
    <row r="5" spans="1:21" ht="18" customHeight="1" thickBot="1" x14ac:dyDescent="0.3">
      <c r="A5" s="27" t="s">
        <v>4</v>
      </c>
      <c r="B5" s="98"/>
      <c r="C5" s="98"/>
      <c r="D5" s="98"/>
      <c r="E5" s="98"/>
      <c r="F5" s="98"/>
      <c r="G5" s="107"/>
      <c r="M5">
        <v>12</v>
      </c>
      <c r="N5" t="s">
        <v>26</v>
      </c>
      <c r="O5">
        <v>8.64</v>
      </c>
      <c r="P5">
        <v>8.17</v>
      </c>
      <c r="Q5">
        <v>8.0399999999999991</v>
      </c>
      <c r="R5">
        <v>7.85</v>
      </c>
      <c r="S5">
        <v>7.89</v>
      </c>
      <c r="T5">
        <v>7.84</v>
      </c>
      <c r="U5" s="79">
        <f t="shared" si="0"/>
        <v>8.0716666666666672</v>
      </c>
    </row>
    <row r="6" spans="1:21" ht="18.75" customHeight="1" x14ac:dyDescent="0.25">
      <c r="A6" s="25" t="s">
        <v>5</v>
      </c>
      <c r="B6" s="96"/>
      <c r="C6" s="96"/>
      <c r="D6" s="96"/>
      <c r="E6" s="96"/>
      <c r="F6" s="96"/>
      <c r="G6" s="105"/>
      <c r="M6">
        <v>8</v>
      </c>
      <c r="N6" t="s">
        <v>27</v>
      </c>
      <c r="O6">
        <v>6.94</v>
      </c>
      <c r="P6">
        <v>6.7</v>
      </c>
      <c r="Q6">
        <v>6.55</v>
      </c>
      <c r="R6">
        <v>6.38</v>
      </c>
      <c r="S6">
        <v>6.19</v>
      </c>
      <c r="T6">
        <v>5.99</v>
      </c>
      <c r="U6" s="79">
        <f t="shared" si="0"/>
        <v>6.458333333333333</v>
      </c>
    </row>
    <row r="7" spans="1:21" ht="20.25" customHeight="1" x14ac:dyDescent="0.25">
      <c r="A7" s="26" t="s">
        <v>6</v>
      </c>
      <c r="B7" s="97"/>
      <c r="C7" s="97"/>
      <c r="D7" s="97"/>
      <c r="E7" s="97"/>
      <c r="F7" s="97"/>
      <c r="G7" s="106"/>
      <c r="M7">
        <v>4</v>
      </c>
      <c r="N7" t="s">
        <v>28</v>
      </c>
      <c r="O7">
        <v>6.2850000000000001</v>
      </c>
      <c r="P7">
        <v>6.125</v>
      </c>
      <c r="Q7">
        <v>5.9950000000000001</v>
      </c>
      <c r="R7">
        <v>5.8650000000000002</v>
      </c>
      <c r="S7">
        <v>5.7250000000000005</v>
      </c>
      <c r="T7">
        <v>5.4750000000000005</v>
      </c>
      <c r="U7" s="79">
        <f t="shared" si="0"/>
        <v>5.911666666666668</v>
      </c>
    </row>
    <row r="8" spans="1:21" ht="23.25" customHeight="1" thickBot="1" x14ac:dyDescent="0.3">
      <c r="A8" s="27" t="s">
        <v>7</v>
      </c>
      <c r="B8" s="98"/>
      <c r="C8" s="98"/>
      <c r="D8" s="98"/>
      <c r="E8" s="98"/>
      <c r="F8" s="98"/>
      <c r="G8" s="107"/>
      <c r="M8">
        <v>9</v>
      </c>
      <c r="N8" t="s">
        <v>29</v>
      </c>
      <c r="O8">
        <v>6.95</v>
      </c>
      <c r="P8">
        <v>6.79</v>
      </c>
      <c r="Q8">
        <v>6.69</v>
      </c>
      <c r="R8">
        <v>6.58</v>
      </c>
      <c r="S8">
        <v>6.48</v>
      </c>
      <c r="T8">
        <v>6.38</v>
      </c>
      <c r="U8" s="79">
        <f t="shared" si="0"/>
        <v>6.6449999999999996</v>
      </c>
    </row>
    <row r="9" spans="1:21" x14ac:dyDescent="0.25">
      <c r="A9" s="4"/>
      <c r="B9" s="99"/>
      <c r="C9" s="99"/>
      <c r="D9" s="99"/>
      <c r="E9" s="99"/>
      <c r="F9" s="99"/>
      <c r="G9" s="99"/>
      <c r="M9">
        <v>5</v>
      </c>
      <c r="N9" t="s">
        <v>30</v>
      </c>
      <c r="O9">
        <v>6.5</v>
      </c>
      <c r="P9">
        <v>6.34</v>
      </c>
      <c r="Q9">
        <v>6.21</v>
      </c>
      <c r="R9">
        <v>6.08</v>
      </c>
      <c r="S9">
        <v>5.94</v>
      </c>
      <c r="T9">
        <v>5.69</v>
      </c>
      <c r="U9" s="79">
        <f t="shared" si="0"/>
        <v>6.1266666666666678</v>
      </c>
    </row>
    <row r="10" spans="1:21" ht="15.75" thickBot="1" x14ac:dyDescent="0.3">
      <c r="M10">
        <v>1</v>
      </c>
      <c r="N10" t="s">
        <v>31</v>
      </c>
      <c r="O10">
        <v>5.6421000000000001</v>
      </c>
      <c r="P10">
        <v>5.3821000000000003</v>
      </c>
      <c r="Q10">
        <v>5.2521000000000004</v>
      </c>
      <c r="R10">
        <v>5.1221000000000005</v>
      </c>
      <c r="S10">
        <v>4.9821000000000009</v>
      </c>
      <c r="T10">
        <v>4.7321000000000009</v>
      </c>
      <c r="U10" s="79">
        <f t="shared" si="0"/>
        <v>5.1854333333333331</v>
      </c>
    </row>
    <row r="11" spans="1:21" x14ac:dyDescent="0.25">
      <c r="B11" s="102">
        <v>12.4</v>
      </c>
      <c r="C11" s="10">
        <v>13.01</v>
      </c>
      <c r="D11" s="10">
        <v>13.4</v>
      </c>
      <c r="E11" s="10">
        <v>13.9</v>
      </c>
      <c r="F11" s="10">
        <v>14.61</v>
      </c>
      <c r="G11" s="76">
        <v>15.82</v>
      </c>
      <c r="M11">
        <v>11</v>
      </c>
      <c r="N11" t="s">
        <v>32</v>
      </c>
      <c r="O11">
        <v>8.15</v>
      </c>
      <c r="P11">
        <v>7.86</v>
      </c>
      <c r="Q11">
        <v>7.59</v>
      </c>
      <c r="R11">
        <v>7.26</v>
      </c>
      <c r="S11">
        <v>7.12</v>
      </c>
      <c r="T11">
        <v>6.98</v>
      </c>
      <c r="U11" s="79">
        <f t="shared" si="0"/>
        <v>7.4933333333333323</v>
      </c>
    </row>
    <row r="12" spans="1:21" x14ac:dyDescent="0.25">
      <c r="B12" s="103">
        <v>17.600000000000001</v>
      </c>
      <c r="C12" s="11">
        <v>18.64</v>
      </c>
      <c r="D12" s="11">
        <v>19.5</v>
      </c>
      <c r="E12" s="11">
        <v>21.64</v>
      </c>
      <c r="F12" s="100">
        <v>21.7</v>
      </c>
      <c r="G12" s="73">
        <v>22.68</v>
      </c>
      <c r="M12">
        <v>7</v>
      </c>
      <c r="N12" t="s">
        <v>33</v>
      </c>
      <c r="O12">
        <v>6.67</v>
      </c>
      <c r="P12">
        <v>6.51</v>
      </c>
      <c r="Q12">
        <v>6.41</v>
      </c>
      <c r="R12">
        <v>6.3</v>
      </c>
      <c r="S12">
        <v>6.1</v>
      </c>
      <c r="T12">
        <v>5.91</v>
      </c>
      <c r="U12" s="79">
        <f t="shared" si="0"/>
        <v>6.3166666666666673</v>
      </c>
    </row>
    <row r="13" spans="1:21" x14ac:dyDescent="0.25">
      <c r="B13" s="103">
        <v>28.4</v>
      </c>
      <c r="C13" s="11">
        <v>28.84</v>
      </c>
      <c r="D13" s="11">
        <v>29.34</v>
      </c>
      <c r="E13" s="100">
        <v>29.5</v>
      </c>
      <c r="F13" s="11">
        <v>31.87</v>
      </c>
      <c r="G13" s="73">
        <v>35.4</v>
      </c>
      <c r="M13">
        <v>3</v>
      </c>
      <c r="N13" t="s">
        <v>34</v>
      </c>
      <c r="O13">
        <v>6.1370000000000005</v>
      </c>
      <c r="P13">
        <v>5.9770000000000003</v>
      </c>
      <c r="Q13">
        <v>5.8470000000000004</v>
      </c>
      <c r="R13">
        <v>5.7170000000000005</v>
      </c>
      <c r="S13">
        <v>5.5770000000000008</v>
      </c>
      <c r="T13">
        <v>5.3270000000000008</v>
      </c>
      <c r="U13" s="79">
        <f t="shared" si="0"/>
        <v>5.7636666666666683</v>
      </c>
    </row>
    <row r="14" spans="1:21" x14ac:dyDescent="0.25">
      <c r="B14" s="103">
        <v>10.71</v>
      </c>
      <c r="C14" s="11">
        <v>11.94</v>
      </c>
      <c r="D14" s="11">
        <v>12.01</v>
      </c>
      <c r="E14" s="11">
        <v>12.6</v>
      </c>
      <c r="F14" s="11">
        <v>13.7</v>
      </c>
      <c r="G14" s="73">
        <v>14.3</v>
      </c>
    </row>
    <row r="15" spans="1:21" x14ac:dyDescent="0.25">
      <c r="B15" s="103">
        <v>14.7</v>
      </c>
      <c r="C15" s="11">
        <v>15.34</v>
      </c>
      <c r="D15" s="11">
        <v>15.81</v>
      </c>
      <c r="E15" s="11">
        <v>16.7</v>
      </c>
      <c r="F15" s="11">
        <v>17.600000000000001</v>
      </c>
      <c r="G15" s="73">
        <v>19.399999999999999</v>
      </c>
    </row>
    <row r="16" spans="1:21" ht="15.75" thickBot="1" x14ac:dyDescent="0.3">
      <c r="B16" s="104">
        <v>21</v>
      </c>
      <c r="C16" s="12">
        <v>23.2</v>
      </c>
      <c r="D16" s="12">
        <v>24.09</v>
      </c>
      <c r="E16" s="12">
        <v>25.15</v>
      </c>
      <c r="F16" s="12">
        <v>25.92</v>
      </c>
      <c r="G16" s="74">
        <v>26.85</v>
      </c>
    </row>
    <row r="17" spans="2:7" x14ac:dyDescent="0.25">
      <c r="B17" s="101"/>
      <c r="C17" s="101"/>
      <c r="D17" s="101"/>
      <c r="E17" s="101"/>
      <c r="F17" s="101"/>
      <c r="G17" s="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zoomScale="90" zoomScaleNormal="90" workbookViewId="0">
      <selection activeCell="B3" sqref="B3:G8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10" width="10.28515625" customWidth="1"/>
    <col min="11" max="11" width="15.85546875" customWidth="1"/>
    <col min="17" max="18" width="10" bestFit="1" customWidth="1"/>
  </cols>
  <sheetData>
    <row r="1" spans="1:18" ht="15.75" thickBot="1" x14ac:dyDescent="0.3">
      <c r="A1" s="2" t="s">
        <v>1</v>
      </c>
      <c r="B1" s="3"/>
      <c r="C1" s="1"/>
      <c r="D1" s="1"/>
      <c r="E1" s="1"/>
      <c r="F1" s="1"/>
      <c r="G1" s="1"/>
      <c r="H1" s="1"/>
      <c r="I1" s="1"/>
      <c r="J1" s="1"/>
    </row>
    <row r="2" spans="1:18" ht="18" customHeight="1" thickBot="1" x14ac:dyDescent="0.3">
      <c r="A2" s="20" t="s">
        <v>35</v>
      </c>
      <c r="B2" s="61">
        <v>128</v>
      </c>
      <c r="C2" s="62">
        <v>384</v>
      </c>
      <c r="D2" s="62">
        <v>640</v>
      </c>
      <c r="E2" s="62">
        <v>896</v>
      </c>
      <c r="F2" s="62">
        <v>1152</v>
      </c>
      <c r="G2" s="108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18" ht="18.75" customHeight="1" x14ac:dyDescent="0.25">
      <c r="A3" s="25" t="s">
        <v>2</v>
      </c>
      <c r="B3" s="93">
        <v>12.4</v>
      </c>
      <c r="C3" s="29">
        <v>13.01</v>
      </c>
      <c r="D3" s="29">
        <v>13.4</v>
      </c>
      <c r="E3" s="29">
        <v>13.9</v>
      </c>
      <c r="F3" s="29">
        <v>14.61</v>
      </c>
      <c r="G3" s="109">
        <v>15.82</v>
      </c>
      <c r="H3" s="13">
        <f>AVERAGE(B3:G3)</f>
        <v>13.856666666666664</v>
      </c>
      <c r="I3" s="237" t="s">
        <v>13</v>
      </c>
      <c r="J3" s="238"/>
      <c r="K3" s="18">
        <f>H5-H4</f>
        <v>10.265000000000001</v>
      </c>
      <c r="L3" s="18">
        <f>(K3/H5)*100</f>
        <v>33.591491682574315</v>
      </c>
      <c r="M3" s="233" t="s">
        <v>15</v>
      </c>
      <c r="N3" s="237" t="s">
        <v>19</v>
      </c>
      <c r="O3" s="238"/>
      <c r="P3" s="18">
        <f>H3-H6</f>
        <v>1.3133333333333326</v>
      </c>
      <c r="Q3" s="18">
        <f>(P3/H3)*100</f>
        <v>9.4779889343276373</v>
      </c>
      <c r="R3" s="37" t="s">
        <v>9</v>
      </c>
    </row>
    <row r="4" spans="1:18" ht="18.75" customHeight="1" x14ac:dyDescent="0.25">
      <c r="A4" s="26" t="s">
        <v>3</v>
      </c>
      <c r="B4" s="31">
        <v>17.600000000000001</v>
      </c>
      <c r="C4" s="31">
        <v>18.64</v>
      </c>
      <c r="D4" s="31">
        <v>19.5</v>
      </c>
      <c r="E4" s="69">
        <v>21.64</v>
      </c>
      <c r="F4" s="31">
        <v>21.7</v>
      </c>
      <c r="G4" s="110">
        <v>22.68</v>
      </c>
      <c r="H4" s="14">
        <f t="shared" ref="H4:H8" si="0">AVERAGE(B4:G4)</f>
        <v>20.293333333333333</v>
      </c>
      <c r="I4" s="239" t="s">
        <v>16</v>
      </c>
      <c r="J4" s="240"/>
      <c r="K4" s="16">
        <f>H5-H3</f>
        <v>16.701666666666668</v>
      </c>
      <c r="L4" s="16">
        <f>(K4/H5)*100</f>
        <v>54.655031360785387</v>
      </c>
      <c r="M4" s="231"/>
      <c r="N4" s="239" t="s">
        <v>19</v>
      </c>
      <c r="O4" s="240"/>
      <c r="P4" s="16">
        <f>H4-H7</f>
        <v>3.7016666666666644</v>
      </c>
      <c r="Q4" s="16">
        <f>(P4/H4)*100</f>
        <v>18.240801576872524</v>
      </c>
      <c r="R4" s="38" t="s">
        <v>10</v>
      </c>
    </row>
    <row r="5" spans="1:18" ht="19.5" customHeight="1" thickBot="1" x14ac:dyDescent="0.3">
      <c r="A5" s="75" t="s">
        <v>4</v>
      </c>
      <c r="B5" s="80">
        <v>28.4</v>
      </c>
      <c r="C5" s="80">
        <v>28.84</v>
      </c>
      <c r="D5" s="80">
        <v>29.34</v>
      </c>
      <c r="E5" s="80">
        <v>29.5</v>
      </c>
      <c r="F5" s="80">
        <v>31.87</v>
      </c>
      <c r="G5" s="111">
        <v>35.4</v>
      </c>
      <c r="H5" s="15">
        <f t="shared" si="0"/>
        <v>30.558333333333334</v>
      </c>
      <c r="I5" s="241" t="s">
        <v>14</v>
      </c>
      <c r="J5" s="242"/>
      <c r="K5" s="17">
        <f>H4-H3</f>
        <v>6.4366666666666692</v>
      </c>
      <c r="L5" s="17">
        <f>(K5/H4)*100</f>
        <v>31.718134034165583</v>
      </c>
      <c r="M5" s="232"/>
      <c r="N5" s="241" t="s">
        <v>19</v>
      </c>
      <c r="O5" s="242"/>
      <c r="P5" s="17">
        <f>H5-H8</f>
        <v>6.1899999999999977</v>
      </c>
      <c r="Q5" s="17">
        <f>(P5/H5)*100</f>
        <v>20.256340332697022</v>
      </c>
      <c r="R5" s="39" t="s">
        <v>11</v>
      </c>
    </row>
    <row r="6" spans="1:18" ht="21" x14ac:dyDescent="0.25">
      <c r="A6" s="25" t="s">
        <v>5</v>
      </c>
      <c r="B6" s="29">
        <v>10.71</v>
      </c>
      <c r="C6" s="29">
        <v>11.94</v>
      </c>
      <c r="D6" s="29">
        <v>12.01</v>
      </c>
      <c r="E6" s="29">
        <v>12.6</v>
      </c>
      <c r="F6" s="29">
        <v>13.7</v>
      </c>
      <c r="G6" s="109">
        <v>14.3</v>
      </c>
      <c r="H6" s="19">
        <f t="shared" si="0"/>
        <v>12.543333333333331</v>
      </c>
      <c r="I6" s="237" t="s">
        <v>13</v>
      </c>
      <c r="J6" s="238"/>
      <c r="K6" s="18">
        <f>H8-H7</f>
        <v>7.7766666666666673</v>
      </c>
      <c r="L6" s="18">
        <f>(K6/H8)*100</f>
        <v>31.913001846658918</v>
      </c>
      <c r="M6" s="233" t="s">
        <v>17</v>
      </c>
      <c r="N6" s="77"/>
      <c r="O6" s="44"/>
      <c r="P6" s="40"/>
      <c r="Q6" s="40"/>
      <c r="R6" s="41"/>
    </row>
    <row r="7" spans="1:18" ht="21" x14ac:dyDescent="0.25">
      <c r="A7" s="26" t="s">
        <v>6</v>
      </c>
      <c r="B7" s="31">
        <v>14.7</v>
      </c>
      <c r="C7" s="31">
        <v>15.34</v>
      </c>
      <c r="D7" s="31">
        <v>15.81</v>
      </c>
      <c r="E7" s="31">
        <v>16.7</v>
      </c>
      <c r="F7" s="31">
        <v>17.600000000000001</v>
      </c>
      <c r="G7" s="112">
        <v>19.399999999999999</v>
      </c>
      <c r="H7" s="14">
        <f t="shared" si="0"/>
        <v>16.591666666666669</v>
      </c>
      <c r="I7" s="239" t="s">
        <v>16</v>
      </c>
      <c r="J7" s="240"/>
      <c r="K7" s="16">
        <f>H8-H6</f>
        <v>11.825000000000005</v>
      </c>
      <c r="L7" s="16">
        <f>(K7/H8)*100</f>
        <v>48.52609260652487</v>
      </c>
      <c r="M7" s="231"/>
      <c r="N7" s="78"/>
      <c r="O7" s="45"/>
      <c r="P7" s="42"/>
      <c r="Q7" s="42"/>
      <c r="R7" s="43"/>
    </row>
    <row r="8" spans="1:18" ht="21.75" thickBot="1" x14ac:dyDescent="0.3">
      <c r="A8" s="27" t="s">
        <v>7</v>
      </c>
      <c r="B8" s="33">
        <v>21</v>
      </c>
      <c r="C8" s="33">
        <v>23.2</v>
      </c>
      <c r="D8" s="33">
        <v>24.09</v>
      </c>
      <c r="E8" s="68">
        <v>25.15</v>
      </c>
      <c r="F8" s="33">
        <v>25.92</v>
      </c>
      <c r="G8" s="113">
        <v>26.85</v>
      </c>
      <c r="H8" s="15">
        <f t="shared" si="0"/>
        <v>24.368333333333336</v>
      </c>
      <c r="I8" s="241" t="s">
        <v>14</v>
      </c>
      <c r="J8" s="242"/>
      <c r="K8" s="17">
        <f>H7-H6</f>
        <v>4.0483333333333373</v>
      </c>
      <c r="L8" s="17">
        <f>(K8/H7)*100</f>
        <v>24.399799095931716</v>
      </c>
      <c r="M8" s="232"/>
      <c r="N8" s="78"/>
      <c r="O8" s="45"/>
      <c r="P8" s="42"/>
      <c r="Q8" s="42"/>
      <c r="R8" s="43"/>
    </row>
    <row r="10" spans="1:18" ht="15.75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</row>
    <row r="11" spans="1:18" ht="15.75" x14ac:dyDescent="0.25">
      <c r="A11" s="49" t="s">
        <v>19</v>
      </c>
      <c r="B11" s="93">
        <f>B3-B6</f>
        <v>1.6899999999999995</v>
      </c>
      <c r="C11" s="10">
        <f t="shared" ref="C11:G11" si="1">C3-C6</f>
        <v>1.0700000000000003</v>
      </c>
      <c r="D11" s="10">
        <f t="shared" si="1"/>
        <v>1.3900000000000006</v>
      </c>
      <c r="E11" s="10">
        <f t="shared" si="1"/>
        <v>1.3000000000000007</v>
      </c>
      <c r="F11" s="10">
        <f t="shared" si="1"/>
        <v>0.91000000000000014</v>
      </c>
      <c r="G11" s="10">
        <f t="shared" si="1"/>
        <v>1.5199999999999996</v>
      </c>
      <c r="H11" s="50">
        <f>MAX(B11:G11)</f>
        <v>1.6899999999999995</v>
      </c>
      <c r="I11" s="63">
        <v>0.13628999999999999</v>
      </c>
      <c r="J11" s="90" t="s">
        <v>9</v>
      </c>
    </row>
    <row r="12" spans="1:18" ht="15.75" x14ac:dyDescent="0.25">
      <c r="A12" s="51" t="s">
        <v>21</v>
      </c>
      <c r="B12" s="11">
        <f t="shared" ref="B12:G13" si="2">B4-B7</f>
        <v>2.9000000000000021</v>
      </c>
      <c r="C12" s="11">
        <f t="shared" si="2"/>
        <v>3.3000000000000007</v>
      </c>
      <c r="D12" s="11">
        <f t="shared" si="2"/>
        <v>3.6899999999999995</v>
      </c>
      <c r="E12" s="69">
        <f t="shared" si="2"/>
        <v>4.9400000000000013</v>
      </c>
      <c r="F12" s="11">
        <f t="shared" si="2"/>
        <v>4.0999999999999979</v>
      </c>
      <c r="G12" s="11">
        <f t="shared" si="2"/>
        <v>3.2800000000000011</v>
      </c>
      <c r="H12" s="16">
        <f t="shared" ref="H12:H19" si="3">MAX(B12:G12)</f>
        <v>4.9400000000000013</v>
      </c>
      <c r="I12" s="64">
        <v>0.22828000000000001</v>
      </c>
      <c r="J12" s="91" t="s">
        <v>10</v>
      </c>
    </row>
    <row r="13" spans="1:18" ht="16.5" thickBot="1" x14ac:dyDescent="0.3">
      <c r="A13" s="52" t="s">
        <v>19</v>
      </c>
      <c r="B13" s="12">
        <f t="shared" si="2"/>
        <v>7.3999999999999986</v>
      </c>
      <c r="C13" s="12">
        <f t="shared" si="2"/>
        <v>5.6400000000000006</v>
      </c>
      <c r="D13" s="12">
        <f t="shared" si="2"/>
        <v>5.25</v>
      </c>
      <c r="E13" s="12">
        <f t="shared" si="2"/>
        <v>4.3500000000000014</v>
      </c>
      <c r="F13" s="12">
        <f t="shared" si="2"/>
        <v>5.9499999999999993</v>
      </c>
      <c r="G13" s="68">
        <f t="shared" si="2"/>
        <v>8.5499999999999972</v>
      </c>
      <c r="H13" s="17">
        <f t="shared" si="3"/>
        <v>8.5499999999999972</v>
      </c>
      <c r="I13" s="65">
        <v>0.24149999999999999</v>
      </c>
      <c r="J13" s="92" t="s">
        <v>11</v>
      </c>
    </row>
    <row r="14" spans="1:18" ht="15" customHeight="1" x14ac:dyDescent="0.25">
      <c r="A14" s="56" t="s">
        <v>13</v>
      </c>
      <c r="B14" s="57">
        <f>B5-B4</f>
        <v>10.799999999999997</v>
      </c>
      <c r="C14" s="57">
        <f t="shared" ref="C14:G14" si="4">C5-C4</f>
        <v>10.199999999999999</v>
      </c>
      <c r="D14" s="57">
        <f t="shared" si="4"/>
        <v>9.84</v>
      </c>
      <c r="E14" s="57">
        <f t="shared" si="4"/>
        <v>7.8599999999999994</v>
      </c>
      <c r="F14" s="57">
        <f t="shared" si="4"/>
        <v>10.170000000000002</v>
      </c>
      <c r="G14" s="86">
        <f t="shared" si="4"/>
        <v>12.719999999999999</v>
      </c>
      <c r="H14" s="50">
        <f t="shared" si="3"/>
        <v>12.719999999999999</v>
      </c>
      <c r="I14" s="63">
        <v>0.35930000000000001</v>
      </c>
      <c r="J14" s="243" t="s">
        <v>15</v>
      </c>
    </row>
    <row r="15" spans="1:18" ht="15" customHeight="1" x14ac:dyDescent="0.25">
      <c r="A15" s="54" t="s">
        <v>16</v>
      </c>
      <c r="B15" s="58">
        <f>B5-B3</f>
        <v>15.999999999999998</v>
      </c>
      <c r="C15" s="58">
        <f t="shared" ref="C15:F15" si="5">C5-C3</f>
        <v>15.83</v>
      </c>
      <c r="D15" s="58">
        <f t="shared" si="5"/>
        <v>15.94</v>
      </c>
      <c r="E15" s="58">
        <f t="shared" si="5"/>
        <v>15.6</v>
      </c>
      <c r="F15" s="58">
        <f t="shared" si="5"/>
        <v>17.260000000000002</v>
      </c>
      <c r="G15" s="88">
        <f>G5-G3</f>
        <v>19.579999999999998</v>
      </c>
      <c r="H15" s="16">
        <f t="shared" si="3"/>
        <v>19.579999999999998</v>
      </c>
      <c r="I15" s="64">
        <v>0.55310000000000004</v>
      </c>
      <c r="J15" s="244"/>
    </row>
    <row r="16" spans="1:18" ht="15.75" customHeight="1" thickBot="1" x14ac:dyDescent="0.3">
      <c r="A16" s="55" t="s">
        <v>14</v>
      </c>
      <c r="B16" s="59">
        <f>B4-B3</f>
        <v>5.2000000000000011</v>
      </c>
      <c r="C16" s="59">
        <f t="shared" ref="C16:G16" si="6">C4-C3</f>
        <v>5.6300000000000008</v>
      </c>
      <c r="D16" s="59">
        <f t="shared" si="6"/>
        <v>6.1</v>
      </c>
      <c r="E16" s="89">
        <f t="shared" si="6"/>
        <v>7.74</v>
      </c>
      <c r="F16" s="59">
        <f t="shared" si="6"/>
        <v>7.09</v>
      </c>
      <c r="G16" s="59">
        <f t="shared" si="6"/>
        <v>6.8599999999999994</v>
      </c>
      <c r="H16" s="17">
        <f t="shared" si="3"/>
        <v>7.74</v>
      </c>
      <c r="I16" s="65">
        <v>0.35766999999999999</v>
      </c>
      <c r="J16" s="245"/>
    </row>
    <row r="17" spans="1:10" ht="15" customHeight="1" x14ac:dyDescent="0.25">
      <c r="A17" s="53" t="s">
        <v>13</v>
      </c>
      <c r="B17" s="60">
        <f>B8-B7</f>
        <v>6.3000000000000007</v>
      </c>
      <c r="C17" s="60">
        <f t="shared" ref="C17:G17" si="7">C8-C7</f>
        <v>7.8599999999999994</v>
      </c>
      <c r="D17" s="60">
        <f t="shared" si="7"/>
        <v>8.2799999999999994</v>
      </c>
      <c r="E17" s="87">
        <f t="shared" si="7"/>
        <v>8.4499999999999993</v>
      </c>
      <c r="F17" s="60">
        <f t="shared" si="7"/>
        <v>8.32</v>
      </c>
      <c r="G17" s="60">
        <f t="shared" si="7"/>
        <v>7.4500000000000028</v>
      </c>
      <c r="H17" s="18">
        <f t="shared" si="3"/>
        <v>8.4499999999999993</v>
      </c>
      <c r="I17" s="67">
        <v>0.33598</v>
      </c>
      <c r="J17" s="243" t="s">
        <v>17</v>
      </c>
    </row>
    <row r="18" spans="1:10" ht="15" customHeight="1" x14ac:dyDescent="0.25">
      <c r="A18" s="54" t="s">
        <v>16</v>
      </c>
      <c r="B18" s="58">
        <f>B8-B6</f>
        <v>10.29</v>
      </c>
      <c r="C18" s="58">
        <f t="shared" ref="C18:G18" si="8">C8-C6</f>
        <v>11.26</v>
      </c>
      <c r="D18" s="58">
        <f t="shared" si="8"/>
        <v>12.08</v>
      </c>
      <c r="E18" s="58">
        <f t="shared" si="8"/>
        <v>12.549999999999999</v>
      </c>
      <c r="F18" s="58">
        <f t="shared" si="8"/>
        <v>12.220000000000002</v>
      </c>
      <c r="G18" s="88">
        <f t="shared" si="8"/>
        <v>12.55</v>
      </c>
      <c r="H18" s="16">
        <f t="shared" si="3"/>
        <v>12.55</v>
      </c>
      <c r="I18" s="64">
        <v>0.46739999999999998</v>
      </c>
      <c r="J18" s="244"/>
    </row>
    <row r="19" spans="1:10" ht="13.5" customHeight="1" thickBot="1" x14ac:dyDescent="0.3">
      <c r="A19" s="55" t="s">
        <v>14</v>
      </c>
      <c r="B19" s="59">
        <f>B7-B6</f>
        <v>3.9899999999999984</v>
      </c>
      <c r="C19" s="59">
        <f t="shared" ref="C19:G19" si="9">C7-C6</f>
        <v>3.4000000000000004</v>
      </c>
      <c r="D19" s="59">
        <f t="shared" si="9"/>
        <v>3.8000000000000007</v>
      </c>
      <c r="E19" s="59">
        <f t="shared" si="9"/>
        <v>4.0999999999999996</v>
      </c>
      <c r="F19" s="59">
        <f t="shared" si="9"/>
        <v>3.9000000000000021</v>
      </c>
      <c r="G19" s="89">
        <f t="shared" si="9"/>
        <v>5.0999999999999979</v>
      </c>
      <c r="H19" s="17">
        <f t="shared" si="3"/>
        <v>5.0999999999999979</v>
      </c>
      <c r="I19" s="65">
        <v>0.26288</v>
      </c>
      <c r="J19" s="245"/>
    </row>
    <row r="37" spans="11:11" x14ac:dyDescent="0.25">
      <c r="K37" t="s">
        <v>0</v>
      </c>
    </row>
  </sheetData>
  <mergeCells count="15">
    <mergeCell ref="J14:J16"/>
    <mergeCell ref="J17:J19"/>
    <mergeCell ref="I2:M2"/>
    <mergeCell ref="N2:R2"/>
    <mergeCell ref="I3:J3"/>
    <mergeCell ref="M3:M5"/>
    <mergeCell ref="N3:O3"/>
    <mergeCell ref="I4:J4"/>
    <mergeCell ref="N4:O4"/>
    <mergeCell ref="I5:J5"/>
    <mergeCell ref="N5:O5"/>
    <mergeCell ref="I6:J6"/>
    <mergeCell ref="M6:M8"/>
    <mergeCell ref="I7:J7"/>
    <mergeCell ref="I8:J8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opLeftCell="A13" zoomScaleNormal="100" workbookViewId="0">
      <selection activeCell="C20" sqref="C20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7.7109375" customWidth="1"/>
    <col min="11" max="11" width="8" customWidth="1"/>
    <col min="12" max="12" width="7.7109375" customWidth="1"/>
    <col min="13" max="13" width="8.7109375" customWidth="1"/>
    <col min="18" max="18" width="26.7109375" customWidth="1"/>
    <col min="20" max="20" width="25.42578125" customWidth="1"/>
  </cols>
  <sheetData>
    <row r="1" spans="1:18" ht="15.75" thickBot="1" x14ac:dyDescent="0.3">
      <c r="A1" s="2" t="s">
        <v>36</v>
      </c>
      <c r="B1" s="3"/>
      <c r="C1" s="1"/>
      <c r="D1" s="1"/>
      <c r="E1" s="1"/>
      <c r="F1" s="1"/>
      <c r="G1" s="1"/>
      <c r="H1" s="1"/>
      <c r="I1" s="1"/>
      <c r="J1" s="1"/>
    </row>
    <row r="2" spans="1:18" ht="15.75" thickBot="1" x14ac:dyDescent="0.3">
      <c r="A2" s="20" t="s">
        <v>35</v>
      </c>
      <c r="B2" s="147">
        <v>128</v>
      </c>
      <c r="C2" s="148">
        <v>384</v>
      </c>
      <c r="D2" s="95">
        <v>640</v>
      </c>
      <c r="E2" s="95">
        <v>896</v>
      </c>
      <c r="F2" s="148">
        <v>1152</v>
      </c>
      <c r="G2" s="178">
        <v>1408</v>
      </c>
      <c r="H2" s="179" t="s">
        <v>12</v>
      </c>
      <c r="I2" s="250" t="s">
        <v>42</v>
      </c>
      <c r="J2" s="235"/>
      <c r="K2" s="235"/>
      <c r="L2" s="235"/>
      <c r="M2" s="236"/>
    </row>
    <row r="3" spans="1:18" ht="18" customHeight="1" x14ac:dyDescent="0.25">
      <c r="A3" s="180" t="s">
        <v>43</v>
      </c>
      <c r="B3" s="29">
        <v>11.87</v>
      </c>
      <c r="C3" s="29">
        <v>12.21</v>
      </c>
      <c r="D3" s="29">
        <v>12.76</v>
      </c>
      <c r="E3" s="29">
        <v>12.95</v>
      </c>
      <c r="F3" s="29">
        <v>13.6</v>
      </c>
      <c r="G3" s="30">
        <v>14.84</v>
      </c>
      <c r="H3" s="13">
        <f>AVERAGE(B3:G3)</f>
        <v>13.038333333333332</v>
      </c>
      <c r="I3" s="248" t="s">
        <v>57</v>
      </c>
      <c r="J3" s="249"/>
      <c r="K3" s="50">
        <f>H9-H3</f>
        <v>0.81833333333333158</v>
      </c>
      <c r="L3" s="50">
        <f>(K3/H9)*100</f>
        <v>5.9057012268462721</v>
      </c>
      <c r="M3" s="230" t="s">
        <v>15</v>
      </c>
    </row>
    <row r="4" spans="1:18" ht="15.75" customHeight="1" x14ac:dyDescent="0.25">
      <c r="A4" s="181" t="s">
        <v>44</v>
      </c>
      <c r="B4" s="31">
        <v>15.8</v>
      </c>
      <c r="C4" s="31">
        <v>16.100000000000001</v>
      </c>
      <c r="D4" s="31">
        <v>17.62</v>
      </c>
      <c r="E4" s="31">
        <v>18.04</v>
      </c>
      <c r="F4" s="31">
        <v>18.5</v>
      </c>
      <c r="G4" s="32">
        <v>20.67</v>
      </c>
      <c r="H4" s="14">
        <f>AVERAGE(B4:G4)</f>
        <v>17.788333333333334</v>
      </c>
      <c r="I4" s="251" t="s">
        <v>56</v>
      </c>
      <c r="J4" s="252"/>
      <c r="K4" s="16">
        <f>H10-H4</f>
        <v>2.504999999999999</v>
      </c>
      <c r="L4" s="16">
        <f>(K4/H10)*100</f>
        <v>12.343955321944804</v>
      </c>
      <c r="M4" s="231"/>
    </row>
    <row r="5" spans="1:18" ht="15.75" customHeight="1" thickBot="1" x14ac:dyDescent="0.3">
      <c r="A5" s="181" t="s">
        <v>45</v>
      </c>
      <c r="B5" s="31">
        <v>23.4</v>
      </c>
      <c r="C5" s="31">
        <v>23.85</v>
      </c>
      <c r="D5" s="31">
        <v>24.7</v>
      </c>
      <c r="E5" s="31">
        <v>25.92</v>
      </c>
      <c r="F5" s="31">
        <v>26.81</v>
      </c>
      <c r="G5" s="32">
        <v>29.75</v>
      </c>
      <c r="H5" s="14">
        <f>AVERAGE(B5:G5)</f>
        <v>25.738333333333333</v>
      </c>
      <c r="I5" s="246" t="s">
        <v>55</v>
      </c>
      <c r="J5" s="247"/>
      <c r="K5" s="17">
        <f>H11-H5</f>
        <v>4.82</v>
      </c>
      <c r="L5" s="17">
        <f t="shared" ref="L5:L8" si="0">(K5/H11)*100</f>
        <v>15.773111535314971</v>
      </c>
      <c r="M5" s="232"/>
    </row>
    <row r="6" spans="1:18" ht="15.75" customHeight="1" x14ac:dyDescent="0.25">
      <c r="A6" s="181" t="s">
        <v>46</v>
      </c>
      <c r="B6" s="31">
        <v>9.81</v>
      </c>
      <c r="C6" s="31">
        <v>10.6</v>
      </c>
      <c r="D6" s="31">
        <v>11.51</v>
      </c>
      <c r="E6" s="31">
        <v>12.1</v>
      </c>
      <c r="F6" s="31">
        <v>13.2</v>
      </c>
      <c r="G6" s="32">
        <v>13.94</v>
      </c>
      <c r="H6" s="14">
        <f>AVERAGE(B6:G6)</f>
        <v>11.86</v>
      </c>
      <c r="I6" s="248" t="s">
        <v>57</v>
      </c>
      <c r="J6" s="249"/>
      <c r="K6" s="50">
        <f t="shared" ref="K6:K8" si="1">H12-H6</f>
        <v>0.68333333333333179</v>
      </c>
      <c r="L6" s="50">
        <f t="shared" si="0"/>
        <v>5.4477810257772941</v>
      </c>
      <c r="M6" s="230" t="s">
        <v>17</v>
      </c>
    </row>
    <row r="7" spans="1:18" ht="18" customHeight="1" x14ac:dyDescent="0.25">
      <c r="A7" s="181" t="s">
        <v>47</v>
      </c>
      <c r="B7" s="31">
        <v>12.9</v>
      </c>
      <c r="C7" s="31">
        <v>14.43</v>
      </c>
      <c r="D7" s="31">
        <v>14.82</v>
      </c>
      <c r="E7" s="31">
        <v>15.1</v>
      </c>
      <c r="F7" s="31">
        <v>15.77</v>
      </c>
      <c r="G7" s="32">
        <v>16.48</v>
      </c>
      <c r="H7" s="14">
        <f>AVERAGE(B7:G7)</f>
        <v>14.916666666666666</v>
      </c>
      <c r="I7" s="251" t="s">
        <v>56</v>
      </c>
      <c r="J7" s="252"/>
      <c r="K7" s="16">
        <f t="shared" si="1"/>
        <v>1.6750000000000025</v>
      </c>
      <c r="L7" s="16">
        <f t="shared" si="0"/>
        <v>10.095429432446021</v>
      </c>
      <c r="M7" s="231"/>
    </row>
    <row r="8" spans="1:18" ht="18" customHeight="1" thickBot="1" x14ac:dyDescent="0.3">
      <c r="A8" s="182" t="s">
        <v>48</v>
      </c>
      <c r="B8" s="33">
        <v>19.22</v>
      </c>
      <c r="C8" s="33">
        <v>20.100000000000001</v>
      </c>
      <c r="D8" s="33">
        <v>20.77</v>
      </c>
      <c r="E8" s="33">
        <v>22.93</v>
      </c>
      <c r="F8" s="33">
        <v>23.103000000000002</v>
      </c>
      <c r="G8" s="34">
        <v>24.48</v>
      </c>
      <c r="H8" s="15">
        <f t="shared" ref="H8:H12" si="2">AVERAGE(B8:G8)</f>
        <v>21.767166666666668</v>
      </c>
      <c r="I8" s="246" t="s">
        <v>55</v>
      </c>
      <c r="J8" s="247"/>
      <c r="K8" s="17">
        <f t="shared" si="1"/>
        <v>2.6011666666666677</v>
      </c>
      <c r="L8" s="17">
        <f t="shared" si="0"/>
        <v>10.674372477942688</v>
      </c>
      <c r="M8" s="232"/>
      <c r="Q8">
        <v>10</v>
      </c>
      <c r="R8" t="s">
        <v>23</v>
      </c>
    </row>
    <row r="9" spans="1:18" ht="18" customHeight="1" x14ac:dyDescent="0.25">
      <c r="A9" s="28" t="s">
        <v>49</v>
      </c>
      <c r="B9" s="35">
        <v>12.4</v>
      </c>
      <c r="C9" s="35">
        <v>13.01</v>
      </c>
      <c r="D9" s="35">
        <v>13.4</v>
      </c>
      <c r="E9" s="35">
        <v>13.9</v>
      </c>
      <c r="F9" s="35">
        <v>14.61</v>
      </c>
      <c r="G9" s="36">
        <v>15.82</v>
      </c>
      <c r="H9" s="19">
        <f t="shared" si="2"/>
        <v>13.856666666666664</v>
      </c>
      <c r="I9" s="176"/>
      <c r="J9" s="45"/>
      <c r="K9" s="175"/>
      <c r="L9" s="175"/>
      <c r="M9" s="177"/>
      <c r="Q9">
        <v>6</v>
      </c>
      <c r="R9" t="s">
        <v>24</v>
      </c>
    </row>
    <row r="10" spans="1:18" ht="18" customHeight="1" x14ac:dyDescent="0.25">
      <c r="A10" s="26" t="s">
        <v>50</v>
      </c>
      <c r="B10" s="31">
        <v>17.600000000000001</v>
      </c>
      <c r="C10" s="31">
        <v>18.64</v>
      </c>
      <c r="D10" s="31">
        <v>19.5</v>
      </c>
      <c r="E10" s="194">
        <v>21.64</v>
      </c>
      <c r="F10" s="31">
        <v>21.7</v>
      </c>
      <c r="G10" s="32">
        <v>22.68</v>
      </c>
      <c r="H10" s="14">
        <f t="shared" si="2"/>
        <v>20.293333333333333</v>
      </c>
      <c r="I10" s="176"/>
      <c r="J10" s="45"/>
      <c r="K10" s="175"/>
      <c r="L10" s="175"/>
      <c r="M10" s="177"/>
      <c r="Q10">
        <v>2</v>
      </c>
      <c r="R10" t="s">
        <v>25</v>
      </c>
    </row>
    <row r="11" spans="1:18" ht="18" customHeight="1" x14ac:dyDescent="0.25">
      <c r="A11" s="26" t="s">
        <v>51</v>
      </c>
      <c r="B11" s="31">
        <v>28.4</v>
      </c>
      <c r="C11" s="31">
        <v>28.84</v>
      </c>
      <c r="D11" s="31">
        <v>29.34</v>
      </c>
      <c r="E11" s="31">
        <v>29.5</v>
      </c>
      <c r="F11" s="31">
        <v>31.87</v>
      </c>
      <c r="G11" s="195">
        <v>35.4</v>
      </c>
      <c r="H11" s="14">
        <f t="shared" si="2"/>
        <v>30.558333333333334</v>
      </c>
      <c r="I11" s="176"/>
      <c r="J11" s="45"/>
      <c r="K11" s="175"/>
      <c r="L11" s="175"/>
      <c r="M11" s="177"/>
      <c r="Q11">
        <v>12</v>
      </c>
      <c r="R11" t="s">
        <v>26</v>
      </c>
    </row>
    <row r="12" spans="1:18" ht="15.75" customHeight="1" x14ac:dyDescent="0.25">
      <c r="A12" s="26" t="s">
        <v>52</v>
      </c>
      <c r="B12" s="31">
        <v>10.71</v>
      </c>
      <c r="C12" s="194">
        <v>11.94</v>
      </c>
      <c r="D12" s="31">
        <v>12.01</v>
      </c>
      <c r="E12" s="31">
        <v>12.6</v>
      </c>
      <c r="F12" s="31">
        <v>13.7</v>
      </c>
      <c r="G12" s="32">
        <v>14.3</v>
      </c>
      <c r="H12" s="14">
        <f t="shared" si="2"/>
        <v>12.543333333333331</v>
      </c>
      <c r="I12" s="176"/>
      <c r="J12" s="45"/>
      <c r="K12" s="175"/>
      <c r="L12" s="175"/>
      <c r="M12" s="177"/>
      <c r="Q12">
        <v>8</v>
      </c>
      <c r="R12" t="s">
        <v>27</v>
      </c>
    </row>
    <row r="13" spans="1:18" ht="16.5" customHeight="1" x14ac:dyDescent="0.25">
      <c r="A13" s="26" t="s">
        <v>53</v>
      </c>
      <c r="B13" s="31">
        <v>14.7</v>
      </c>
      <c r="C13" s="31">
        <v>15.34</v>
      </c>
      <c r="D13" s="31">
        <v>15.81</v>
      </c>
      <c r="E13" s="31">
        <v>16.7</v>
      </c>
      <c r="F13" s="31">
        <v>17.600000000000001</v>
      </c>
      <c r="G13" s="195">
        <v>19.399999999999999</v>
      </c>
      <c r="H13" s="14">
        <f>AVERAGE(B13:G13)</f>
        <v>16.591666666666669</v>
      </c>
      <c r="I13" s="176"/>
      <c r="J13" s="45"/>
      <c r="K13" s="175"/>
      <c r="L13" s="175"/>
      <c r="M13" s="174"/>
      <c r="Q13">
        <v>4</v>
      </c>
      <c r="R13" t="s">
        <v>28</v>
      </c>
    </row>
    <row r="14" spans="1:18" ht="18.75" customHeight="1" thickBot="1" x14ac:dyDescent="0.3">
      <c r="A14" s="27" t="s">
        <v>54</v>
      </c>
      <c r="B14" s="33">
        <v>21</v>
      </c>
      <c r="C14" s="33">
        <v>23.2</v>
      </c>
      <c r="D14" s="196">
        <v>24.09</v>
      </c>
      <c r="E14" s="33">
        <v>25.15</v>
      </c>
      <c r="F14" s="33">
        <v>25.92</v>
      </c>
      <c r="G14" s="34">
        <v>26.85</v>
      </c>
      <c r="H14" s="15">
        <f>AVERAGE(B14:G14)</f>
        <v>24.368333333333336</v>
      </c>
      <c r="Q14">
        <v>9</v>
      </c>
      <c r="R14" t="s">
        <v>29</v>
      </c>
    </row>
    <row r="15" spans="1:18" ht="16.5" customHeight="1" thickBot="1" x14ac:dyDescent="0.3">
      <c r="Q15">
        <v>5</v>
      </c>
      <c r="R15" t="s">
        <v>30</v>
      </c>
    </row>
    <row r="16" spans="1:18" ht="15.75" thickBot="1" x14ac:dyDescent="0.3">
      <c r="H16" s="147" t="s">
        <v>20</v>
      </c>
      <c r="I16" s="173" t="s">
        <v>41</v>
      </c>
      <c r="Q16">
        <v>1</v>
      </c>
      <c r="R16" t="s">
        <v>31</v>
      </c>
    </row>
    <row r="17" spans="1:18" x14ac:dyDescent="0.25">
      <c r="A17" s="56" t="s">
        <v>57</v>
      </c>
      <c r="B17" s="172">
        <f>B9-B3</f>
        <v>0.53000000000000114</v>
      </c>
      <c r="C17" s="172">
        <f t="shared" ref="C17:G17" si="3">C9-C3</f>
        <v>0.79999999999999893</v>
      </c>
      <c r="D17" s="172">
        <f t="shared" si="3"/>
        <v>0.64000000000000057</v>
      </c>
      <c r="E17" s="172">
        <f t="shared" si="3"/>
        <v>0.95000000000000107</v>
      </c>
      <c r="F17" s="162">
        <f t="shared" si="3"/>
        <v>1.0099999999999998</v>
      </c>
      <c r="G17" s="172">
        <f t="shared" si="3"/>
        <v>0.98000000000000043</v>
      </c>
      <c r="H17" s="81">
        <f>MAX(B17:G17)</f>
        <v>1.0099999999999998</v>
      </c>
      <c r="I17" s="189">
        <v>6.9099999999999995E-2</v>
      </c>
      <c r="J17" s="90" t="s">
        <v>15</v>
      </c>
      <c r="Q17">
        <v>11</v>
      </c>
      <c r="R17" t="s">
        <v>32</v>
      </c>
    </row>
    <row r="18" spans="1:18" x14ac:dyDescent="0.25">
      <c r="A18" s="54" t="s">
        <v>56</v>
      </c>
      <c r="B18" s="171">
        <f>B10-B4</f>
        <v>1.8000000000000007</v>
      </c>
      <c r="C18" s="171">
        <f t="shared" ref="C18:G18" si="4">C10-C4</f>
        <v>2.5399999999999991</v>
      </c>
      <c r="D18" s="171">
        <f t="shared" si="4"/>
        <v>1.879999999999999</v>
      </c>
      <c r="E18" s="163">
        <f t="shared" si="4"/>
        <v>3.6000000000000014</v>
      </c>
      <c r="F18" s="171">
        <f t="shared" si="4"/>
        <v>3.1999999999999993</v>
      </c>
      <c r="G18" s="171">
        <f t="shared" si="4"/>
        <v>2.009999999999998</v>
      </c>
      <c r="H18" s="119">
        <f t="shared" ref="H18:H22" si="5">MAX(B18:G18)</f>
        <v>3.6000000000000014</v>
      </c>
      <c r="I18" s="190">
        <v>0.16639999999999999</v>
      </c>
      <c r="J18" s="91" t="s">
        <v>15</v>
      </c>
      <c r="Q18">
        <v>7</v>
      </c>
      <c r="R18" t="s">
        <v>33</v>
      </c>
    </row>
    <row r="19" spans="1:18" ht="15.75" thickBot="1" x14ac:dyDescent="0.3">
      <c r="A19" s="55" t="s">
        <v>55</v>
      </c>
      <c r="B19" s="170">
        <f t="shared" ref="B19:G22" si="6">B11-B5</f>
        <v>5</v>
      </c>
      <c r="C19" s="170">
        <f t="shared" si="6"/>
        <v>4.9899999999999984</v>
      </c>
      <c r="D19" s="170">
        <f t="shared" si="6"/>
        <v>4.6400000000000006</v>
      </c>
      <c r="E19" s="170">
        <f t="shared" si="6"/>
        <v>3.5799999999999983</v>
      </c>
      <c r="F19" s="170">
        <f t="shared" si="6"/>
        <v>5.0600000000000023</v>
      </c>
      <c r="G19" s="161">
        <f t="shared" si="6"/>
        <v>5.6499999999999986</v>
      </c>
      <c r="H19" s="138">
        <f t="shared" si="5"/>
        <v>5.6499999999999986</v>
      </c>
      <c r="I19" s="192">
        <v>0.15959999999999999</v>
      </c>
      <c r="J19" s="193" t="s">
        <v>15</v>
      </c>
      <c r="Q19">
        <v>3</v>
      </c>
      <c r="R19" t="s">
        <v>34</v>
      </c>
    </row>
    <row r="20" spans="1:18" x14ac:dyDescent="0.25">
      <c r="A20" s="56" t="s">
        <v>57</v>
      </c>
      <c r="B20" s="172">
        <f t="shared" si="6"/>
        <v>0.90000000000000036</v>
      </c>
      <c r="C20" s="162">
        <f t="shared" si="6"/>
        <v>1.3399999999999999</v>
      </c>
      <c r="D20" s="172">
        <f t="shared" si="6"/>
        <v>0.5</v>
      </c>
      <c r="E20" s="172">
        <f t="shared" si="6"/>
        <v>0.5</v>
      </c>
      <c r="F20" s="172">
        <f t="shared" si="6"/>
        <v>0.5</v>
      </c>
      <c r="G20" s="172">
        <f t="shared" si="6"/>
        <v>0.36000000000000121</v>
      </c>
      <c r="H20" s="81">
        <f t="shared" si="5"/>
        <v>1.3399999999999999</v>
      </c>
      <c r="I20" s="189">
        <v>0.11219999999999999</v>
      </c>
      <c r="J20" s="90" t="s">
        <v>17</v>
      </c>
    </row>
    <row r="21" spans="1:18" x14ac:dyDescent="0.25">
      <c r="A21" s="54" t="s">
        <v>56</v>
      </c>
      <c r="B21" s="171">
        <f t="shared" si="6"/>
        <v>1.7999999999999989</v>
      </c>
      <c r="C21" s="171">
        <f t="shared" si="6"/>
        <v>0.91000000000000014</v>
      </c>
      <c r="D21" s="171">
        <f t="shared" si="6"/>
        <v>0.99000000000000021</v>
      </c>
      <c r="E21" s="171">
        <f t="shared" si="6"/>
        <v>1.5999999999999996</v>
      </c>
      <c r="F21" s="171">
        <f t="shared" si="6"/>
        <v>1.8300000000000018</v>
      </c>
      <c r="G21" s="163">
        <f t="shared" si="6"/>
        <v>2.9199999999999982</v>
      </c>
      <c r="H21" s="119">
        <f t="shared" si="5"/>
        <v>2.9199999999999982</v>
      </c>
      <c r="I21" s="190">
        <v>0.15049999999999999</v>
      </c>
      <c r="J21" s="91" t="s">
        <v>17</v>
      </c>
    </row>
    <row r="22" spans="1:18" ht="15.75" thickBot="1" x14ac:dyDescent="0.3">
      <c r="A22" s="55" t="s">
        <v>55</v>
      </c>
      <c r="B22" s="170">
        <f t="shared" si="6"/>
        <v>1.7800000000000011</v>
      </c>
      <c r="C22" s="170">
        <f t="shared" si="6"/>
        <v>3.0999999999999979</v>
      </c>
      <c r="D22" s="161">
        <f t="shared" si="6"/>
        <v>3.3200000000000003</v>
      </c>
      <c r="E22" s="170">
        <f t="shared" si="6"/>
        <v>2.2199999999999989</v>
      </c>
      <c r="F22" s="170">
        <f t="shared" si="6"/>
        <v>2.8170000000000002</v>
      </c>
      <c r="G22" s="170">
        <f t="shared" si="6"/>
        <v>2.370000000000001</v>
      </c>
      <c r="H22" s="138">
        <f t="shared" si="5"/>
        <v>3.3200000000000003</v>
      </c>
      <c r="I22" s="191">
        <v>0.13780000000000001</v>
      </c>
      <c r="J22" s="92" t="s">
        <v>17</v>
      </c>
    </row>
    <row r="23" spans="1:18" x14ac:dyDescent="0.25">
      <c r="A23" s="45"/>
      <c r="B23" s="185"/>
      <c r="C23" s="185"/>
      <c r="D23" s="185"/>
      <c r="E23" s="9"/>
      <c r="F23" s="185"/>
      <c r="G23" s="185"/>
      <c r="H23" s="186"/>
      <c r="I23" s="187"/>
      <c r="J23" s="188"/>
    </row>
    <row r="24" spans="1:18" x14ac:dyDescent="0.25">
      <c r="A24" s="45"/>
      <c r="B24" s="185"/>
      <c r="C24" s="185"/>
      <c r="D24" s="185"/>
      <c r="E24" s="9"/>
      <c r="F24" s="185"/>
      <c r="G24" s="185"/>
      <c r="H24" s="186"/>
      <c r="I24" s="187"/>
      <c r="J24" s="188"/>
    </row>
    <row r="25" spans="1:18" x14ac:dyDescent="0.25">
      <c r="L25" s="169"/>
      <c r="M25" s="7"/>
    </row>
    <row r="26" spans="1:18" x14ac:dyDescent="0.25">
      <c r="L26" s="169"/>
      <c r="M26" s="7"/>
    </row>
    <row r="27" spans="1:18" ht="14.25" customHeight="1" x14ac:dyDescent="0.25">
      <c r="I27" s="168"/>
      <c r="J27" s="168"/>
      <c r="K27" s="168"/>
      <c r="L27" s="168"/>
      <c r="M27" s="168"/>
      <c r="N27" s="1"/>
      <c r="O27" s="1"/>
    </row>
    <row r="28" spans="1:18" ht="18" customHeight="1" x14ac:dyDescent="0.25">
      <c r="I28" s="168"/>
      <c r="J28" s="168"/>
      <c r="K28" s="168"/>
      <c r="L28" s="168"/>
      <c r="M28" s="168"/>
      <c r="N28" s="1"/>
      <c r="O28" s="1"/>
    </row>
    <row r="29" spans="1:18" ht="19.5" customHeight="1" x14ac:dyDescent="0.25">
      <c r="I29" s="168"/>
      <c r="J29" s="168"/>
      <c r="K29" s="168"/>
      <c r="L29" s="168"/>
      <c r="M29" s="168"/>
      <c r="N29" s="1"/>
      <c r="O29" s="1"/>
    </row>
    <row r="30" spans="1:18" ht="17.25" customHeight="1" x14ac:dyDescent="0.25">
      <c r="I30" s="168"/>
      <c r="J30" s="168"/>
      <c r="K30" s="168"/>
      <c r="L30" s="168"/>
      <c r="M30" s="168"/>
      <c r="N30" s="1"/>
      <c r="O30" s="1"/>
    </row>
    <row r="31" spans="1:18" ht="20.25" customHeight="1" x14ac:dyDescent="0.25">
      <c r="I31" s="168"/>
      <c r="J31" s="168"/>
      <c r="K31" s="168"/>
      <c r="L31" s="168"/>
      <c r="M31" s="168"/>
      <c r="N31" s="1"/>
      <c r="O31" s="1"/>
    </row>
    <row r="32" spans="1:18" ht="15" customHeight="1" x14ac:dyDescent="0.25">
      <c r="I32" s="168"/>
      <c r="J32" s="168"/>
      <c r="K32" s="168"/>
      <c r="L32" s="168"/>
      <c r="M32" s="168"/>
      <c r="N32" s="1"/>
      <c r="O32" s="1"/>
    </row>
    <row r="33" spans="9:13" x14ac:dyDescent="0.25">
      <c r="I33" s="168"/>
      <c r="J33" s="168"/>
      <c r="K33" s="168"/>
      <c r="L33" s="168"/>
      <c r="M33" s="168"/>
    </row>
    <row r="34" spans="9:13" x14ac:dyDescent="0.25">
      <c r="I34" s="167"/>
      <c r="J34" s="167"/>
      <c r="K34" s="167"/>
      <c r="L34" s="167"/>
      <c r="M34" s="167"/>
    </row>
  </sheetData>
  <mergeCells count="9">
    <mergeCell ref="I8:J8"/>
    <mergeCell ref="I5:J5"/>
    <mergeCell ref="I6:J6"/>
    <mergeCell ref="I2:M2"/>
    <mergeCell ref="I3:J3"/>
    <mergeCell ref="I4:J4"/>
    <mergeCell ref="M3:M5"/>
    <mergeCell ref="M6:M8"/>
    <mergeCell ref="I7:J7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tabSelected="1" zoomScaleNormal="100" workbookViewId="0">
      <selection activeCell="P5" sqref="P5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8" width="10.28515625" style="7" customWidth="1"/>
    <col min="9" max="9" width="10.28515625" customWidth="1"/>
    <col min="10" max="10" width="10.140625" customWidth="1"/>
    <col min="11" max="12" width="9.140625" customWidth="1"/>
    <col min="13" max="13" width="12.5703125" bestFit="1" customWidth="1"/>
    <col min="14" max="14" width="9.140625" style="7"/>
    <col min="15" max="15" width="9.85546875" customWidth="1"/>
    <col min="18" max="18" width="11.140625" bestFit="1" customWidth="1"/>
  </cols>
  <sheetData>
    <row r="1" spans="1:21" ht="15.75" thickBot="1" x14ac:dyDescent="0.3">
      <c r="A1" s="2" t="s">
        <v>1</v>
      </c>
      <c r="B1" s="3"/>
      <c r="C1" s="1"/>
      <c r="D1" s="1"/>
      <c r="E1" s="1"/>
      <c r="F1" s="1"/>
      <c r="G1" s="1"/>
      <c r="H1" s="6"/>
      <c r="I1" s="1"/>
      <c r="J1" s="1"/>
    </row>
    <row r="2" spans="1:21" ht="19.5" customHeight="1" thickBot="1" x14ac:dyDescent="0.3">
      <c r="A2" s="20" t="s">
        <v>35</v>
      </c>
      <c r="B2" s="70">
        <v>128</v>
      </c>
      <c r="C2" s="71">
        <v>384</v>
      </c>
      <c r="D2" s="71">
        <v>640</v>
      </c>
      <c r="E2" s="71">
        <v>896</v>
      </c>
      <c r="F2" s="71">
        <v>1152</v>
      </c>
      <c r="G2" s="72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21" ht="15" customHeight="1" x14ac:dyDescent="0.25">
      <c r="A3" s="25" t="s">
        <v>2</v>
      </c>
      <c r="B3" s="29">
        <v>0.50035383319292326</v>
      </c>
      <c r="C3" s="29">
        <v>1.4592628992628991</v>
      </c>
      <c r="D3" s="29">
        <v>2.3272727272727267</v>
      </c>
      <c r="E3" s="29">
        <v>3.2103783783783784</v>
      </c>
      <c r="F3" s="29">
        <v>3.9303529411764702</v>
      </c>
      <c r="G3" s="126">
        <v>4.4023719676549868</v>
      </c>
      <c r="H3" s="13">
        <f>AVERAGE(B3:G3)</f>
        <v>2.6383321244897306</v>
      </c>
      <c r="I3" s="237" t="s">
        <v>13</v>
      </c>
      <c r="J3" s="238"/>
      <c r="K3" s="18">
        <f>H5-H4</f>
        <v>-0.58760929577514931</v>
      </c>
      <c r="L3" s="18">
        <f>(K3/H4)*100</f>
        <v>-30.597944266513601</v>
      </c>
      <c r="M3" s="233" t="s">
        <v>15</v>
      </c>
      <c r="N3" s="237" t="s">
        <v>19</v>
      </c>
      <c r="O3" s="238"/>
      <c r="P3" s="18">
        <f>H3-H6</f>
        <v>-0.23471806871783008</v>
      </c>
      <c r="Q3" s="18">
        <f>(P3/H6)*100</f>
        <v>-8.16964734109931</v>
      </c>
      <c r="R3" s="37" t="s">
        <v>9</v>
      </c>
    </row>
    <row r="4" spans="1:21" ht="15" customHeight="1" x14ac:dyDescent="0.25">
      <c r="A4" s="26" t="s">
        <v>3</v>
      </c>
      <c r="B4" s="31">
        <v>0.37589873417721509</v>
      </c>
      <c r="C4" s="31">
        <v>1.1066832298136644</v>
      </c>
      <c r="D4" s="31">
        <v>1.6853575482406356</v>
      </c>
      <c r="E4" s="31">
        <v>2.3045676274944569</v>
      </c>
      <c r="F4" s="31">
        <v>2.8893405405405406</v>
      </c>
      <c r="G4" s="124">
        <v>3.160677310111272</v>
      </c>
      <c r="H4" s="14">
        <f t="shared" ref="H4:H8" si="0">AVERAGE(B4:G4)</f>
        <v>1.9204208317296307</v>
      </c>
      <c r="I4" s="239" t="s">
        <v>16</v>
      </c>
      <c r="J4" s="240"/>
      <c r="K4" s="16">
        <f>H5-H3</f>
        <v>-1.3055205885352492</v>
      </c>
      <c r="L4" s="16">
        <f>(K4/H3)*100</f>
        <v>-49.482799243394908</v>
      </c>
      <c r="M4" s="231"/>
      <c r="N4" s="239" t="s">
        <v>19</v>
      </c>
      <c r="O4" s="240"/>
      <c r="P4" s="16">
        <f>H4-H7</f>
        <v>-0.38058091398390981</v>
      </c>
      <c r="Q4" s="16">
        <f>(P4/H7)*100</f>
        <v>-16.539792492243055</v>
      </c>
      <c r="R4" s="38" t="s">
        <v>10</v>
      </c>
    </row>
    <row r="5" spans="1:21" ht="15.75" customHeight="1" thickBot="1" x14ac:dyDescent="0.3">
      <c r="A5" s="27" t="s">
        <v>4</v>
      </c>
      <c r="B5" s="33">
        <v>0.20381196581196601</v>
      </c>
      <c r="C5" s="33">
        <v>0.74706918238993703</v>
      </c>
      <c r="D5" s="33">
        <v>1.25226720647773</v>
      </c>
      <c r="E5" s="33">
        <v>1.6039506172839504</v>
      </c>
      <c r="F5" s="33">
        <v>1.9937635210742299</v>
      </c>
      <c r="G5" s="34">
        <v>2.1960067226890754</v>
      </c>
      <c r="H5" s="15">
        <f t="shared" si="0"/>
        <v>1.3328115359544814</v>
      </c>
      <c r="I5" s="241" t="s">
        <v>14</v>
      </c>
      <c r="J5" s="242"/>
      <c r="K5" s="17">
        <f>H4-H3</f>
        <v>-0.71791129276009991</v>
      </c>
      <c r="L5" s="17">
        <f>(K5/H3)*100</f>
        <v>-27.210800569657177</v>
      </c>
      <c r="M5" s="232"/>
      <c r="N5" s="241" t="s">
        <v>19</v>
      </c>
      <c r="O5" s="242"/>
      <c r="P5" s="17">
        <f>H5-H8</f>
        <v>-0.25397948427118555</v>
      </c>
      <c r="Q5" s="17">
        <f>(P5/H8)*100</f>
        <v>-16.005855908805536</v>
      </c>
      <c r="R5" s="39" t="s">
        <v>11</v>
      </c>
    </row>
    <row r="6" spans="1:21" ht="15" customHeight="1" x14ac:dyDescent="0.25">
      <c r="A6" s="28" t="s">
        <v>5</v>
      </c>
      <c r="B6" s="35">
        <v>0.60542303771661554</v>
      </c>
      <c r="C6" s="35">
        <v>1.6809056603773582</v>
      </c>
      <c r="D6" s="118">
        <v>2.7800173761946101</v>
      </c>
      <c r="E6" s="130">
        <v>3.4359008264462809</v>
      </c>
      <c r="F6" s="35">
        <v>4.0494545454545454</v>
      </c>
      <c r="G6" s="129">
        <v>4.6865997130559549</v>
      </c>
      <c r="H6" s="19">
        <f t="shared" si="0"/>
        <v>2.8730501932075607</v>
      </c>
      <c r="I6" s="237" t="s">
        <v>13</v>
      </c>
      <c r="J6" s="238"/>
      <c r="K6" s="18">
        <f>H8-H7</f>
        <v>-0.71421072548787357</v>
      </c>
      <c r="L6" s="18">
        <f>(K6/H7)*100</f>
        <v>-31.039121409549253</v>
      </c>
      <c r="M6" s="233" t="s">
        <v>17</v>
      </c>
      <c r="N6" s="77"/>
      <c r="O6" s="44"/>
      <c r="P6" s="40"/>
      <c r="Q6" s="40"/>
      <c r="R6" s="41"/>
    </row>
    <row r="7" spans="1:21" ht="15" customHeight="1" x14ac:dyDescent="0.25">
      <c r="A7" s="26" t="s">
        <v>6</v>
      </c>
      <c r="B7" s="31">
        <v>0.46040310077519375</v>
      </c>
      <c r="C7" s="31">
        <v>1.2347609147609147</v>
      </c>
      <c r="D7" s="31">
        <v>2.1037786774628899</v>
      </c>
      <c r="E7" s="31">
        <v>2.6532715231788102</v>
      </c>
      <c r="F7" s="31">
        <v>3.3895244134432465</v>
      </c>
      <c r="G7" s="120">
        <v>3.9642718446601899</v>
      </c>
      <c r="H7" s="14">
        <f t="shared" si="0"/>
        <v>2.3010017457135405</v>
      </c>
      <c r="I7" s="239" t="s">
        <v>16</v>
      </c>
      <c r="J7" s="240"/>
      <c r="K7" s="16">
        <f>H8-H6</f>
        <v>-1.2862591729818937</v>
      </c>
      <c r="L7" s="16">
        <f>(K7/H6)*100</f>
        <v>-44.76981209805718</v>
      </c>
      <c r="M7" s="231"/>
      <c r="N7" s="78"/>
      <c r="O7" s="45"/>
      <c r="P7" s="42"/>
      <c r="Q7" s="42"/>
      <c r="R7" s="43"/>
    </row>
    <row r="8" spans="1:21" ht="15.75" customHeight="1" thickBot="1" x14ac:dyDescent="0.3">
      <c r="A8" s="27" t="s">
        <v>7</v>
      </c>
      <c r="B8" s="33">
        <v>0.30901144640998962</v>
      </c>
      <c r="C8" s="33">
        <v>0.88644776119402968</v>
      </c>
      <c r="D8" s="33">
        <v>1.4297544535387579</v>
      </c>
      <c r="E8" s="33">
        <v>1.71310074138683</v>
      </c>
      <c r="F8" s="33">
        <v>2.3136735488897542</v>
      </c>
      <c r="G8" s="122">
        <v>2.8687581699346398</v>
      </c>
      <c r="H8" s="15">
        <f t="shared" si="0"/>
        <v>1.586791020225667</v>
      </c>
      <c r="I8" s="241" t="s">
        <v>14</v>
      </c>
      <c r="J8" s="242"/>
      <c r="K8" s="17">
        <f>H7-H6</f>
        <v>-0.57204844749402017</v>
      </c>
      <c r="L8" s="17">
        <f>(K8/H6)*100</f>
        <v>-19.910840710212856</v>
      </c>
      <c r="M8" s="232"/>
      <c r="N8" s="78"/>
      <c r="O8" s="45"/>
      <c r="P8" s="42"/>
      <c r="Q8" s="42"/>
      <c r="R8" s="43"/>
    </row>
    <row r="9" spans="1:21" ht="15.75" customHeight="1" x14ac:dyDescent="0.25">
      <c r="A9" s="48"/>
      <c r="B9" s="46"/>
      <c r="C9" s="46"/>
      <c r="D9" s="46"/>
      <c r="E9" s="46"/>
      <c r="F9" s="46"/>
      <c r="G9" s="46"/>
      <c r="H9" s="42"/>
      <c r="I9" s="9"/>
      <c r="J9" s="9"/>
      <c r="K9" s="42"/>
      <c r="L9" s="42"/>
      <c r="M9" s="47"/>
      <c r="N9" s="9"/>
      <c r="O9" s="45"/>
      <c r="P9" s="42"/>
      <c r="Q9" s="42"/>
      <c r="R9" s="43"/>
    </row>
    <row r="10" spans="1:21" ht="18" customHeight="1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  <c r="M10" s="197"/>
      <c r="N10" s="197"/>
      <c r="O10" s="197"/>
      <c r="P10" s="197"/>
      <c r="Q10" s="197"/>
      <c r="R10" s="197"/>
      <c r="S10" s="198"/>
    </row>
    <row r="11" spans="1:21" ht="15.75" x14ac:dyDescent="0.25">
      <c r="A11" s="49" t="s">
        <v>19</v>
      </c>
      <c r="B11" s="29">
        <f>B3-B6</f>
        <v>-0.10506920452369228</v>
      </c>
      <c r="C11" s="29">
        <f t="shared" ref="C11:G11" si="1">C3-C6</f>
        <v>-0.22164276111445913</v>
      </c>
      <c r="D11" s="81">
        <f t="shared" si="1"/>
        <v>-0.45274464892188337</v>
      </c>
      <c r="E11" s="29">
        <f t="shared" si="1"/>
        <v>-0.22552244806790256</v>
      </c>
      <c r="F11" s="29">
        <f t="shared" si="1"/>
        <v>-0.11910160427807526</v>
      </c>
      <c r="G11" s="29">
        <f t="shared" si="1"/>
        <v>-0.28422774540096807</v>
      </c>
      <c r="H11" s="50">
        <f>MIN(B11:G11)</f>
        <v>-0.45274464892188337</v>
      </c>
      <c r="I11" s="63">
        <v>0.16187000000000001</v>
      </c>
      <c r="J11" s="90" t="s">
        <v>9</v>
      </c>
      <c r="M11" s="197"/>
      <c r="N11" s="197"/>
      <c r="O11" s="197"/>
      <c r="P11" s="197"/>
      <c r="Q11" s="197"/>
      <c r="R11" s="197"/>
      <c r="S11" s="198"/>
    </row>
    <row r="12" spans="1:21" ht="15.75" x14ac:dyDescent="0.25">
      <c r="A12" s="51" t="s">
        <v>21</v>
      </c>
      <c r="B12" s="31">
        <f t="shared" ref="B12:G13" si="2">B4-B7</f>
        <v>-8.4504366597978664E-2</v>
      </c>
      <c r="C12" s="31">
        <f t="shared" si="2"/>
        <v>-0.12807768494725025</v>
      </c>
      <c r="D12" s="31">
        <f t="shared" si="2"/>
        <v>-0.41842112922225438</v>
      </c>
      <c r="E12" s="31">
        <f t="shared" si="2"/>
        <v>-0.34870389568435334</v>
      </c>
      <c r="F12" s="31">
        <f t="shared" si="2"/>
        <v>-0.50018387290270594</v>
      </c>
      <c r="G12" s="119">
        <f t="shared" si="2"/>
        <v>-0.80359453454891794</v>
      </c>
      <c r="H12" s="16">
        <f t="shared" ref="H12:H19" si="3">MIN(B12:G12)</f>
        <v>-0.80359453454891794</v>
      </c>
      <c r="I12" s="64">
        <v>0.20200000000000001</v>
      </c>
      <c r="J12" s="91" t="s">
        <v>10</v>
      </c>
      <c r="M12" s="197"/>
      <c r="N12" s="197"/>
      <c r="O12" s="197"/>
      <c r="P12" s="197"/>
      <c r="Q12" s="197"/>
      <c r="R12" s="197"/>
      <c r="S12" s="198"/>
      <c r="T12" s="7"/>
      <c r="U12" s="7"/>
    </row>
    <row r="13" spans="1:21" ht="16.5" thickBot="1" x14ac:dyDescent="0.3">
      <c r="A13" s="52" t="s">
        <v>19</v>
      </c>
      <c r="B13" s="33">
        <f t="shared" si="2"/>
        <v>-0.10519948059802361</v>
      </c>
      <c r="C13" s="33">
        <f t="shared" si="2"/>
        <v>-0.13937857880409266</v>
      </c>
      <c r="D13" s="33">
        <f t="shared" si="2"/>
        <v>-0.17748724706102781</v>
      </c>
      <c r="E13" s="33">
        <f t="shared" si="2"/>
        <v>-0.10915012410287961</v>
      </c>
      <c r="F13" s="33">
        <f t="shared" si="2"/>
        <v>-0.31991002781552424</v>
      </c>
      <c r="G13" s="121">
        <f t="shared" si="2"/>
        <v>-0.67275144724556446</v>
      </c>
      <c r="H13" s="17">
        <f t="shared" si="3"/>
        <v>-0.67275144724556446</v>
      </c>
      <c r="I13" s="65">
        <v>0.2334</v>
      </c>
      <c r="J13" s="92" t="s">
        <v>11</v>
      </c>
      <c r="M13" s="197"/>
      <c r="N13" s="197"/>
      <c r="O13" s="197"/>
      <c r="P13" s="197"/>
      <c r="Q13" s="197"/>
      <c r="R13" s="197"/>
      <c r="S13" s="198"/>
      <c r="T13" s="7"/>
      <c r="U13" s="7"/>
    </row>
    <row r="14" spans="1:21" x14ac:dyDescent="0.25">
      <c r="A14" s="56" t="s">
        <v>13</v>
      </c>
      <c r="B14" s="114">
        <f>B5-B4</f>
        <v>-0.17208676836524908</v>
      </c>
      <c r="C14" s="114">
        <f t="shared" ref="C14:G14" si="4">C5-C4</f>
        <v>-0.35961404742372738</v>
      </c>
      <c r="D14" s="114">
        <f t="shared" si="4"/>
        <v>-0.43309034176290551</v>
      </c>
      <c r="E14" s="114">
        <f t="shared" si="4"/>
        <v>-0.70061701021050649</v>
      </c>
      <c r="F14" s="114">
        <f t="shared" si="4"/>
        <v>-0.89557701946631063</v>
      </c>
      <c r="G14" s="123">
        <f t="shared" si="4"/>
        <v>-0.96467058742219658</v>
      </c>
      <c r="H14" s="50">
        <f>MIN(B14:G14)</f>
        <v>-0.96467058742219658</v>
      </c>
      <c r="I14" s="63">
        <v>0.30379</v>
      </c>
      <c r="J14" s="230" t="s">
        <v>15</v>
      </c>
      <c r="M14" s="197"/>
      <c r="N14" s="197"/>
      <c r="O14" s="197"/>
      <c r="P14" s="197"/>
      <c r="Q14" s="197"/>
      <c r="R14" s="197"/>
      <c r="S14" s="198"/>
      <c r="T14" s="7"/>
      <c r="U14" s="7"/>
    </row>
    <row r="15" spans="1:21" x14ac:dyDescent="0.25">
      <c r="A15" s="54" t="s">
        <v>16</v>
      </c>
      <c r="B15" s="115">
        <f>B5-B3</f>
        <v>-0.29654186738095722</v>
      </c>
      <c r="C15" s="115">
        <f t="shared" ref="C15:F15" si="5">C5-C3</f>
        <v>-0.71219371687296207</v>
      </c>
      <c r="D15" s="115">
        <f t="shared" si="5"/>
        <v>-1.0750055207949967</v>
      </c>
      <c r="E15" s="115">
        <f t="shared" si="5"/>
        <v>-1.606427761094428</v>
      </c>
      <c r="F15" s="115">
        <f t="shared" si="5"/>
        <v>-1.9365894201022402</v>
      </c>
      <c r="G15" s="125">
        <f>G5-G3</f>
        <v>-2.2063652449659115</v>
      </c>
      <c r="H15" s="16">
        <f t="shared" si="3"/>
        <v>-2.2063652449659115</v>
      </c>
      <c r="I15" s="64">
        <v>0.50219999999999998</v>
      </c>
      <c r="J15" s="231"/>
      <c r="M15" s="197"/>
      <c r="N15" s="197"/>
      <c r="O15" s="197"/>
      <c r="P15" s="197"/>
      <c r="Q15" s="197"/>
      <c r="R15" s="197"/>
      <c r="S15" s="198"/>
      <c r="T15" s="7"/>
      <c r="U15" s="7"/>
    </row>
    <row r="16" spans="1:21" ht="15.75" thickBot="1" x14ac:dyDescent="0.3">
      <c r="A16" s="55" t="s">
        <v>14</v>
      </c>
      <c r="B16" s="116">
        <f>B4-B3</f>
        <v>-0.12445509901570817</v>
      </c>
      <c r="C16" s="116">
        <f t="shared" ref="C16:G16" si="6">C4-C3</f>
        <v>-0.35257966944923469</v>
      </c>
      <c r="D16" s="116">
        <f t="shared" si="6"/>
        <v>-0.64191517903209117</v>
      </c>
      <c r="E16" s="116">
        <f t="shared" si="6"/>
        <v>-0.90581075088392149</v>
      </c>
      <c r="F16" s="116">
        <f t="shared" si="6"/>
        <v>-1.0410124006359296</v>
      </c>
      <c r="G16" s="127">
        <f t="shared" si="6"/>
        <v>-1.2416946575437149</v>
      </c>
      <c r="H16" s="17">
        <f t="shared" si="3"/>
        <v>-1.2416946575437149</v>
      </c>
      <c r="I16" s="65">
        <v>0.28179999999999999</v>
      </c>
      <c r="J16" s="232"/>
      <c r="M16" s="199"/>
      <c r="N16" s="199"/>
      <c r="O16" s="199"/>
      <c r="P16" s="199"/>
      <c r="Q16" s="199"/>
      <c r="R16" s="199"/>
      <c r="S16" s="200"/>
      <c r="T16" s="7"/>
      <c r="U16" s="7"/>
    </row>
    <row r="17" spans="1:29" x14ac:dyDescent="0.25">
      <c r="A17" s="53" t="s">
        <v>13</v>
      </c>
      <c r="B17" s="117">
        <f>B8-B7</f>
        <v>-0.15139165436520413</v>
      </c>
      <c r="C17" s="117">
        <f t="shared" ref="C17:G17" si="7">C8-C7</f>
        <v>-0.34831315356688497</v>
      </c>
      <c r="D17" s="117">
        <f t="shared" si="7"/>
        <v>-0.67402422392413208</v>
      </c>
      <c r="E17" s="117">
        <f t="shared" si="7"/>
        <v>-0.94017078179198021</v>
      </c>
      <c r="F17" s="117">
        <f t="shared" si="7"/>
        <v>-1.0758508645534923</v>
      </c>
      <c r="G17" s="128">
        <f t="shared" si="7"/>
        <v>-1.0955136747255501</v>
      </c>
      <c r="H17" s="50">
        <f t="shared" si="3"/>
        <v>-1.0955136747255501</v>
      </c>
      <c r="I17" s="63">
        <v>0.27777000000000002</v>
      </c>
      <c r="J17" s="233" t="s">
        <v>17</v>
      </c>
      <c r="P17" s="7"/>
      <c r="Q17" s="7"/>
      <c r="T17" s="7"/>
      <c r="U17" s="7"/>
    </row>
    <row r="18" spans="1:29" x14ac:dyDescent="0.25">
      <c r="A18" s="54" t="s">
        <v>16</v>
      </c>
      <c r="B18" s="115">
        <f>B8-B6</f>
        <v>-0.29641159130662592</v>
      </c>
      <c r="C18" s="115">
        <f t="shared" ref="C18:G18" si="8">C8-C6</f>
        <v>-0.79445789918332854</v>
      </c>
      <c r="D18" s="115">
        <f t="shared" si="8"/>
        <v>-1.3502629226558522</v>
      </c>
      <c r="E18" s="115">
        <f t="shared" si="8"/>
        <v>-1.7228000850594509</v>
      </c>
      <c r="F18" s="115">
        <f t="shared" si="8"/>
        <v>-1.7357809965647912</v>
      </c>
      <c r="G18" s="125">
        <f t="shared" si="8"/>
        <v>-1.8178415431213151</v>
      </c>
      <c r="H18" s="16">
        <f t="shared" si="3"/>
        <v>-1.8178415431213151</v>
      </c>
      <c r="I18" s="64">
        <v>0.38805000000000001</v>
      </c>
      <c r="J18" s="231"/>
      <c r="P18" s="7"/>
      <c r="Q18" s="7"/>
      <c r="R18" s="7"/>
      <c r="S18" s="7"/>
      <c r="T18" s="7"/>
      <c r="U18" s="7"/>
    </row>
    <row r="19" spans="1:29" ht="15.75" thickBot="1" x14ac:dyDescent="0.3">
      <c r="A19" s="55" t="s">
        <v>14</v>
      </c>
      <c r="B19" s="116">
        <f>B7-B6</f>
        <v>-0.14501993694142179</v>
      </c>
      <c r="C19" s="116">
        <f t="shared" ref="C19:G19" si="9">C7-C6</f>
        <v>-0.44614474561644357</v>
      </c>
      <c r="D19" s="116">
        <f t="shared" si="9"/>
        <v>-0.67623869873172016</v>
      </c>
      <c r="E19" s="127">
        <f t="shared" si="9"/>
        <v>-0.78262930326747071</v>
      </c>
      <c r="F19" s="116">
        <f t="shared" si="9"/>
        <v>-0.65993013201129891</v>
      </c>
      <c r="G19" s="116">
        <f t="shared" si="9"/>
        <v>-0.72232786839576502</v>
      </c>
      <c r="H19" s="17">
        <f t="shared" si="3"/>
        <v>-0.78262930326747071</v>
      </c>
      <c r="I19" s="65">
        <v>0.22670000000000001</v>
      </c>
      <c r="J19" s="232"/>
      <c r="P19" s="7"/>
      <c r="Q19" s="7"/>
      <c r="R19" s="7"/>
      <c r="S19" s="7"/>
      <c r="T19" s="7"/>
      <c r="U19" s="7"/>
    </row>
    <row r="20" spans="1:29" x14ac:dyDescent="0.25">
      <c r="P20" s="7"/>
      <c r="Q20" s="7"/>
      <c r="R20" s="7"/>
      <c r="S20" s="7"/>
      <c r="T20" s="7"/>
      <c r="U20" s="7"/>
    </row>
    <row r="22" spans="1:29" x14ac:dyDescent="0.25">
      <c r="N22" s="6"/>
      <c r="O22" s="1"/>
      <c r="P22" s="6"/>
      <c r="Q22" s="6"/>
      <c r="R22" s="6"/>
      <c r="S22" s="6"/>
      <c r="T22" s="6"/>
      <c r="U22" s="6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N23" s="6"/>
      <c r="O23" s="1"/>
      <c r="P23" s="6"/>
      <c r="Q23" s="6"/>
      <c r="R23" s="6"/>
      <c r="S23" s="6"/>
      <c r="T23" s="6"/>
      <c r="U23" s="6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N24" s="6"/>
      <c r="O24" s="1"/>
      <c r="P24" s="6"/>
      <c r="Q24" s="6"/>
      <c r="R24" s="6"/>
      <c r="S24" s="6"/>
      <c r="T24" s="6"/>
      <c r="U24" s="6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N25" s="6"/>
      <c r="O25" s="1"/>
      <c r="P25" s="6"/>
      <c r="Q25" s="6"/>
      <c r="R25" s="6"/>
      <c r="S25" s="6"/>
      <c r="T25" s="6"/>
      <c r="U25" s="6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N26" s="6"/>
      <c r="O26" s="1"/>
      <c r="P26" s="6"/>
      <c r="Q26" s="6"/>
      <c r="R26" s="6"/>
      <c r="S26" s="6"/>
      <c r="T26" s="6"/>
      <c r="U26" s="6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N27" s="6"/>
      <c r="O27" s="1"/>
      <c r="P27" s="6"/>
      <c r="Q27" s="6"/>
      <c r="R27" s="6"/>
      <c r="S27" s="6"/>
      <c r="T27" s="6"/>
      <c r="U27" s="6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N28" s="6"/>
      <c r="O28" s="1"/>
      <c r="P28" s="6"/>
      <c r="Q28" s="6"/>
      <c r="R28" s="6"/>
      <c r="S28" s="6"/>
      <c r="T28" s="6"/>
      <c r="U28" s="6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N29" s="6"/>
      <c r="O29" s="1"/>
      <c r="P29" s="6"/>
      <c r="Q29" s="6"/>
      <c r="R29" s="6"/>
      <c r="S29" s="6"/>
      <c r="T29" s="6"/>
      <c r="U29" s="6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N30" s="6"/>
      <c r="O30" s="1"/>
      <c r="P30" s="6"/>
      <c r="Q30" s="6"/>
      <c r="R30" s="6"/>
      <c r="S30" s="6"/>
      <c r="T30" s="6"/>
      <c r="U30" s="6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N31" s="6"/>
      <c r="O31" s="1"/>
      <c r="P31" s="6"/>
      <c r="Q31" s="6"/>
      <c r="R31" s="6"/>
      <c r="S31" s="6"/>
      <c r="T31" s="6"/>
      <c r="U31" s="6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N32" s="6"/>
      <c r="O32" s="1"/>
      <c r="P32" s="6"/>
      <c r="Q32" s="6"/>
      <c r="R32" s="6"/>
      <c r="S32" s="6"/>
      <c r="T32" s="6"/>
      <c r="U32" s="6"/>
      <c r="V32" s="1"/>
      <c r="W32" s="1"/>
      <c r="X32" s="1"/>
      <c r="Y32" s="1"/>
      <c r="Z32" s="1"/>
      <c r="AA32" s="1"/>
      <c r="AB32" s="1"/>
      <c r="AC32" s="1"/>
    </row>
    <row r="33" spans="11:29" x14ac:dyDescent="0.25">
      <c r="N33" s="6"/>
      <c r="O33" s="1"/>
      <c r="P33" s="6"/>
      <c r="Q33" s="6"/>
      <c r="R33" s="6"/>
      <c r="S33" s="6"/>
      <c r="T33" s="6"/>
      <c r="U33" s="6"/>
      <c r="V33" s="1"/>
      <c r="W33" s="1"/>
      <c r="X33" s="1"/>
      <c r="Y33" s="1"/>
      <c r="Z33" s="1"/>
      <c r="AA33" s="1"/>
      <c r="AB33" s="1"/>
      <c r="AC33" s="1"/>
    </row>
    <row r="34" spans="11:29" x14ac:dyDescent="0.25"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1:29" x14ac:dyDescent="0.25"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1:29" x14ac:dyDescent="0.25"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1:29" x14ac:dyDescent="0.25"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43" spans="11:29" x14ac:dyDescent="0.25">
      <c r="K43" t="s">
        <v>0</v>
      </c>
    </row>
  </sheetData>
  <mergeCells count="15">
    <mergeCell ref="J17:J19"/>
    <mergeCell ref="I2:M2"/>
    <mergeCell ref="N2:R2"/>
    <mergeCell ref="I3:J3"/>
    <mergeCell ref="M3:M5"/>
    <mergeCell ref="N3:O3"/>
    <mergeCell ref="I4:J4"/>
    <mergeCell ref="N4:O4"/>
    <mergeCell ref="I5:J5"/>
    <mergeCell ref="N5:O5"/>
    <mergeCell ref="I6:J6"/>
    <mergeCell ref="M6:M8"/>
    <mergeCell ref="I7:J7"/>
    <mergeCell ref="I8:J8"/>
    <mergeCell ref="J14:J1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zoomScaleNormal="100" workbookViewId="0">
      <selection activeCell="K8" sqref="K8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8" width="10.28515625" style="7" customWidth="1"/>
    <col min="9" max="9" width="10.28515625" customWidth="1"/>
    <col min="10" max="10" width="10.140625" customWidth="1"/>
    <col min="11" max="12" width="9.140625" customWidth="1"/>
    <col min="13" max="13" width="7.85546875" customWidth="1"/>
    <col min="14" max="14" width="9.140625" style="7"/>
    <col min="15" max="15" width="18" bestFit="1" customWidth="1"/>
    <col min="18" max="18" width="11.140625" bestFit="1" customWidth="1"/>
  </cols>
  <sheetData>
    <row r="1" spans="1:21" ht="15.75" thickBot="1" x14ac:dyDescent="0.3">
      <c r="A1" s="2" t="s">
        <v>1</v>
      </c>
      <c r="B1" s="3"/>
      <c r="C1" s="1"/>
      <c r="D1" s="1"/>
      <c r="E1" s="1"/>
      <c r="F1" s="1"/>
      <c r="G1" s="1"/>
      <c r="H1" s="6"/>
      <c r="I1" s="1"/>
      <c r="J1" s="1"/>
    </row>
    <row r="2" spans="1:21" ht="19.5" customHeight="1" thickBot="1" x14ac:dyDescent="0.3">
      <c r="A2" s="20" t="s">
        <v>35</v>
      </c>
      <c r="B2" s="70">
        <v>128</v>
      </c>
      <c r="C2" s="71">
        <v>384</v>
      </c>
      <c r="D2" s="71">
        <v>640</v>
      </c>
      <c r="E2" s="71">
        <v>896</v>
      </c>
      <c r="F2" s="71">
        <v>1152</v>
      </c>
      <c r="G2" s="72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21" ht="15" customHeight="1" x14ac:dyDescent="0.25">
      <c r="A3" s="25" t="s">
        <v>2</v>
      </c>
      <c r="B3" s="29">
        <v>0.47896774193548386</v>
      </c>
      <c r="C3" s="29">
        <v>1.369531129900077</v>
      </c>
      <c r="D3" s="29">
        <v>2.3161194029850698</v>
      </c>
      <c r="E3" s="29">
        <v>2.69096402877698</v>
      </c>
      <c r="F3" s="29">
        <v>3.6586447638603694</v>
      </c>
      <c r="G3" s="135">
        <v>4.1296586599241456</v>
      </c>
      <c r="H3" s="13">
        <f>AVERAGE(B3:G3)</f>
        <v>2.4406476212303545</v>
      </c>
      <c r="I3" s="237" t="s">
        <v>13</v>
      </c>
      <c r="J3" s="238"/>
      <c r="K3" s="18">
        <f>H5-H4</f>
        <v>-0.53990323986917121</v>
      </c>
      <c r="L3" s="18">
        <f>(K3/H4)*100</f>
        <v>-32.133220553893402</v>
      </c>
      <c r="M3" s="233" t="s">
        <v>15</v>
      </c>
      <c r="N3" s="237" t="s">
        <v>19</v>
      </c>
      <c r="O3" s="238"/>
      <c r="P3" s="18">
        <f>H3-H6</f>
        <v>-0.25342288270635871</v>
      </c>
      <c r="Q3" s="18">
        <f>(P3/H6)*100</f>
        <v>-9.4066908173354875</v>
      </c>
      <c r="R3" s="37" t="s">
        <v>9</v>
      </c>
    </row>
    <row r="4" spans="1:21" ht="15" customHeight="1" x14ac:dyDescent="0.25">
      <c r="A4" s="26" t="s">
        <v>3</v>
      </c>
      <c r="B4" s="31">
        <v>0.3374545454545454</v>
      </c>
      <c r="C4" s="31">
        <v>0.95587982832618024</v>
      </c>
      <c r="D4" s="31">
        <v>1.3228717948717901</v>
      </c>
      <c r="E4" s="31">
        <v>1.9211829944547132</v>
      </c>
      <c r="F4" s="31">
        <v>2.6632626728110602</v>
      </c>
      <c r="G4" s="120">
        <v>2.8805643738977076</v>
      </c>
      <c r="H4" s="14">
        <f t="shared" ref="H4:H8" si="0">AVERAGE(B4:G4)</f>
        <v>1.6802027016359995</v>
      </c>
      <c r="I4" s="239" t="s">
        <v>16</v>
      </c>
      <c r="J4" s="240"/>
      <c r="K4" s="16">
        <f>H5-H3</f>
        <v>-1.3003481594635262</v>
      </c>
      <c r="L4" s="16">
        <f>(K4/H3)*100</f>
        <v>-53.278816169620093</v>
      </c>
      <c r="M4" s="231"/>
      <c r="N4" s="239" t="s">
        <v>19</v>
      </c>
      <c r="O4" s="240"/>
      <c r="P4" s="16">
        <f>H4-H7</f>
        <v>-0.37613197086995998</v>
      </c>
      <c r="Q4" s="16">
        <f>(P4/H7)*100</f>
        <v>-18.291379117368354</v>
      </c>
      <c r="R4" s="38" t="s">
        <v>10</v>
      </c>
    </row>
    <row r="5" spans="1:21" ht="15.75" customHeight="1" thickBot="1" x14ac:dyDescent="0.3">
      <c r="A5" s="27" t="s">
        <v>4</v>
      </c>
      <c r="B5" s="33">
        <v>0.20912676056338028</v>
      </c>
      <c r="C5" s="33">
        <v>0.61780859916782238</v>
      </c>
      <c r="D5" s="33">
        <v>1.0121336059986366</v>
      </c>
      <c r="E5" s="33">
        <v>1.48</v>
      </c>
      <c r="F5" s="33">
        <v>1.6772136805773454</v>
      </c>
      <c r="G5" s="34">
        <v>1.8455141242937854</v>
      </c>
      <c r="H5" s="15">
        <f t="shared" si="0"/>
        <v>1.1402994617668283</v>
      </c>
      <c r="I5" s="241" t="s">
        <v>14</v>
      </c>
      <c r="J5" s="242"/>
      <c r="K5" s="17">
        <f>H4-H3</f>
        <v>-0.76044491959435501</v>
      </c>
      <c r="L5" s="17">
        <f>(K5/H3)*100</f>
        <v>-31.157505613653775</v>
      </c>
      <c r="M5" s="232"/>
      <c r="N5" s="241" t="s">
        <v>19</v>
      </c>
      <c r="O5" s="242"/>
      <c r="P5" s="17">
        <f>H5-H8</f>
        <v>-0.25446509990345501</v>
      </c>
      <c r="Q5" s="17">
        <f>(P5/H8)*100</f>
        <v>-18.2443049455403</v>
      </c>
      <c r="R5" s="39" t="s">
        <v>11</v>
      </c>
    </row>
    <row r="6" spans="1:21" ht="15" customHeight="1" x14ac:dyDescent="0.25">
      <c r="A6" s="28" t="s">
        <v>5</v>
      </c>
      <c r="B6" s="35">
        <v>0.75</v>
      </c>
      <c r="C6" s="35">
        <v>1.4922613065326635</v>
      </c>
      <c r="D6" s="35">
        <v>2.4726061615320569</v>
      </c>
      <c r="E6" s="130">
        <v>3.1995555555555599</v>
      </c>
      <c r="F6" s="118">
        <v>3.99</v>
      </c>
      <c r="G6" s="36">
        <v>4.26</v>
      </c>
      <c r="H6" s="19">
        <f t="shared" si="0"/>
        <v>2.6940705039367132</v>
      </c>
      <c r="I6" s="237" t="s">
        <v>13</v>
      </c>
      <c r="J6" s="238"/>
      <c r="K6" s="18">
        <f>H8-H7</f>
        <v>-0.66157011083567618</v>
      </c>
      <c r="L6" s="18">
        <f>(K6/H7)*100</f>
        <v>-32.172297616780995</v>
      </c>
      <c r="M6" s="233" t="s">
        <v>17</v>
      </c>
      <c r="N6" s="77"/>
      <c r="O6" s="44"/>
      <c r="P6" s="40"/>
      <c r="Q6" s="40"/>
      <c r="R6" s="41"/>
    </row>
    <row r="7" spans="1:21" ht="15" customHeight="1" x14ac:dyDescent="0.25">
      <c r="A7" s="26" t="s">
        <v>6</v>
      </c>
      <c r="B7" s="31">
        <v>0.40402721088435373</v>
      </c>
      <c r="C7" s="31">
        <v>1.1615123859191654</v>
      </c>
      <c r="D7" s="31">
        <v>1.77830487033523</v>
      </c>
      <c r="E7" s="132">
        <v>2.58948502994012</v>
      </c>
      <c r="F7" s="119">
        <v>3.0370909090909088</v>
      </c>
      <c r="G7" s="32">
        <v>3.3675876288659796</v>
      </c>
      <c r="H7" s="14">
        <f t="shared" si="0"/>
        <v>2.0563346725059595</v>
      </c>
      <c r="I7" s="239" t="s">
        <v>16</v>
      </c>
      <c r="J7" s="240"/>
      <c r="K7" s="16">
        <f>H8-H6</f>
        <v>-1.2993059422664299</v>
      </c>
      <c r="L7" s="16">
        <f>(K7/H6)*100</f>
        <v>-48.228357066669851</v>
      </c>
      <c r="M7" s="231"/>
      <c r="N7" s="78"/>
      <c r="O7" s="45"/>
      <c r="P7" s="42"/>
      <c r="Q7" s="42"/>
      <c r="R7" s="43"/>
    </row>
    <row r="8" spans="1:21" ht="15.75" customHeight="1" thickBot="1" x14ac:dyDescent="0.3">
      <c r="A8" s="27" t="s">
        <v>7</v>
      </c>
      <c r="B8" s="33">
        <v>0.28281904761904758</v>
      </c>
      <c r="C8" s="33">
        <v>0.85</v>
      </c>
      <c r="D8" s="33">
        <v>1.2327106683271067</v>
      </c>
      <c r="E8" s="33">
        <v>1.6530576540755466</v>
      </c>
      <c r="F8" s="33">
        <v>1.97</v>
      </c>
      <c r="G8" s="122">
        <v>2.38</v>
      </c>
      <c r="H8" s="15">
        <f t="shared" si="0"/>
        <v>1.3947645616702833</v>
      </c>
      <c r="I8" s="241" t="s">
        <v>14</v>
      </c>
      <c r="J8" s="242"/>
      <c r="K8" s="17">
        <f>H7-H6</f>
        <v>-0.63773583143075374</v>
      </c>
      <c r="L8" s="17">
        <f>(K8/H6)*100</f>
        <v>-23.671831546311118</v>
      </c>
      <c r="M8" s="232"/>
      <c r="N8" s="78"/>
      <c r="O8" s="45"/>
      <c r="P8" s="42"/>
      <c r="Q8" s="42"/>
      <c r="R8" s="43"/>
    </row>
    <row r="9" spans="1:21" ht="15.75" customHeight="1" x14ac:dyDescent="0.25">
      <c r="A9" s="48"/>
      <c r="B9" s="46"/>
      <c r="C9" s="46"/>
      <c r="D9" s="46"/>
      <c r="E9" s="46"/>
      <c r="F9" s="46"/>
      <c r="G9" s="46"/>
      <c r="H9" s="42"/>
      <c r="I9" s="9"/>
      <c r="J9" s="9"/>
      <c r="K9" s="42"/>
      <c r="L9" s="42"/>
      <c r="M9" s="47"/>
      <c r="N9" s="9"/>
      <c r="O9" s="45"/>
      <c r="P9" s="42"/>
      <c r="Q9" s="42"/>
      <c r="R9" s="43"/>
    </row>
    <row r="10" spans="1:21" ht="18" customHeight="1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</row>
    <row r="11" spans="1:21" ht="15.75" x14ac:dyDescent="0.25">
      <c r="A11" s="49" t="s">
        <v>19</v>
      </c>
      <c r="B11" s="29">
        <f>B3-B6</f>
        <v>-0.27103225806451614</v>
      </c>
      <c r="C11" s="29">
        <f t="shared" ref="C11:G11" si="1">C3-C6</f>
        <v>-0.12273017663258656</v>
      </c>
      <c r="D11" s="29">
        <f t="shared" si="1"/>
        <v>-0.15648675854698713</v>
      </c>
      <c r="E11" s="131">
        <f t="shared" si="1"/>
        <v>-0.50859152677857988</v>
      </c>
      <c r="F11" s="29">
        <f t="shared" si="1"/>
        <v>-0.3313552361396308</v>
      </c>
      <c r="G11" s="29">
        <f t="shared" si="1"/>
        <v>-0.13034134007585418</v>
      </c>
      <c r="H11" s="50">
        <f>MIN(B11:G11)</f>
        <v>-0.50859152677857988</v>
      </c>
      <c r="I11" s="63">
        <v>0.15937000000000001</v>
      </c>
      <c r="J11" s="90" t="s">
        <v>9</v>
      </c>
    </row>
    <row r="12" spans="1:21" ht="15.75" x14ac:dyDescent="0.25">
      <c r="A12" s="51" t="s">
        <v>21</v>
      </c>
      <c r="B12" s="31">
        <f t="shared" ref="B12:G13" si="2">B4-B7</f>
        <v>-6.6572665429808331E-2</v>
      </c>
      <c r="C12" s="31">
        <f t="shared" si="2"/>
        <v>-0.20563255759298515</v>
      </c>
      <c r="D12" s="31">
        <f t="shared" si="2"/>
        <v>-0.45543307546343992</v>
      </c>
      <c r="E12" s="132">
        <f t="shared" si="2"/>
        <v>-0.66830203548540679</v>
      </c>
      <c r="F12" s="31">
        <f t="shared" si="2"/>
        <v>-0.37382823627984862</v>
      </c>
      <c r="G12" s="31">
        <f t="shared" si="2"/>
        <v>-0.48702325496827203</v>
      </c>
      <c r="H12" s="16">
        <f t="shared" ref="H12:H19" si="3">MIN(B12:G12)</f>
        <v>-0.66830203548540679</v>
      </c>
      <c r="I12" s="64">
        <v>0.25868000000000002</v>
      </c>
      <c r="J12" s="91" t="s">
        <v>10</v>
      </c>
      <c r="P12" s="7"/>
      <c r="Q12" s="7"/>
      <c r="R12" s="7"/>
      <c r="S12" s="7"/>
      <c r="T12" s="7"/>
      <c r="U12" s="7"/>
    </row>
    <row r="13" spans="1:21" ht="16.5" thickBot="1" x14ac:dyDescent="0.3">
      <c r="A13" s="52" t="s">
        <v>19</v>
      </c>
      <c r="B13" s="33">
        <f t="shared" si="2"/>
        <v>-7.3692287055667299E-2</v>
      </c>
      <c r="C13" s="33">
        <f t="shared" si="2"/>
        <v>-0.2321914008321776</v>
      </c>
      <c r="D13" s="33">
        <f t="shared" si="2"/>
        <v>-0.22057706232847019</v>
      </c>
      <c r="E13" s="33">
        <f t="shared" si="2"/>
        <v>-0.17305765407554663</v>
      </c>
      <c r="F13" s="33">
        <f t="shared" si="2"/>
        <v>-0.29278631942265454</v>
      </c>
      <c r="G13" s="121">
        <f t="shared" si="2"/>
        <v>-0.53448587570621453</v>
      </c>
      <c r="H13" s="17">
        <f t="shared" si="3"/>
        <v>-0.53448587570621453</v>
      </c>
      <c r="I13" s="65">
        <v>0.22267999999999999</v>
      </c>
      <c r="J13" s="92" t="s">
        <v>11</v>
      </c>
      <c r="P13" s="7"/>
      <c r="Q13" s="7"/>
      <c r="R13" s="7"/>
      <c r="S13" s="7"/>
      <c r="T13" s="7"/>
      <c r="U13" s="7"/>
    </row>
    <row r="14" spans="1:21" x14ac:dyDescent="0.25">
      <c r="A14" s="56" t="s">
        <v>13</v>
      </c>
      <c r="B14" s="114">
        <f>B5-B4</f>
        <v>-0.12832778489116511</v>
      </c>
      <c r="C14" s="114">
        <f t="shared" ref="C14:G14" si="4">C5-C4</f>
        <v>-0.33807122915835786</v>
      </c>
      <c r="D14" s="114">
        <f t="shared" si="4"/>
        <v>-0.31073818887315352</v>
      </c>
      <c r="E14" s="114">
        <f t="shared" si="4"/>
        <v>-0.44118299445471321</v>
      </c>
      <c r="F14" s="114">
        <f t="shared" si="4"/>
        <v>-0.98604899223371478</v>
      </c>
      <c r="G14" s="133">
        <f t="shared" si="4"/>
        <v>-1.0350502496039222</v>
      </c>
      <c r="H14" s="50">
        <f t="shared" si="3"/>
        <v>-1.0350502496039222</v>
      </c>
      <c r="I14" s="63">
        <v>0.48609999999999998</v>
      </c>
      <c r="J14" s="230" t="s">
        <v>15</v>
      </c>
      <c r="P14" s="7"/>
      <c r="Q14" s="7"/>
      <c r="R14" s="7"/>
      <c r="S14" s="7"/>
      <c r="T14" s="7"/>
      <c r="U14" s="7"/>
    </row>
    <row r="15" spans="1:21" x14ac:dyDescent="0.25">
      <c r="A15" s="54" t="s">
        <v>16</v>
      </c>
      <c r="B15" s="115">
        <f>B5-B3</f>
        <v>-0.26984098137210355</v>
      </c>
      <c r="C15" s="115">
        <f t="shared" ref="C15:F15" si="5">C5-C3</f>
        <v>-0.75172253073225459</v>
      </c>
      <c r="D15" s="115">
        <f t="shared" si="5"/>
        <v>-1.3039857969864332</v>
      </c>
      <c r="E15" s="115">
        <f t="shared" si="5"/>
        <v>-1.2109640287769801</v>
      </c>
      <c r="F15" s="115">
        <f t="shared" si="5"/>
        <v>-1.981431083283024</v>
      </c>
      <c r="G15" s="134">
        <f>G5-G3</f>
        <v>-2.28414453563036</v>
      </c>
      <c r="H15" s="16">
        <f t="shared" si="3"/>
        <v>-2.28414453563036</v>
      </c>
      <c r="I15" s="64">
        <v>0.55205000000000004</v>
      </c>
      <c r="J15" s="231"/>
      <c r="P15" s="7"/>
      <c r="Q15" s="7"/>
      <c r="R15" s="7"/>
      <c r="S15" s="7"/>
      <c r="T15" s="7"/>
      <c r="U15" s="7"/>
    </row>
    <row r="16" spans="1:21" ht="15.75" thickBot="1" x14ac:dyDescent="0.3">
      <c r="A16" s="55" t="s">
        <v>14</v>
      </c>
      <c r="B16" s="116">
        <f>B4-B3</f>
        <v>-0.14151319648093846</v>
      </c>
      <c r="C16" s="116">
        <f t="shared" ref="C16:G16" si="6">C4-C3</f>
        <v>-0.41365130157389673</v>
      </c>
      <c r="D16" s="116">
        <f t="shared" si="6"/>
        <v>-0.99324760811327972</v>
      </c>
      <c r="E16" s="116">
        <f t="shared" si="6"/>
        <v>-0.76978103432226685</v>
      </c>
      <c r="F16" s="116">
        <f t="shared" si="6"/>
        <v>-0.99538209104930919</v>
      </c>
      <c r="G16" s="136">
        <f t="shared" si="6"/>
        <v>-1.249094286026438</v>
      </c>
      <c r="H16" s="17">
        <f t="shared" si="3"/>
        <v>-1.249094286026438</v>
      </c>
      <c r="I16" s="65">
        <v>0.30265999999999998</v>
      </c>
      <c r="J16" s="232"/>
      <c r="P16" s="7"/>
      <c r="Q16" s="7"/>
      <c r="R16" s="7"/>
      <c r="S16" s="7"/>
      <c r="T16" s="7"/>
      <c r="U16" s="7"/>
    </row>
    <row r="17" spans="1:29" x14ac:dyDescent="0.25">
      <c r="A17" s="53" t="s">
        <v>13</v>
      </c>
      <c r="B17" s="117">
        <f>B8-B7</f>
        <v>-0.12120816326530615</v>
      </c>
      <c r="C17" s="117">
        <f t="shared" ref="C17:G17" si="7">C8-C7</f>
        <v>-0.31151238591916541</v>
      </c>
      <c r="D17" s="117">
        <f t="shared" si="7"/>
        <v>-0.54559420200812325</v>
      </c>
      <c r="E17" s="117">
        <f t="shared" si="7"/>
        <v>-0.93642737586457336</v>
      </c>
      <c r="F17" s="137">
        <f t="shared" si="7"/>
        <v>-1.0670909090909089</v>
      </c>
      <c r="G17" s="117">
        <f t="shared" si="7"/>
        <v>-0.98758762886597973</v>
      </c>
      <c r="H17" s="50">
        <f t="shared" si="3"/>
        <v>-1.0670909090909089</v>
      </c>
      <c r="I17" s="63">
        <v>0.35197000000000001</v>
      </c>
      <c r="J17" s="233" t="s">
        <v>17</v>
      </c>
      <c r="P17" s="7"/>
      <c r="Q17" s="7"/>
      <c r="R17" s="7"/>
      <c r="S17" s="7"/>
      <c r="T17" s="7"/>
      <c r="U17" s="7"/>
    </row>
    <row r="18" spans="1:29" x14ac:dyDescent="0.25">
      <c r="A18" s="54" t="s">
        <v>16</v>
      </c>
      <c r="B18" s="115">
        <f>B8-B6</f>
        <v>-0.46718095238095242</v>
      </c>
      <c r="C18" s="115">
        <f t="shared" ref="C18:G18" si="8">C8-C6</f>
        <v>-0.64226130653266356</v>
      </c>
      <c r="D18" s="115">
        <f t="shared" si="8"/>
        <v>-1.2398954932049502</v>
      </c>
      <c r="E18" s="115">
        <f t="shared" si="8"/>
        <v>-1.5464979014800133</v>
      </c>
      <c r="F18" s="134">
        <f t="shared" si="8"/>
        <v>-2.0200000000000005</v>
      </c>
      <c r="G18" s="115">
        <f t="shared" si="8"/>
        <v>-1.88</v>
      </c>
      <c r="H18" s="16">
        <f t="shared" si="3"/>
        <v>-2.0200000000000005</v>
      </c>
      <c r="I18" s="64">
        <v>0.50626000000000004</v>
      </c>
      <c r="J18" s="231"/>
      <c r="P18" s="7"/>
      <c r="Q18" s="7"/>
      <c r="R18" s="7"/>
      <c r="S18" s="7"/>
      <c r="T18" s="7"/>
      <c r="U18" s="7"/>
    </row>
    <row r="19" spans="1:29" ht="15.75" thickBot="1" x14ac:dyDescent="0.3">
      <c r="A19" s="55" t="s">
        <v>14</v>
      </c>
      <c r="B19" s="116">
        <f>B7-B6</f>
        <v>-0.34597278911564627</v>
      </c>
      <c r="C19" s="116">
        <f t="shared" ref="C19:G19" si="9">C7-C6</f>
        <v>-0.33074892061349814</v>
      </c>
      <c r="D19" s="116">
        <f t="shared" si="9"/>
        <v>-0.69430129119682693</v>
      </c>
      <c r="E19" s="116">
        <f t="shared" si="9"/>
        <v>-0.61007052561543995</v>
      </c>
      <c r="F19" s="136">
        <f t="shared" si="9"/>
        <v>-0.95290909090909137</v>
      </c>
      <c r="G19" s="116">
        <f t="shared" si="9"/>
        <v>-0.89241237113402017</v>
      </c>
      <c r="H19" s="17">
        <f t="shared" si="3"/>
        <v>-0.95290909090909137</v>
      </c>
      <c r="I19" s="65">
        <v>0.23809</v>
      </c>
      <c r="J19" s="232"/>
      <c r="P19" s="7"/>
      <c r="Q19" s="7"/>
      <c r="R19" s="7"/>
      <c r="S19" s="7"/>
      <c r="T19" s="7"/>
      <c r="U19" s="7"/>
    </row>
    <row r="20" spans="1:29" x14ac:dyDescent="0.25">
      <c r="P20" s="7"/>
      <c r="Q20" s="7"/>
      <c r="R20" s="7"/>
      <c r="S20" s="7"/>
      <c r="T20" s="7"/>
      <c r="U20" s="7"/>
    </row>
    <row r="22" spans="1:29" x14ac:dyDescent="0.25">
      <c r="N22" s="6"/>
      <c r="O22" s="1"/>
      <c r="P22" s="6"/>
      <c r="Q22" s="6"/>
      <c r="R22" s="6"/>
      <c r="S22" s="6"/>
      <c r="T22" s="6"/>
      <c r="U22" s="6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N23" s="6"/>
      <c r="O23" s="1"/>
      <c r="P23" s="6"/>
      <c r="Q23" s="6"/>
      <c r="R23" s="6"/>
      <c r="S23" s="6"/>
      <c r="T23" s="6"/>
      <c r="U23" s="6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N24" s="6"/>
      <c r="O24" s="1"/>
      <c r="P24" s="6"/>
      <c r="Q24" s="6"/>
      <c r="R24" s="6"/>
      <c r="S24" s="6"/>
      <c r="T24" s="6"/>
      <c r="U24" s="6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N25" s="6"/>
      <c r="O25" s="1"/>
      <c r="P25" s="6"/>
      <c r="Q25" s="6"/>
      <c r="R25" s="6"/>
      <c r="S25" s="6"/>
      <c r="T25" s="6"/>
      <c r="U25" s="6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N26" s="6"/>
      <c r="O26" s="1"/>
      <c r="P26" s="6"/>
      <c r="Q26" s="6"/>
      <c r="R26" s="6"/>
      <c r="S26" s="6"/>
      <c r="T26" s="6"/>
      <c r="U26" s="6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N27" s="6"/>
      <c r="O27" s="1"/>
      <c r="P27" s="6"/>
      <c r="Q27" s="6"/>
      <c r="R27" s="6"/>
      <c r="S27" s="6"/>
      <c r="T27" s="6"/>
      <c r="U27" s="6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N28" s="6"/>
      <c r="O28" s="1"/>
      <c r="P28" s="6"/>
      <c r="Q28" s="6"/>
      <c r="R28" s="6"/>
      <c r="S28" s="6"/>
      <c r="T28" s="6"/>
      <c r="U28" s="6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N29" s="6"/>
      <c r="O29" s="1"/>
      <c r="P29" s="6"/>
      <c r="Q29" s="6"/>
      <c r="R29" s="6"/>
      <c r="S29" s="6"/>
      <c r="T29" s="6"/>
      <c r="U29" s="6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N30" s="6"/>
      <c r="O30" s="1"/>
      <c r="P30" s="6"/>
      <c r="Q30" s="6"/>
      <c r="R30" s="6"/>
      <c r="S30" s="6"/>
      <c r="T30" s="6"/>
      <c r="U30" s="6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N31" s="6"/>
      <c r="O31" s="1"/>
      <c r="P31" s="6"/>
      <c r="Q31" s="6"/>
      <c r="R31" s="6"/>
      <c r="S31" s="6"/>
      <c r="T31" s="6"/>
      <c r="U31" s="6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N32" s="6"/>
      <c r="O32" s="1"/>
      <c r="P32" s="6"/>
      <c r="Q32" s="6"/>
      <c r="R32" s="6"/>
      <c r="S32" s="6"/>
      <c r="T32" s="6"/>
      <c r="U32" s="6"/>
      <c r="V32" s="1"/>
      <c r="W32" s="1"/>
      <c r="X32" s="1"/>
      <c r="Y32" s="1"/>
      <c r="Z32" s="1"/>
      <c r="AA32" s="1"/>
      <c r="AB32" s="1"/>
      <c r="AC32" s="1"/>
    </row>
    <row r="33" spans="11:29" x14ac:dyDescent="0.25">
      <c r="N33" s="6"/>
      <c r="O33" s="1"/>
      <c r="P33" s="6"/>
      <c r="Q33" s="6"/>
      <c r="R33" s="6"/>
      <c r="S33" s="6"/>
      <c r="T33" s="6"/>
      <c r="U33" s="6"/>
      <c r="V33" s="1"/>
      <c r="W33" s="1"/>
      <c r="X33" s="1"/>
      <c r="Y33" s="1"/>
      <c r="Z33" s="1"/>
      <c r="AA33" s="1"/>
      <c r="AB33" s="1"/>
      <c r="AC33" s="1"/>
    </row>
    <row r="34" spans="11:29" x14ac:dyDescent="0.25"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1:29" x14ac:dyDescent="0.25"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1:29" x14ac:dyDescent="0.25"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1:29" x14ac:dyDescent="0.25"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43" spans="11:29" x14ac:dyDescent="0.25">
      <c r="K43" t="s">
        <v>0</v>
      </c>
    </row>
  </sheetData>
  <mergeCells count="15">
    <mergeCell ref="J17:J19"/>
    <mergeCell ref="I2:M2"/>
    <mergeCell ref="N2:R2"/>
    <mergeCell ref="I3:J3"/>
    <mergeCell ref="M3:M5"/>
    <mergeCell ref="N3:O3"/>
    <mergeCell ref="I4:J4"/>
    <mergeCell ref="N4:O4"/>
    <mergeCell ref="I5:J5"/>
    <mergeCell ref="N5:O5"/>
    <mergeCell ref="I6:J6"/>
    <mergeCell ref="M6:M8"/>
    <mergeCell ref="I7:J7"/>
    <mergeCell ref="I8:J8"/>
    <mergeCell ref="J14:J1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zoomScaleNormal="100" workbookViewId="0">
      <selection activeCell="L6" sqref="L6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7.7109375" customWidth="1"/>
    <col min="11" max="11" width="8" customWidth="1"/>
    <col min="12" max="12" width="7.7109375" customWidth="1"/>
    <col min="13" max="13" width="8.7109375" customWidth="1"/>
    <col min="18" max="18" width="26.7109375" customWidth="1"/>
    <col min="20" max="20" width="25.42578125" customWidth="1"/>
  </cols>
  <sheetData>
    <row r="1" spans="1:18" ht="15.75" thickBot="1" x14ac:dyDescent="0.3">
      <c r="A1" s="2" t="s">
        <v>36</v>
      </c>
      <c r="B1" s="3"/>
      <c r="C1" s="1"/>
      <c r="D1" s="1"/>
      <c r="E1" s="1"/>
      <c r="F1" s="1"/>
      <c r="G1" s="1"/>
      <c r="H1" s="1"/>
      <c r="I1" s="1"/>
      <c r="J1" s="1"/>
    </row>
    <row r="2" spans="1:18" ht="15.75" thickBot="1" x14ac:dyDescent="0.3">
      <c r="A2" s="20" t="s">
        <v>35</v>
      </c>
      <c r="B2" s="164">
        <v>128</v>
      </c>
      <c r="C2" s="165">
        <v>384</v>
      </c>
      <c r="D2" s="95">
        <v>640</v>
      </c>
      <c r="E2" s="95">
        <v>896</v>
      </c>
      <c r="F2" s="165">
        <v>1152</v>
      </c>
      <c r="G2" s="178">
        <v>1408</v>
      </c>
      <c r="H2" s="179" t="s">
        <v>12</v>
      </c>
      <c r="I2" s="250" t="s">
        <v>42</v>
      </c>
      <c r="J2" s="235"/>
      <c r="K2" s="235"/>
      <c r="L2" s="235"/>
      <c r="M2" s="236"/>
    </row>
    <row r="3" spans="1:18" ht="18" customHeight="1" x14ac:dyDescent="0.25">
      <c r="A3" s="180" t="s">
        <v>43</v>
      </c>
      <c r="B3" s="215">
        <v>0.50035383319292326</v>
      </c>
      <c r="C3" s="215">
        <v>1.4592628992628991</v>
      </c>
      <c r="D3" s="215">
        <v>2.3272727272727267</v>
      </c>
      <c r="E3" s="216">
        <v>3.2103783783783784</v>
      </c>
      <c r="F3" s="215">
        <v>3.9303529411764702</v>
      </c>
      <c r="G3" s="217">
        <v>4.4023719676549868</v>
      </c>
      <c r="H3" s="13">
        <f>AVERAGE(B3:G3)</f>
        <v>2.6383321244897306</v>
      </c>
      <c r="I3" s="248" t="s">
        <v>57</v>
      </c>
      <c r="J3" s="249"/>
      <c r="K3" s="50">
        <f>H9-H3</f>
        <v>-0.19768450325937614</v>
      </c>
      <c r="L3" s="50">
        <f>(K3/H3)*100</f>
        <v>-7.4927830891499125</v>
      </c>
      <c r="M3" s="230" t="s">
        <v>15</v>
      </c>
    </row>
    <row r="4" spans="1:18" ht="15.75" customHeight="1" x14ac:dyDescent="0.25">
      <c r="A4" s="181" t="s">
        <v>44</v>
      </c>
      <c r="B4" s="218">
        <v>0.37589873417721509</v>
      </c>
      <c r="C4" s="218">
        <v>1.1066832298136644</v>
      </c>
      <c r="D4" s="218">
        <v>1.6853575482406356</v>
      </c>
      <c r="E4" s="219">
        <v>2.3045676274944569</v>
      </c>
      <c r="F4" s="218">
        <v>2.8893405405405406</v>
      </c>
      <c r="G4" s="220">
        <v>3.160677310111272</v>
      </c>
      <c r="H4" s="14">
        <f>AVERAGE(B4:G4)</f>
        <v>1.9204208317296307</v>
      </c>
      <c r="I4" s="251" t="s">
        <v>56</v>
      </c>
      <c r="J4" s="252"/>
      <c r="K4" s="16">
        <f>H10-H4</f>
        <v>-0.24021813009363124</v>
      </c>
      <c r="L4" s="16">
        <f t="shared" ref="L4:L8" si="0">(K4/H4)*100</f>
        <v>-12.508619263272536</v>
      </c>
      <c r="M4" s="231"/>
    </row>
    <row r="5" spans="1:18" ht="15.75" customHeight="1" thickBot="1" x14ac:dyDescent="0.3">
      <c r="A5" s="181" t="s">
        <v>45</v>
      </c>
      <c r="B5" s="218">
        <v>0.20381196581196601</v>
      </c>
      <c r="C5" s="218">
        <v>0.74706918238993703</v>
      </c>
      <c r="D5" s="218">
        <v>1.25226720647773</v>
      </c>
      <c r="E5" s="218">
        <v>1.6039506172839504</v>
      </c>
      <c r="F5" s="218">
        <v>1.9937635210742299</v>
      </c>
      <c r="G5" s="221">
        <v>2.1960067226890754</v>
      </c>
      <c r="H5" s="14">
        <f>AVERAGE(B5:G5)</f>
        <v>1.3328115359544814</v>
      </c>
      <c r="I5" s="246" t="s">
        <v>55</v>
      </c>
      <c r="J5" s="247"/>
      <c r="K5" s="17">
        <f>H11-H5</f>
        <v>-0.19251207418765315</v>
      </c>
      <c r="L5" s="17">
        <f t="shared" si="0"/>
        <v>-14.444058217862535</v>
      </c>
      <c r="M5" s="232"/>
    </row>
    <row r="6" spans="1:18" ht="15.75" customHeight="1" x14ac:dyDescent="0.25">
      <c r="A6" s="181" t="s">
        <v>46</v>
      </c>
      <c r="B6" s="218">
        <v>0.60542303771661554</v>
      </c>
      <c r="C6" s="218">
        <v>1.6809056603773582</v>
      </c>
      <c r="D6" s="218">
        <v>2.7800173761946101</v>
      </c>
      <c r="E6" s="218">
        <v>3.4359008264462809</v>
      </c>
      <c r="F6" s="218">
        <v>4.0494545454545454</v>
      </c>
      <c r="G6" s="221">
        <v>4.6865997130559549</v>
      </c>
      <c r="H6" s="14">
        <f>AVERAGE(B6:G6)</f>
        <v>2.8730501932075607</v>
      </c>
      <c r="I6" s="248" t="s">
        <v>57</v>
      </c>
      <c r="J6" s="249"/>
      <c r="K6" s="50">
        <f t="shared" ref="K6:K8" si="1">H12-H6</f>
        <v>-0.17897968927084751</v>
      </c>
      <c r="L6" s="50">
        <f t="shared" si="0"/>
        <v>-6.2296053752903333</v>
      </c>
      <c r="M6" s="230" t="s">
        <v>17</v>
      </c>
    </row>
    <row r="7" spans="1:18" ht="18" customHeight="1" x14ac:dyDescent="0.25">
      <c r="A7" s="181" t="s">
        <v>47</v>
      </c>
      <c r="B7" s="218">
        <v>0.46040310077519375</v>
      </c>
      <c r="C7" s="218">
        <v>1.2347609147609147</v>
      </c>
      <c r="D7" s="218">
        <v>2.1037786774628899</v>
      </c>
      <c r="E7" s="218">
        <v>2.6532715231788102</v>
      </c>
      <c r="F7" s="218">
        <v>3.3895244134432465</v>
      </c>
      <c r="G7" s="221">
        <v>3.9642718446601899</v>
      </c>
      <c r="H7" s="14">
        <f>AVERAGE(B7:G7)</f>
        <v>2.3010017457135405</v>
      </c>
      <c r="I7" s="251" t="s">
        <v>56</v>
      </c>
      <c r="J7" s="252"/>
      <c r="K7" s="16">
        <f t="shared" si="1"/>
        <v>-0.24466707320758108</v>
      </c>
      <c r="L7" s="16">
        <f t="shared" si="0"/>
        <v>-10.633067691641834</v>
      </c>
      <c r="M7" s="231"/>
    </row>
    <row r="8" spans="1:18" ht="18" customHeight="1" thickBot="1" x14ac:dyDescent="0.3">
      <c r="A8" s="182" t="s">
        <v>48</v>
      </c>
      <c r="B8" s="222">
        <v>0.30901144640998962</v>
      </c>
      <c r="C8" s="222">
        <v>0.88644776119402968</v>
      </c>
      <c r="D8" s="222">
        <v>1.4297544535387579</v>
      </c>
      <c r="E8" s="222">
        <v>1.71310074138683</v>
      </c>
      <c r="F8" s="222">
        <v>2.3136735488897542</v>
      </c>
      <c r="G8" s="223">
        <v>2.8687581699346398</v>
      </c>
      <c r="H8" s="15">
        <f t="shared" ref="H8:H12" si="2">AVERAGE(B8:G8)</f>
        <v>1.586791020225667</v>
      </c>
      <c r="I8" s="246" t="s">
        <v>55</v>
      </c>
      <c r="J8" s="247"/>
      <c r="K8" s="17">
        <f t="shared" si="1"/>
        <v>-0.19202645855538369</v>
      </c>
      <c r="L8" s="17">
        <f t="shared" si="0"/>
        <v>-12.101559443415207</v>
      </c>
      <c r="M8" s="232"/>
      <c r="Q8">
        <v>10</v>
      </c>
      <c r="R8" t="s">
        <v>23</v>
      </c>
    </row>
    <row r="9" spans="1:18" ht="18" customHeight="1" x14ac:dyDescent="0.25">
      <c r="A9" s="28" t="s">
        <v>49</v>
      </c>
      <c r="B9" s="224">
        <v>0.47896774193548386</v>
      </c>
      <c r="C9" s="224">
        <v>1.369531129900077</v>
      </c>
      <c r="D9" s="224">
        <v>2.3161194029850698</v>
      </c>
      <c r="E9" s="224">
        <v>2.69096402877698</v>
      </c>
      <c r="F9" s="224">
        <v>3.6586447638603694</v>
      </c>
      <c r="G9" s="225">
        <v>4.1296586599241456</v>
      </c>
      <c r="H9" s="19">
        <f t="shared" si="2"/>
        <v>2.4406476212303545</v>
      </c>
      <c r="I9" s="176"/>
      <c r="J9" s="45"/>
      <c r="K9" s="175"/>
      <c r="L9" s="175"/>
      <c r="M9" s="177"/>
      <c r="Q9">
        <v>6</v>
      </c>
      <c r="R9" t="s">
        <v>24</v>
      </c>
    </row>
    <row r="10" spans="1:18" ht="18" customHeight="1" x14ac:dyDescent="0.25">
      <c r="A10" s="26" t="s">
        <v>50</v>
      </c>
      <c r="B10" s="218">
        <v>0.3374545454545454</v>
      </c>
      <c r="C10" s="218">
        <v>0.95587982832618024</v>
      </c>
      <c r="D10" s="218">
        <v>1.3228717948717901</v>
      </c>
      <c r="E10" s="218">
        <v>1.9211829944547132</v>
      </c>
      <c r="F10" s="218">
        <v>2.6632626728110602</v>
      </c>
      <c r="G10" s="220">
        <v>2.8805643738977076</v>
      </c>
      <c r="H10" s="14">
        <f t="shared" si="2"/>
        <v>1.6802027016359995</v>
      </c>
      <c r="I10" s="176"/>
      <c r="J10" s="45"/>
      <c r="K10" s="175"/>
      <c r="L10" s="175"/>
      <c r="M10" s="177"/>
      <c r="Q10">
        <v>2</v>
      </c>
      <c r="R10" t="s">
        <v>25</v>
      </c>
    </row>
    <row r="11" spans="1:18" ht="18" customHeight="1" x14ac:dyDescent="0.25">
      <c r="A11" s="26" t="s">
        <v>51</v>
      </c>
      <c r="B11" s="218">
        <v>0.20912676056338028</v>
      </c>
      <c r="C11" s="218">
        <v>0.61780859916782238</v>
      </c>
      <c r="D11" s="218">
        <v>1.0121336059986366</v>
      </c>
      <c r="E11" s="218">
        <v>1.48</v>
      </c>
      <c r="F11" s="218">
        <v>1.6772136805773454</v>
      </c>
      <c r="G11" s="220">
        <v>1.8455141242937854</v>
      </c>
      <c r="H11" s="14">
        <f t="shared" si="2"/>
        <v>1.1402994617668283</v>
      </c>
      <c r="I11" s="176"/>
      <c r="J11" s="45"/>
      <c r="K11" s="175"/>
      <c r="L11" s="175"/>
      <c r="M11" s="177"/>
      <c r="Q11">
        <v>12</v>
      </c>
      <c r="R11" t="s">
        <v>26</v>
      </c>
    </row>
    <row r="12" spans="1:18" ht="15.75" customHeight="1" x14ac:dyDescent="0.25">
      <c r="A12" s="26" t="s">
        <v>52</v>
      </c>
      <c r="B12" s="218">
        <v>0.75</v>
      </c>
      <c r="C12" s="218">
        <v>1.4922613065326635</v>
      </c>
      <c r="D12" s="218">
        <v>2.4726061615320569</v>
      </c>
      <c r="E12" s="218">
        <v>3.1995555555555599</v>
      </c>
      <c r="F12" s="218">
        <v>3.99</v>
      </c>
      <c r="G12" s="220">
        <v>4.26</v>
      </c>
      <c r="H12" s="14">
        <f t="shared" si="2"/>
        <v>2.6940705039367132</v>
      </c>
      <c r="I12" s="176"/>
      <c r="J12" s="45"/>
      <c r="K12" s="175"/>
      <c r="L12" s="175"/>
      <c r="M12" s="177"/>
      <c r="Q12">
        <v>8</v>
      </c>
      <c r="R12" t="s">
        <v>27</v>
      </c>
    </row>
    <row r="13" spans="1:18" ht="16.5" customHeight="1" x14ac:dyDescent="0.25">
      <c r="A13" s="26" t="s">
        <v>53</v>
      </c>
      <c r="B13" s="218">
        <v>0.40402721088435373</v>
      </c>
      <c r="C13" s="218">
        <v>1.1615123859191654</v>
      </c>
      <c r="D13" s="218">
        <v>1.77830487033523</v>
      </c>
      <c r="E13" s="218">
        <v>2.58948502994012</v>
      </c>
      <c r="F13" s="218">
        <v>3.0370909090909088</v>
      </c>
      <c r="G13" s="220">
        <v>3.3675876288659796</v>
      </c>
      <c r="H13" s="14">
        <f>AVERAGE(B13:G13)</f>
        <v>2.0563346725059595</v>
      </c>
      <c r="I13" s="176"/>
      <c r="J13" s="45"/>
      <c r="K13" s="175"/>
      <c r="L13" s="175"/>
      <c r="M13" s="174"/>
      <c r="Q13">
        <v>4</v>
      </c>
      <c r="R13" t="s">
        <v>28</v>
      </c>
    </row>
    <row r="14" spans="1:18" ht="18.75" customHeight="1" thickBot="1" x14ac:dyDescent="0.3">
      <c r="A14" s="27" t="s">
        <v>54</v>
      </c>
      <c r="B14" s="222">
        <v>0.28281904761904758</v>
      </c>
      <c r="C14" s="222">
        <v>0.85</v>
      </c>
      <c r="D14" s="222">
        <v>1.2327106683271067</v>
      </c>
      <c r="E14" s="222">
        <v>1.6530576540755466</v>
      </c>
      <c r="F14" s="222">
        <v>1.97</v>
      </c>
      <c r="G14" s="226">
        <v>2.38</v>
      </c>
      <c r="H14" s="15">
        <f>AVERAGE(B14:G14)</f>
        <v>1.3947645616702833</v>
      </c>
      <c r="Q14">
        <v>9</v>
      </c>
      <c r="R14" t="s">
        <v>29</v>
      </c>
    </row>
    <row r="15" spans="1:18" ht="16.5" customHeight="1" thickBot="1" x14ac:dyDescent="0.3">
      <c r="Q15">
        <v>5</v>
      </c>
      <c r="R15" t="s">
        <v>30</v>
      </c>
    </row>
    <row r="16" spans="1:18" ht="15.75" thickBot="1" x14ac:dyDescent="0.3">
      <c r="H16" s="164" t="s">
        <v>20</v>
      </c>
      <c r="I16" s="173" t="s">
        <v>41</v>
      </c>
      <c r="Q16">
        <v>1</v>
      </c>
      <c r="R16" t="s">
        <v>31</v>
      </c>
    </row>
    <row r="17" spans="1:18" ht="15.75" x14ac:dyDescent="0.25">
      <c r="A17" s="56" t="s">
        <v>57</v>
      </c>
      <c r="B17" s="210">
        <f>B9-B3</f>
        <v>-2.1386091257439399E-2</v>
      </c>
      <c r="C17" s="210">
        <f t="shared" ref="C17:G18" si="3">C9-C3</f>
        <v>-8.9731769362822122E-2</v>
      </c>
      <c r="D17" s="210">
        <f t="shared" si="3"/>
        <v>-1.1153324287656918E-2</v>
      </c>
      <c r="E17" s="209">
        <f t="shared" si="3"/>
        <v>-0.51941434960139832</v>
      </c>
      <c r="F17" s="210">
        <f t="shared" si="3"/>
        <v>-0.27170817731610075</v>
      </c>
      <c r="G17" s="210">
        <f t="shared" si="3"/>
        <v>-0.27271330773084124</v>
      </c>
      <c r="H17" s="227">
        <f>MIN(B17:G17)</f>
        <v>-0.51941434960139832</v>
      </c>
      <c r="I17" s="189">
        <v>0.16199</v>
      </c>
      <c r="J17" s="90" t="s">
        <v>15</v>
      </c>
      <c r="Q17">
        <v>11</v>
      </c>
      <c r="R17" t="s">
        <v>32</v>
      </c>
    </row>
    <row r="18" spans="1:18" ht="15.75" x14ac:dyDescent="0.25">
      <c r="A18" s="54" t="s">
        <v>56</v>
      </c>
      <c r="B18" s="211">
        <f>B10-B4</f>
        <v>-3.8444188722669692E-2</v>
      </c>
      <c r="C18" s="211">
        <f t="shared" si="3"/>
        <v>-0.15080340148748417</v>
      </c>
      <c r="D18" s="211">
        <f t="shared" si="3"/>
        <v>-0.36248575336884548</v>
      </c>
      <c r="E18" s="212">
        <f t="shared" si="3"/>
        <v>-0.38338463303974368</v>
      </c>
      <c r="F18" s="211">
        <f t="shared" si="3"/>
        <v>-0.22607786772948035</v>
      </c>
      <c r="G18" s="211">
        <f t="shared" si="3"/>
        <v>-0.28011293621356437</v>
      </c>
      <c r="H18" s="228">
        <f t="shared" ref="H18:H22" si="4">MIN(B18:G18)</f>
        <v>-0.38338463303974368</v>
      </c>
      <c r="I18" s="190">
        <v>0.165217</v>
      </c>
      <c r="J18" s="91" t="s">
        <v>15</v>
      </c>
      <c r="Q18">
        <v>7</v>
      </c>
      <c r="R18" t="s">
        <v>33</v>
      </c>
    </row>
    <row r="19" spans="1:18" ht="16.5" thickBot="1" x14ac:dyDescent="0.3">
      <c r="A19" s="55" t="s">
        <v>55</v>
      </c>
      <c r="B19" s="213">
        <f t="shared" ref="B19:G22" si="5">B11-B5</f>
        <v>5.3147947514142757E-3</v>
      </c>
      <c r="C19" s="213">
        <f t="shared" si="5"/>
        <v>-0.12926058322211464</v>
      </c>
      <c r="D19" s="213">
        <f t="shared" si="5"/>
        <v>-0.24013360047909349</v>
      </c>
      <c r="E19" s="213">
        <f t="shared" si="5"/>
        <v>-0.1239506172839504</v>
      </c>
      <c r="F19" s="213">
        <f t="shared" si="5"/>
        <v>-0.3165498404968845</v>
      </c>
      <c r="G19" s="214">
        <f t="shared" si="5"/>
        <v>-0.35049259839529001</v>
      </c>
      <c r="H19" s="229">
        <f t="shared" si="4"/>
        <v>-0.35049259839529001</v>
      </c>
      <c r="I19" s="192">
        <v>0.15909000000000001</v>
      </c>
      <c r="J19" s="193" t="s">
        <v>15</v>
      </c>
      <c r="Q19">
        <v>3</v>
      </c>
      <c r="R19" t="s">
        <v>34</v>
      </c>
    </row>
    <row r="20" spans="1:18" ht="15.75" x14ac:dyDescent="0.25">
      <c r="A20" s="56" t="s">
        <v>57</v>
      </c>
      <c r="B20" s="210">
        <f t="shared" si="5"/>
        <v>0.14457696228338446</v>
      </c>
      <c r="C20" s="210">
        <f t="shared" si="5"/>
        <v>-0.18864435384469469</v>
      </c>
      <c r="D20" s="210">
        <f t="shared" si="5"/>
        <v>-0.30741121466255317</v>
      </c>
      <c r="E20" s="210">
        <f t="shared" si="5"/>
        <v>-0.23634527089072099</v>
      </c>
      <c r="F20" s="210">
        <f t="shared" si="5"/>
        <v>-5.9454545454545205E-2</v>
      </c>
      <c r="G20" s="209">
        <f t="shared" si="5"/>
        <v>-0.42659971305595512</v>
      </c>
      <c r="H20" s="227">
        <f t="shared" si="4"/>
        <v>-0.42659971305595512</v>
      </c>
      <c r="I20" s="189">
        <v>9.1679999999999998E-2</v>
      </c>
      <c r="J20" s="90" t="s">
        <v>17</v>
      </c>
    </row>
    <row r="21" spans="1:18" ht="15.75" x14ac:dyDescent="0.25">
      <c r="A21" s="54" t="s">
        <v>56</v>
      </c>
      <c r="B21" s="211">
        <f t="shared" si="5"/>
        <v>-5.6375889890840025E-2</v>
      </c>
      <c r="C21" s="211">
        <f t="shared" si="5"/>
        <v>-7.3248528841749261E-2</v>
      </c>
      <c r="D21" s="211">
        <f t="shared" si="5"/>
        <v>-0.32547380712765994</v>
      </c>
      <c r="E21" s="211">
        <f t="shared" si="5"/>
        <v>-6.3786493238690234E-2</v>
      </c>
      <c r="F21" s="211">
        <f t="shared" si="5"/>
        <v>-0.35243350435233767</v>
      </c>
      <c r="G21" s="212">
        <f t="shared" si="5"/>
        <v>-0.59668421579421027</v>
      </c>
      <c r="H21" s="228">
        <f t="shared" si="4"/>
        <v>-0.59668421579421027</v>
      </c>
      <c r="I21" s="190">
        <v>0.1515</v>
      </c>
      <c r="J21" s="91" t="s">
        <v>17</v>
      </c>
    </row>
    <row r="22" spans="1:18" ht="16.5" thickBot="1" x14ac:dyDescent="0.3">
      <c r="A22" s="55" t="s">
        <v>55</v>
      </c>
      <c r="B22" s="213">
        <f t="shared" si="5"/>
        <v>-2.619239879094204E-2</v>
      </c>
      <c r="C22" s="213">
        <f t="shared" si="5"/>
        <v>-3.6447761194029704E-2</v>
      </c>
      <c r="D22" s="213">
        <f t="shared" si="5"/>
        <v>-0.19704378521165111</v>
      </c>
      <c r="E22" s="213">
        <f t="shared" si="5"/>
        <v>-6.0043087311283383E-2</v>
      </c>
      <c r="F22" s="213">
        <f t="shared" si="5"/>
        <v>-0.34367354888975421</v>
      </c>
      <c r="G22" s="214">
        <f t="shared" si="5"/>
        <v>-0.48875816993463994</v>
      </c>
      <c r="H22" s="229">
        <f t="shared" si="4"/>
        <v>-0.48875816993463994</v>
      </c>
      <c r="I22" s="191">
        <v>0.17069999999999999</v>
      </c>
      <c r="J22" s="92" t="s">
        <v>17</v>
      </c>
    </row>
    <row r="23" spans="1:18" x14ac:dyDescent="0.25">
      <c r="A23" s="45"/>
      <c r="B23" s="185"/>
      <c r="C23" s="185"/>
      <c r="D23" s="185"/>
      <c r="E23" s="9"/>
      <c r="F23" s="185"/>
      <c r="G23" s="185"/>
      <c r="H23" s="186"/>
      <c r="I23" s="187"/>
      <c r="J23" s="188"/>
    </row>
    <row r="24" spans="1:18" x14ac:dyDescent="0.25">
      <c r="A24" s="45"/>
      <c r="B24" s="185"/>
      <c r="C24" s="185"/>
      <c r="D24" s="185"/>
      <c r="E24" s="9"/>
      <c r="F24" s="185"/>
      <c r="G24" s="185"/>
      <c r="H24" s="186"/>
      <c r="I24" s="187"/>
      <c r="J24" s="188"/>
    </row>
    <row r="25" spans="1:18" x14ac:dyDescent="0.25">
      <c r="L25" s="169"/>
      <c r="M25" s="7"/>
    </row>
    <row r="26" spans="1:18" x14ac:dyDescent="0.25">
      <c r="L26" s="169"/>
      <c r="M26" s="7"/>
    </row>
    <row r="27" spans="1:18" ht="14.25" customHeight="1" x14ac:dyDescent="0.25">
      <c r="I27" s="168"/>
      <c r="J27" s="168"/>
      <c r="K27" s="168"/>
      <c r="L27" s="168"/>
      <c r="M27" s="168"/>
      <c r="N27" s="1"/>
      <c r="O27" s="1"/>
    </row>
    <row r="28" spans="1:18" ht="18" customHeight="1" x14ac:dyDescent="0.25">
      <c r="I28" s="168"/>
      <c r="J28" s="168"/>
      <c r="K28" s="168"/>
      <c r="L28" s="168"/>
      <c r="M28" s="168"/>
      <c r="N28" s="1"/>
      <c r="O28" s="1"/>
    </row>
    <row r="29" spans="1:18" ht="19.5" customHeight="1" x14ac:dyDescent="0.25">
      <c r="I29" s="168"/>
      <c r="J29" s="168"/>
      <c r="K29" s="168"/>
      <c r="L29" s="168"/>
      <c r="M29" s="168"/>
      <c r="N29" s="1"/>
      <c r="O29" s="1"/>
    </row>
    <row r="30" spans="1:18" ht="17.25" customHeight="1" x14ac:dyDescent="0.25">
      <c r="I30" s="168"/>
      <c r="J30" s="168"/>
      <c r="K30" s="168"/>
      <c r="L30" s="168"/>
      <c r="M30" s="168"/>
      <c r="N30" s="1"/>
      <c r="O30" s="1"/>
    </row>
    <row r="31" spans="1:18" ht="20.25" customHeight="1" x14ac:dyDescent="0.25">
      <c r="I31" s="168"/>
      <c r="J31" s="168"/>
      <c r="K31" s="168"/>
      <c r="L31" s="168"/>
      <c r="M31" s="168"/>
      <c r="N31" s="1"/>
      <c r="O31" s="1"/>
    </row>
    <row r="32" spans="1:18" ht="15" customHeight="1" x14ac:dyDescent="0.25">
      <c r="I32" s="168"/>
      <c r="J32" s="168"/>
      <c r="K32" s="168"/>
      <c r="L32" s="168"/>
      <c r="M32" s="168"/>
      <c r="N32" s="1"/>
      <c r="O32" s="1"/>
    </row>
    <row r="33" spans="9:13" x14ac:dyDescent="0.25">
      <c r="I33" s="168"/>
      <c r="J33" s="168"/>
      <c r="K33" s="168"/>
      <c r="L33" s="168"/>
      <c r="M33" s="168"/>
    </row>
    <row r="34" spans="9:13" x14ac:dyDescent="0.25">
      <c r="I34" s="167"/>
      <c r="J34" s="167"/>
      <c r="K34" s="167"/>
      <c r="L34" s="167"/>
      <c r="M34" s="167"/>
    </row>
  </sheetData>
  <mergeCells count="9">
    <mergeCell ref="I6:J6"/>
    <mergeCell ref="M6:M8"/>
    <mergeCell ref="I7:J7"/>
    <mergeCell ref="I8:J8"/>
    <mergeCell ref="I2:M2"/>
    <mergeCell ref="I3:J3"/>
    <mergeCell ref="M3:M5"/>
    <mergeCell ref="I4:J4"/>
    <mergeCell ref="I5:J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zoomScaleNormal="100" workbookViewId="0">
      <selection activeCell="B3" sqref="B3:H8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8" width="10.28515625" style="7" customWidth="1"/>
    <col min="9" max="9" width="10.28515625" customWidth="1"/>
    <col min="10" max="10" width="10.140625" customWidth="1"/>
    <col min="11" max="12" width="9.140625" customWidth="1"/>
    <col min="13" max="13" width="12.5703125" bestFit="1" customWidth="1"/>
    <col min="14" max="14" width="9.5703125" style="7" customWidth="1"/>
    <col min="15" max="15" width="10" customWidth="1"/>
    <col min="18" max="18" width="11.140625" bestFit="1" customWidth="1"/>
  </cols>
  <sheetData>
    <row r="1" spans="1:21" ht="15.75" thickBot="1" x14ac:dyDescent="0.3">
      <c r="A1" s="2" t="s">
        <v>1</v>
      </c>
      <c r="B1" s="3"/>
      <c r="C1" s="1"/>
      <c r="D1" s="1"/>
      <c r="E1" s="1"/>
      <c r="F1" s="1"/>
      <c r="G1" s="1"/>
      <c r="H1" s="6"/>
      <c r="I1" s="1"/>
      <c r="J1" s="1"/>
    </row>
    <row r="2" spans="1:21" ht="19.5" customHeight="1" thickBot="1" x14ac:dyDescent="0.3">
      <c r="A2" s="20" t="s">
        <v>35</v>
      </c>
      <c r="B2" s="70">
        <v>128</v>
      </c>
      <c r="C2" s="71">
        <v>384</v>
      </c>
      <c r="D2" s="71">
        <v>640</v>
      </c>
      <c r="E2" s="71">
        <v>896</v>
      </c>
      <c r="F2" s="71">
        <v>1152</v>
      </c>
      <c r="G2" s="72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21" ht="15" customHeight="1" x14ac:dyDescent="0.25">
      <c r="A3" s="25" t="s">
        <v>2</v>
      </c>
      <c r="B3" s="29">
        <v>7.42</v>
      </c>
      <c r="C3" s="81">
        <v>7.31</v>
      </c>
      <c r="D3" s="29">
        <v>7.14</v>
      </c>
      <c r="E3" s="29">
        <v>6.86</v>
      </c>
      <c r="F3" s="29">
        <v>6.78</v>
      </c>
      <c r="G3" s="135">
        <v>6.6</v>
      </c>
      <c r="H3" s="13">
        <f>AVERAGE(B3:G3)</f>
        <v>7.0183333333333335</v>
      </c>
      <c r="I3" s="237" t="s">
        <v>13</v>
      </c>
      <c r="J3" s="238"/>
      <c r="K3" s="18">
        <f>H5-H4</f>
        <v>-0.81644999999999968</v>
      </c>
      <c r="L3" s="18">
        <f>(K3/H4)*100</f>
        <v>-12.990453460620518</v>
      </c>
      <c r="M3" s="233" t="s">
        <v>15</v>
      </c>
      <c r="N3" s="237" t="s">
        <v>19</v>
      </c>
      <c r="O3" s="238"/>
      <c r="P3" s="18">
        <f>H3-H6</f>
        <v>-0.75</v>
      </c>
      <c r="Q3" s="18">
        <f>(P3/H6)*100</f>
        <v>-9.6545805621111338</v>
      </c>
      <c r="R3" s="37" t="s">
        <v>9</v>
      </c>
    </row>
    <row r="4" spans="1:21" ht="15" customHeight="1" x14ac:dyDescent="0.25">
      <c r="A4" s="26" t="s">
        <v>3</v>
      </c>
      <c r="B4" s="31">
        <v>6.61</v>
      </c>
      <c r="C4" s="31">
        <v>6.47</v>
      </c>
      <c r="D4" s="31">
        <v>6.35</v>
      </c>
      <c r="E4" s="31">
        <v>6.24</v>
      </c>
      <c r="F4" s="31">
        <v>6.12</v>
      </c>
      <c r="G4" s="82">
        <v>5.92</v>
      </c>
      <c r="H4" s="14">
        <f t="shared" ref="H4:H8" si="0">AVERAGE(B4:G4)</f>
        <v>6.2850000000000001</v>
      </c>
      <c r="I4" s="239" t="s">
        <v>16</v>
      </c>
      <c r="J4" s="240"/>
      <c r="K4" s="16">
        <f>H5-H3</f>
        <v>-1.5497833333333331</v>
      </c>
      <c r="L4" s="16">
        <f>(K4/H3)*100</f>
        <v>-22.081928283068152</v>
      </c>
      <c r="M4" s="231"/>
      <c r="N4" s="239" t="s">
        <v>19</v>
      </c>
      <c r="O4" s="240"/>
      <c r="P4" s="16">
        <f>H4-H7</f>
        <v>-0.17666666666666586</v>
      </c>
      <c r="Q4" s="16">
        <f>(P4/H7)*100</f>
        <v>-2.7340727366520383</v>
      </c>
      <c r="R4" s="38" t="s">
        <v>10</v>
      </c>
    </row>
    <row r="5" spans="1:21" ht="15.75" customHeight="1" thickBot="1" x14ac:dyDescent="0.3">
      <c r="A5" s="27" t="s">
        <v>4</v>
      </c>
      <c r="B5" s="33">
        <v>5.76</v>
      </c>
      <c r="C5" s="33">
        <v>5.65</v>
      </c>
      <c r="D5" s="33">
        <v>5.6271000000000004</v>
      </c>
      <c r="E5" s="33">
        <v>5.4971000000000005</v>
      </c>
      <c r="F5" s="33">
        <v>5.3571000000000009</v>
      </c>
      <c r="G5" s="34">
        <v>4.92</v>
      </c>
      <c r="H5" s="15">
        <f t="shared" si="0"/>
        <v>5.4685500000000005</v>
      </c>
      <c r="I5" s="241" t="s">
        <v>14</v>
      </c>
      <c r="J5" s="242"/>
      <c r="K5" s="17">
        <f>H4-H3</f>
        <v>-0.73333333333333339</v>
      </c>
      <c r="L5" s="17">
        <f>(K5/H3)*100</f>
        <v>-10.448824507242936</v>
      </c>
      <c r="M5" s="232"/>
      <c r="N5" s="241" t="s">
        <v>19</v>
      </c>
      <c r="O5" s="242"/>
      <c r="P5" s="17">
        <f>H5-H8</f>
        <v>-0.39395000000000024</v>
      </c>
      <c r="Q5" s="17">
        <f>(P5/H8)*100</f>
        <v>-6.71982942430704</v>
      </c>
      <c r="R5" s="39" t="s">
        <v>11</v>
      </c>
    </row>
    <row r="6" spans="1:21" ht="15" customHeight="1" x14ac:dyDescent="0.25">
      <c r="A6" s="28" t="s">
        <v>5</v>
      </c>
      <c r="B6" s="35">
        <v>8.15</v>
      </c>
      <c r="C6" s="35">
        <v>8.08</v>
      </c>
      <c r="D6" s="35">
        <v>7.85</v>
      </c>
      <c r="E6" s="118">
        <v>7.78</v>
      </c>
      <c r="F6" s="35">
        <v>7.54</v>
      </c>
      <c r="G6" s="141">
        <v>7.21</v>
      </c>
      <c r="H6" s="19">
        <f t="shared" si="0"/>
        <v>7.7683333333333335</v>
      </c>
      <c r="I6" s="237" t="s">
        <v>13</v>
      </c>
      <c r="J6" s="238"/>
      <c r="K6" s="18">
        <f>H8-H7</f>
        <v>-0.59916666666666529</v>
      </c>
      <c r="L6" s="18">
        <f>(K6/H7)*100</f>
        <v>-9.2726334794944343</v>
      </c>
      <c r="M6" s="233" t="s">
        <v>17</v>
      </c>
      <c r="N6" s="77"/>
      <c r="O6" s="44"/>
      <c r="P6" s="40"/>
      <c r="Q6" s="40"/>
      <c r="R6" s="41"/>
    </row>
    <row r="7" spans="1:21" ht="15" customHeight="1" x14ac:dyDescent="0.25">
      <c r="A7" s="26" t="s">
        <v>6</v>
      </c>
      <c r="B7" s="119">
        <v>6.94</v>
      </c>
      <c r="C7" s="31">
        <v>6.7</v>
      </c>
      <c r="D7" s="31">
        <v>6.55</v>
      </c>
      <c r="E7" s="31">
        <v>6.38</v>
      </c>
      <c r="F7" s="31">
        <v>6.19</v>
      </c>
      <c r="G7" s="120">
        <v>6.01</v>
      </c>
      <c r="H7" s="14">
        <f t="shared" si="0"/>
        <v>6.461666666666666</v>
      </c>
      <c r="I7" s="239" t="s">
        <v>16</v>
      </c>
      <c r="J7" s="240"/>
      <c r="K7" s="16">
        <f>H8-H6</f>
        <v>-1.9058333333333328</v>
      </c>
      <c r="L7" s="16">
        <f>(K7/H6)*100</f>
        <v>-24.533361939497954</v>
      </c>
      <c r="M7" s="231"/>
      <c r="N7" s="78"/>
      <c r="O7" s="45"/>
      <c r="P7" s="42"/>
      <c r="Q7" s="42"/>
      <c r="R7" s="43"/>
    </row>
    <row r="8" spans="1:21" ht="15.75" customHeight="1" thickBot="1" x14ac:dyDescent="0.3">
      <c r="A8" s="27" t="s">
        <v>7</v>
      </c>
      <c r="B8" s="139">
        <v>6.2850000000000001</v>
      </c>
      <c r="C8" s="33">
        <v>6.125</v>
      </c>
      <c r="D8" s="33">
        <v>5.9950000000000001</v>
      </c>
      <c r="E8" s="33">
        <v>5.8650000000000002</v>
      </c>
      <c r="F8" s="33">
        <v>5.7250000000000005</v>
      </c>
      <c r="G8" s="34">
        <v>5.18</v>
      </c>
      <c r="H8" s="15">
        <f t="shared" si="0"/>
        <v>5.8625000000000007</v>
      </c>
      <c r="I8" s="241" t="s">
        <v>14</v>
      </c>
      <c r="J8" s="242"/>
      <c r="K8" s="17">
        <f>H7-H6</f>
        <v>-1.3066666666666675</v>
      </c>
      <c r="L8" s="17">
        <f>(K8/H6)*100</f>
        <v>-16.820424801544746</v>
      </c>
      <c r="M8" s="232"/>
      <c r="N8" s="78"/>
      <c r="O8" s="45"/>
      <c r="P8" s="42"/>
      <c r="Q8" s="42"/>
      <c r="R8" s="43"/>
    </row>
    <row r="9" spans="1:21" ht="15.75" customHeight="1" thickBot="1" x14ac:dyDescent="0.3">
      <c r="A9" s="48"/>
      <c r="B9" s="46"/>
      <c r="C9" s="46"/>
      <c r="D9" s="46"/>
      <c r="E9" s="46"/>
      <c r="F9" s="46"/>
      <c r="G9" s="46"/>
      <c r="H9" s="42"/>
      <c r="I9" s="9"/>
      <c r="J9" s="9"/>
      <c r="K9" s="42"/>
      <c r="L9" s="42"/>
      <c r="M9" s="47"/>
      <c r="N9" s="9"/>
      <c r="O9" s="45"/>
      <c r="P9" s="42"/>
      <c r="Q9" s="42"/>
      <c r="R9" s="43"/>
    </row>
    <row r="10" spans="1:21" ht="18" customHeight="1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  <c r="N10" s="145" t="s">
        <v>37</v>
      </c>
      <c r="O10" s="146" t="s">
        <v>38</v>
      </c>
      <c r="P10" s="253" t="s">
        <v>39</v>
      </c>
      <c r="Q10" s="254"/>
      <c r="R10" s="254"/>
      <c r="S10" s="255"/>
    </row>
    <row r="11" spans="1:21" ht="15.75" x14ac:dyDescent="0.25">
      <c r="A11" s="49" t="s">
        <v>19</v>
      </c>
      <c r="B11" s="29">
        <f>B3-B6</f>
        <v>-0.73000000000000043</v>
      </c>
      <c r="C11" s="29">
        <f t="shared" ref="C11:G11" si="1">C3-C6</f>
        <v>-0.77000000000000046</v>
      </c>
      <c r="D11" s="29">
        <f t="shared" si="1"/>
        <v>-0.71</v>
      </c>
      <c r="E11" s="81">
        <f t="shared" si="1"/>
        <v>-0.91999999999999993</v>
      </c>
      <c r="F11" s="29">
        <f t="shared" si="1"/>
        <v>-0.75999999999999979</v>
      </c>
      <c r="G11" s="29">
        <f t="shared" si="1"/>
        <v>-0.61000000000000032</v>
      </c>
      <c r="H11" s="50">
        <f>MIN(B11:G11)</f>
        <v>-0.91999999999999993</v>
      </c>
      <c r="I11" s="63">
        <v>0.11824999999999999</v>
      </c>
      <c r="J11" s="90" t="s">
        <v>9</v>
      </c>
      <c r="M11" s="25" t="s">
        <v>2</v>
      </c>
      <c r="N11" s="158">
        <v>7.0183333333333335</v>
      </c>
      <c r="O11" s="153">
        <v>6.5683333333333342</v>
      </c>
      <c r="P11" s="257" t="s">
        <v>40</v>
      </c>
      <c r="Q11" s="258"/>
      <c r="R11" s="152">
        <f>O11-N11</f>
        <v>-0.44999999999999929</v>
      </c>
      <c r="S11" s="153">
        <f>(R11/N11)*100</f>
        <v>-6.4117786748990628</v>
      </c>
    </row>
    <row r="12" spans="1:21" ht="15.75" x14ac:dyDescent="0.25">
      <c r="A12" s="51" t="s">
        <v>21</v>
      </c>
      <c r="B12" s="119">
        <f t="shared" ref="B12:G13" si="2">B4-B7</f>
        <v>-0.33000000000000007</v>
      </c>
      <c r="C12" s="31">
        <f t="shared" si="2"/>
        <v>-0.23000000000000043</v>
      </c>
      <c r="D12" s="31">
        <f t="shared" si="2"/>
        <v>-0.20000000000000018</v>
      </c>
      <c r="E12" s="31">
        <f t="shared" si="2"/>
        <v>-0.13999999999999968</v>
      </c>
      <c r="F12" s="31">
        <f t="shared" si="2"/>
        <v>-7.0000000000000284E-2</v>
      </c>
      <c r="G12" s="31">
        <f t="shared" si="2"/>
        <v>-8.9999999999999858E-2</v>
      </c>
      <c r="H12" s="16">
        <f t="shared" ref="H12:H19" si="3">MIN(B12:G12)</f>
        <v>-0.33000000000000007</v>
      </c>
      <c r="I12" s="64">
        <v>4.7550000000000002E-2</v>
      </c>
      <c r="J12" s="91" t="s">
        <v>10</v>
      </c>
      <c r="M12" s="26" t="s">
        <v>3</v>
      </c>
      <c r="N12" s="159">
        <v>6.2850000000000001</v>
      </c>
      <c r="O12" s="155">
        <v>6.0983333333333336</v>
      </c>
      <c r="P12" s="259" t="s">
        <v>40</v>
      </c>
      <c r="Q12" s="240"/>
      <c r="R12" s="154">
        <f t="shared" ref="R12:R16" si="4">O12-N12</f>
        <v>-0.18666666666666654</v>
      </c>
      <c r="S12" s="155">
        <f t="shared" ref="S12:S16" si="5">(R12/N12)*100</f>
        <v>-2.9700344736144237</v>
      </c>
      <c r="T12" s="7"/>
      <c r="U12" s="7"/>
    </row>
    <row r="13" spans="1:21" ht="16.5" thickBot="1" x14ac:dyDescent="0.3">
      <c r="A13" s="52" t="s">
        <v>19</v>
      </c>
      <c r="B13" s="139">
        <f t="shared" si="2"/>
        <v>-0.52500000000000036</v>
      </c>
      <c r="C13" s="33">
        <f t="shared" si="2"/>
        <v>-0.47499999999999964</v>
      </c>
      <c r="D13" s="33">
        <f t="shared" si="2"/>
        <v>-0.36789999999999967</v>
      </c>
      <c r="E13" s="33">
        <f t="shared" si="2"/>
        <v>-0.36789999999999967</v>
      </c>
      <c r="F13" s="33">
        <f t="shared" si="2"/>
        <v>-0.36789999999999967</v>
      </c>
      <c r="G13" s="33">
        <f t="shared" si="2"/>
        <v>-0.25999999999999979</v>
      </c>
      <c r="H13" s="17">
        <f t="shared" si="3"/>
        <v>-0.52500000000000036</v>
      </c>
      <c r="I13" s="65">
        <v>8.4260000000000002E-2</v>
      </c>
      <c r="J13" s="92" t="s">
        <v>11</v>
      </c>
      <c r="M13" s="27" t="s">
        <v>4</v>
      </c>
      <c r="N13" s="160">
        <v>5.4685500000000005</v>
      </c>
      <c r="O13" s="157">
        <v>5.2187666666666672</v>
      </c>
      <c r="P13" s="256" t="s">
        <v>40</v>
      </c>
      <c r="Q13" s="242"/>
      <c r="R13" s="156">
        <f t="shared" si="4"/>
        <v>-0.24978333333333325</v>
      </c>
      <c r="S13" s="157">
        <f t="shared" si="5"/>
        <v>-4.5676337115566872</v>
      </c>
      <c r="T13" s="7"/>
      <c r="U13" s="7"/>
    </row>
    <row r="14" spans="1:21" x14ac:dyDescent="0.25">
      <c r="A14" s="56" t="s">
        <v>13</v>
      </c>
      <c r="B14" s="114">
        <f>B5-B4</f>
        <v>-0.85000000000000053</v>
      </c>
      <c r="C14" s="114">
        <f t="shared" ref="C14:G14" si="6">C5-C4</f>
        <v>-0.8199999999999994</v>
      </c>
      <c r="D14" s="114">
        <f t="shared" si="6"/>
        <v>-0.72289999999999921</v>
      </c>
      <c r="E14" s="114">
        <f t="shared" si="6"/>
        <v>-0.74289999999999967</v>
      </c>
      <c r="F14" s="114">
        <f t="shared" si="6"/>
        <v>-0.76289999999999925</v>
      </c>
      <c r="G14" s="140">
        <f t="shared" si="6"/>
        <v>-1</v>
      </c>
      <c r="H14" s="50">
        <f t="shared" si="3"/>
        <v>-1</v>
      </c>
      <c r="I14" s="63">
        <v>0.16889999999999999</v>
      </c>
      <c r="J14" s="230" t="s">
        <v>15</v>
      </c>
      <c r="M14" s="149" t="s">
        <v>5</v>
      </c>
      <c r="N14" s="158">
        <v>7.7683333333333335</v>
      </c>
      <c r="O14" s="153">
        <v>7.3933333333333318</v>
      </c>
      <c r="P14" s="257" t="s">
        <v>40</v>
      </c>
      <c r="Q14" s="258"/>
      <c r="R14" s="152">
        <f t="shared" si="4"/>
        <v>-0.37500000000000178</v>
      </c>
      <c r="S14" s="153">
        <f t="shared" si="5"/>
        <v>-4.82729028105559</v>
      </c>
      <c r="T14" s="7"/>
      <c r="U14" s="7"/>
    </row>
    <row r="15" spans="1:21" x14ac:dyDescent="0.25">
      <c r="A15" s="54" t="s">
        <v>16</v>
      </c>
      <c r="B15" s="115">
        <f>B5-B3</f>
        <v>-1.6600000000000001</v>
      </c>
      <c r="C15" s="115">
        <f t="shared" ref="C15:F15" si="7">C5-C3</f>
        <v>-1.6599999999999993</v>
      </c>
      <c r="D15" s="115">
        <f t="shared" si="7"/>
        <v>-1.5128999999999992</v>
      </c>
      <c r="E15" s="115">
        <f t="shared" si="7"/>
        <v>-1.3628999999999998</v>
      </c>
      <c r="F15" s="115">
        <f t="shared" si="7"/>
        <v>-1.4228999999999994</v>
      </c>
      <c r="G15" s="134">
        <f>G5-G3</f>
        <v>-1.6799999999999997</v>
      </c>
      <c r="H15" s="16">
        <f t="shared" si="3"/>
        <v>-1.6799999999999997</v>
      </c>
      <c r="I15" s="64">
        <v>0.2545</v>
      </c>
      <c r="J15" s="231"/>
      <c r="M15" s="150" t="s">
        <v>6</v>
      </c>
      <c r="N15" s="159">
        <v>6.461666666666666</v>
      </c>
      <c r="O15" s="155">
        <v>6.3166666666666673</v>
      </c>
      <c r="P15" s="259" t="s">
        <v>40</v>
      </c>
      <c r="Q15" s="240"/>
      <c r="R15" s="154">
        <f t="shared" si="4"/>
        <v>-0.14499999999999869</v>
      </c>
      <c r="S15" s="155">
        <f t="shared" si="5"/>
        <v>-2.2440030951766632</v>
      </c>
      <c r="T15" s="7"/>
      <c r="U15" s="7"/>
    </row>
    <row r="16" spans="1:21" ht="15.75" thickBot="1" x14ac:dyDescent="0.3">
      <c r="A16" s="55" t="s">
        <v>14</v>
      </c>
      <c r="B16" s="116">
        <f>B4-B3</f>
        <v>-0.80999999999999961</v>
      </c>
      <c r="C16" s="136">
        <f t="shared" ref="C16:G16" si="8">C4-C3</f>
        <v>-0.83999999999999986</v>
      </c>
      <c r="D16" s="116">
        <f t="shared" si="8"/>
        <v>-0.79</v>
      </c>
      <c r="E16" s="116">
        <f t="shared" si="8"/>
        <v>-0.62000000000000011</v>
      </c>
      <c r="F16" s="116">
        <f t="shared" si="8"/>
        <v>-0.66000000000000014</v>
      </c>
      <c r="G16" s="116">
        <f t="shared" si="8"/>
        <v>-0.67999999999999972</v>
      </c>
      <c r="H16" s="17">
        <f t="shared" si="3"/>
        <v>-0.83999999999999986</v>
      </c>
      <c r="I16" s="65">
        <v>0.1149</v>
      </c>
      <c r="J16" s="232"/>
      <c r="M16" s="151" t="s">
        <v>7</v>
      </c>
      <c r="N16" s="160">
        <v>5.8625000000000007</v>
      </c>
      <c r="O16" s="157">
        <v>5.7363333333333344</v>
      </c>
      <c r="P16" s="256" t="s">
        <v>40</v>
      </c>
      <c r="Q16" s="242"/>
      <c r="R16" s="156">
        <f t="shared" si="4"/>
        <v>-0.12616666666666632</v>
      </c>
      <c r="S16" s="157">
        <f t="shared" si="5"/>
        <v>-2.1520966595593398</v>
      </c>
      <c r="T16" s="7"/>
      <c r="U16" s="7"/>
    </row>
    <row r="17" spans="1:29" x14ac:dyDescent="0.25">
      <c r="A17" s="53" t="s">
        <v>13</v>
      </c>
      <c r="B17" s="117">
        <f>B8-B7</f>
        <v>-0.65500000000000025</v>
      </c>
      <c r="C17" s="117">
        <f t="shared" ref="C17:G17" si="9">C8-C7</f>
        <v>-0.57500000000000018</v>
      </c>
      <c r="D17" s="117">
        <f t="shared" si="9"/>
        <v>-0.55499999999999972</v>
      </c>
      <c r="E17" s="117">
        <f t="shared" si="9"/>
        <v>-0.51499999999999968</v>
      </c>
      <c r="F17" s="117">
        <f t="shared" si="9"/>
        <v>-0.46499999999999986</v>
      </c>
      <c r="G17" s="137">
        <f t="shared" si="9"/>
        <v>-0.83000000000000007</v>
      </c>
      <c r="H17" s="50">
        <f t="shared" si="3"/>
        <v>-0.83000000000000007</v>
      </c>
      <c r="I17" s="63">
        <v>0.1381</v>
      </c>
      <c r="J17" s="233" t="s">
        <v>17</v>
      </c>
      <c r="P17" s="7"/>
      <c r="Q17" s="7"/>
      <c r="R17" s="7"/>
      <c r="S17" s="7"/>
      <c r="T17" s="7"/>
      <c r="U17" s="7"/>
    </row>
    <row r="18" spans="1:29" x14ac:dyDescent="0.25">
      <c r="A18" s="54" t="s">
        <v>16</v>
      </c>
      <c r="B18" s="115">
        <f>B8-B6</f>
        <v>-1.8650000000000002</v>
      </c>
      <c r="C18" s="115">
        <f t="shared" ref="C18:G18" si="10">C8-C6</f>
        <v>-1.9550000000000001</v>
      </c>
      <c r="D18" s="115">
        <f t="shared" si="10"/>
        <v>-1.8549999999999995</v>
      </c>
      <c r="E18" s="115">
        <f t="shared" si="10"/>
        <v>-1.915</v>
      </c>
      <c r="F18" s="115">
        <f t="shared" si="10"/>
        <v>-1.8149999999999995</v>
      </c>
      <c r="G18" s="88">
        <f t="shared" si="10"/>
        <v>-2.0300000000000002</v>
      </c>
      <c r="H18" s="16">
        <f t="shared" si="3"/>
        <v>-2.0300000000000002</v>
      </c>
      <c r="I18" s="64">
        <v>0.28149999999999997</v>
      </c>
      <c r="J18" s="231"/>
      <c r="P18" s="7"/>
      <c r="Q18" s="7"/>
      <c r="R18" s="7"/>
      <c r="S18" s="7"/>
      <c r="T18" s="7"/>
      <c r="U18" s="7"/>
    </row>
    <row r="19" spans="1:29" ht="15.75" thickBot="1" x14ac:dyDescent="0.3">
      <c r="A19" s="55" t="s">
        <v>14</v>
      </c>
      <c r="B19" s="116">
        <f>B7-B6</f>
        <v>-1.21</v>
      </c>
      <c r="C19" s="116">
        <f t="shared" ref="C19:G19" si="11">C7-C6</f>
        <v>-1.38</v>
      </c>
      <c r="D19" s="116">
        <f t="shared" si="11"/>
        <v>-1.2999999999999998</v>
      </c>
      <c r="E19" s="136">
        <f t="shared" si="11"/>
        <v>-1.4000000000000004</v>
      </c>
      <c r="F19" s="116">
        <f t="shared" si="11"/>
        <v>-1.3499999999999996</v>
      </c>
      <c r="G19" s="116">
        <f t="shared" si="11"/>
        <v>-1.2000000000000002</v>
      </c>
      <c r="H19" s="17">
        <f t="shared" si="3"/>
        <v>-1.4000000000000004</v>
      </c>
      <c r="I19" s="65">
        <v>0.17993999999999999</v>
      </c>
      <c r="J19" s="232"/>
      <c r="P19" s="7"/>
      <c r="Q19" s="7"/>
      <c r="R19" s="7"/>
      <c r="S19" s="7"/>
      <c r="T19" s="7"/>
      <c r="U19" s="7"/>
    </row>
    <row r="20" spans="1:29" x14ac:dyDescent="0.25">
      <c r="P20" s="7"/>
      <c r="Q20" s="7"/>
      <c r="R20" s="7"/>
      <c r="S20" s="7"/>
      <c r="T20" s="7"/>
      <c r="U20" s="7"/>
    </row>
    <row r="22" spans="1:29" x14ac:dyDescent="0.25">
      <c r="N22" s="6"/>
      <c r="O22" s="1"/>
      <c r="P22" s="6"/>
      <c r="Q22" s="6"/>
      <c r="R22" s="6"/>
      <c r="S22" s="6"/>
      <c r="T22" s="6"/>
      <c r="U22" s="6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N23" s="6"/>
      <c r="O23" s="1"/>
      <c r="P23" s="6"/>
      <c r="Q23" s="6"/>
      <c r="R23" s="6"/>
      <c r="S23" s="6"/>
      <c r="T23" s="6"/>
      <c r="U23" s="6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N24" s="6"/>
      <c r="O24" s="1"/>
      <c r="P24" s="6"/>
      <c r="Q24" s="6"/>
      <c r="R24" s="6"/>
      <c r="S24" s="6"/>
      <c r="T24" s="6"/>
      <c r="U24" s="6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N25" s="6"/>
      <c r="O25" s="1"/>
      <c r="P25" s="6"/>
      <c r="Q25" s="6"/>
      <c r="R25" s="6"/>
      <c r="S25" s="6"/>
      <c r="T25" s="6"/>
      <c r="U25" s="6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N26" s="6"/>
      <c r="O26" s="1"/>
      <c r="P26" s="6"/>
      <c r="Q26" s="6"/>
      <c r="R26" s="6"/>
      <c r="S26" s="6"/>
      <c r="T26" s="6"/>
      <c r="U26" s="6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N27" s="6"/>
      <c r="O27" s="1"/>
      <c r="P27" s="6"/>
      <c r="Q27" s="6"/>
      <c r="R27" s="6"/>
      <c r="S27" s="6"/>
      <c r="T27" s="6"/>
      <c r="U27" s="6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N28" s="6"/>
      <c r="O28" s="1"/>
      <c r="P28" s="6"/>
      <c r="Q28" s="6"/>
      <c r="R28" s="6"/>
      <c r="S28" s="6"/>
      <c r="T28" s="6"/>
      <c r="U28" s="6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N29" s="6"/>
      <c r="O29" s="1"/>
      <c r="P29" s="6"/>
      <c r="Q29" s="6"/>
      <c r="R29" s="6"/>
      <c r="S29" s="6"/>
      <c r="T29" s="6"/>
      <c r="U29" s="6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N30" s="6"/>
      <c r="O30" s="1"/>
      <c r="P30" s="6"/>
      <c r="Q30" s="6"/>
      <c r="R30" s="6"/>
      <c r="S30" s="6"/>
      <c r="T30" s="6"/>
      <c r="U30" s="6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N31" s="6"/>
      <c r="O31" s="1"/>
      <c r="P31" s="6"/>
      <c r="Q31" s="6"/>
      <c r="R31" s="6"/>
      <c r="S31" s="6"/>
      <c r="T31" s="6"/>
      <c r="U31" s="6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N32" s="6"/>
      <c r="O32" s="1"/>
      <c r="P32" s="6"/>
      <c r="Q32" s="6"/>
      <c r="R32" s="6"/>
      <c r="S32" s="6"/>
      <c r="T32" s="6"/>
      <c r="U32" s="6"/>
      <c r="V32" s="1"/>
      <c r="W32" s="1"/>
      <c r="X32" s="1"/>
      <c r="Y32" s="1"/>
      <c r="Z32" s="1"/>
      <c r="AA32" s="1"/>
      <c r="AB32" s="1"/>
      <c r="AC32" s="1"/>
    </row>
    <row r="33" spans="11:29" x14ac:dyDescent="0.25">
      <c r="N33" s="6"/>
      <c r="O33" s="1"/>
      <c r="P33" s="6"/>
      <c r="Q33" s="6"/>
      <c r="R33" s="6"/>
      <c r="S33" s="6"/>
      <c r="T33" s="6"/>
      <c r="U33" s="6"/>
      <c r="V33" s="1"/>
      <c r="W33" s="1"/>
      <c r="X33" s="1"/>
      <c r="Y33" s="1"/>
      <c r="Z33" s="1"/>
      <c r="AA33" s="1"/>
      <c r="AB33" s="1"/>
      <c r="AC33" s="1"/>
    </row>
    <row r="34" spans="11:29" x14ac:dyDescent="0.25"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1:29" x14ac:dyDescent="0.25"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1:29" x14ac:dyDescent="0.25"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1:29" x14ac:dyDescent="0.25"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43" spans="11:29" x14ac:dyDescent="0.25">
      <c r="K43" t="s">
        <v>0</v>
      </c>
    </row>
  </sheetData>
  <mergeCells count="22">
    <mergeCell ref="P16:Q16"/>
    <mergeCell ref="P11:Q11"/>
    <mergeCell ref="P12:Q12"/>
    <mergeCell ref="P13:Q13"/>
    <mergeCell ref="P14:Q14"/>
    <mergeCell ref="P15:Q15"/>
    <mergeCell ref="J17:J19"/>
    <mergeCell ref="I2:M2"/>
    <mergeCell ref="N2:R2"/>
    <mergeCell ref="I3:J3"/>
    <mergeCell ref="M3:M5"/>
    <mergeCell ref="N3:O3"/>
    <mergeCell ref="I4:J4"/>
    <mergeCell ref="N4:O4"/>
    <mergeCell ref="I5:J5"/>
    <mergeCell ref="N5:O5"/>
    <mergeCell ref="I6:J6"/>
    <mergeCell ref="M6:M8"/>
    <mergeCell ref="I7:J7"/>
    <mergeCell ref="I8:J8"/>
    <mergeCell ref="J14:J16"/>
    <mergeCell ref="P10:S10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zoomScaleNormal="100" workbookViewId="0">
      <selection activeCell="B3" sqref="B3:G8"/>
    </sheetView>
  </sheetViews>
  <sheetFormatPr defaultRowHeight="15" x14ac:dyDescent="0.25"/>
  <cols>
    <col min="1" max="1" width="17.7109375" bestFit="1" customWidth="1"/>
    <col min="2" max="2" width="8.85546875" customWidth="1"/>
    <col min="3" max="3" width="9.28515625" customWidth="1"/>
    <col min="4" max="4" width="10.140625" customWidth="1"/>
    <col min="5" max="6" width="8" customWidth="1"/>
    <col min="7" max="7" width="10" customWidth="1"/>
    <col min="8" max="8" width="10.28515625" style="7" customWidth="1"/>
    <col min="9" max="9" width="10.28515625" customWidth="1"/>
    <col min="10" max="10" width="10.140625" customWidth="1"/>
    <col min="11" max="12" width="9.140625" customWidth="1"/>
    <col min="13" max="13" width="7.85546875" customWidth="1"/>
    <col min="14" max="14" width="9.140625" style="7"/>
    <col min="15" max="15" width="18" bestFit="1" customWidth="1"/>
    <col min="18" max="18" width="11.140625" bestFit="1" customWidth="1"/>
  </cols>
  <sheetData>
    <row r="1" spans="1:21" ht="15.75" thickBot="1" x14ac:dyDescent="0.3">
      <c r="A1" s="2" t="s">
        <v>1</v>
      </c>
      <c r="B1" s="3"/>
      <c r="C1" s="1"/>
      <c r="D1" s="1"/>
      <c r="E1" s="1"/>
      <c r="F1" s="1"/>
      <c r="G1" s="1"/>
      <c r="H1" s="6"/>
      <c r="I1" s="1"/>
      <c r="J1" s="1"/>
    </row>
    <row r="2" spans="1:21" ht="19.5" customHeight="1" thickBot="1" x14ac:dyDescent="0.3">
      <c r="A2" s="20" t="s">
        <v>35</v>
      </c>
      <c r="B2" s="70">
        <v>128</v>
      </c>
      <c r="C2" s="71">
        <v>384</v>
      </c>
      <c r="D2" s="71">
        <v>640</v>
      </c>
      <c r="E2" s="71">
        <v>896</v>
      </c>
      <c r="F2" s="71">
        <v>1152</v>
      </c>
      <c r="G2" s="72">
        <v>1408</v>
      </c>
      <c r="H2" s="24" t="s">
        <v>12</v>
      </c>
      <c r="I2" s="234" t="s">
        <v>8</v>
      </c>
      <c r="J2" s="235"/>
      <c r="K2" s="235"/>
      <c r="L2" s="235"/>
      <c r="M2" s="236"/>
      <c r="N2" s="234" t="s">
        <v>18</v>
      </c>
      <c r="O2" s="235"/>
      <c r="P2" s="235"/>
      <c r="Q2" s="235"/>
      <c r="R2" s="236"/>
    </row>
    <row r="3" spans="1:21" ht="15" customHeight="1" x14ac:dyDescent="0.25">
      <c r="A3" s="25" t="s">
        <v>2</v>
      </c>
      <c r="B3" s="29">
        <v>6.81</v>
      </c>
      <c r="C3" s="29">
        <v>6.76</v>
      </c>
      <c r="D3" s="29">
        <v>6.69</v>
      </c>
      <c r="E3" s="29">
        <v>6.48</v>
      </c>
      <c r="F3" s="29">
        <v>6.36</v>
      </c>
      <c r="G3" s="143">
        <v>6.31</v>
      </c>
      <c r="H3" s="13">
        <f>AVERAGE(B3:G3)</f>
        <v>6.5683333333333342</v>
      </c>
      <c r="I3" s="237" t="s">
        <v>13</v>
      </c>
      <c r="J3" s="238"/>
      <c r="K3" s="18">
        <f>H5-H4</f>
        <v>-0.87956666666666639</v>
      </c>
      <c r="L3" s="18">
        <f>(K3/H4)*100</f>
        <v>-14.423066411587859</v>
      </c>
      <c r="M3" s="233" t="s">
        <v>15</v>
      </c>
      <c r="N3" s="237" t="s">
        <v>19</v>
      </c>
      <c r="O3" s="238"/>
      <c r="P3" s="18">
        <f>H3-H6</f>
        <v>-0.82499999999999751</v>
      </c>
      <c r="Q3" s="18">
        <f>(P3/H6)*100</f>
        <v>-11.158701532912502</v>
      </c>
      <c r="R3" s="37" t="s">
        <v>9</v>
      </c>
    </row>
    <row r="4" spans="1:21" ht="15" customHeight="1" x14ac:dyDescent="0.25">
      <c r="A4" s="26" t="s">
        <v>3</v>
      </c>
      <c r="B4" s="31">
        <v>6.5</v>
      </c>
      <c r="C4" s="31">
        <v>6.34</v>
      </c>
      <c r="D4" s="31">
        <v>6.21</v>
      </c>
      <c r="E4" s="31">
        <v>6.01</v>
      </c>
      <c r="F4" s="31">
        <v>5.84</v>
      </c>
      <c r="G4" s="120">
        <v>5.69</v>
      </c>
      <c r="H4" s="14">
        <f t="shared" ref="H4:H8" si="0">AVERAGE(B4:G4)</f>
        <v>6.0983333333333336</v>
      </c>
      <c r="I4" s="239" t="s">
        <v>16</v>
      </c>
      <c r="J4" s="240"/>
      <c r="K4" s="16">
        <f>H5-H3</f>
        <v>-1.349566666666667</v>
      </c>
      <c r="L4" s="16">
        <f>(K4/H3)*100</f>
        <v>-20.546561786348644</v>
      </c>
      <c r="M4" s="231"/>
      <c r="N4" s="239" t="s">
        <v>19</v>
      </c>
      <c r="O4" s="240"/>
      <c r="P4" s="16">
        <f>H4-H7</f>
        <v>-0.21833333333333371</v>
      </c>
      <c r="Q4" s="16">
        <f>(P4/H7)*100</f>
        <v>-3.456464379947235</v>
      </c>
      <c r="R4" s="38" t="s">
        <v>10</v>
      </c>
    </row>
    <row r="5" spans="1:21" ht="15.75" customHeight="1" thickBot="1" x14ac:dyDescent="0.3">
      <c r="A5" s="27" t="s">
        <v>4</v>
      </c>
      <c r="B5" s="33">
        <v>5.8421000000000003</v>
      </c>
      <c r="C5" s="33">
        <v>5.3821000000000003</v>
      </c>
      <c r="D5" s="33">
        <v>5.2521000000000004</v>
      </c>
      <c r="E5" s="33">
        <v>5.1221000000000005</v>
      </c>
      <c r="F5" s="33">
        <v>4.9821000000000009</v>
      </c>
      <c r="G5" s="34">
        <v>4.7321000000000009</v>
      </c>
      <c r="H5" s="15">
        <f t="shared" si="0"/>
        <v>5.2187666666666672</v>
      </c>
      <c r="I5" s="241" t="s">
        <v>14</v>
      </c>
      <c r="J5" s="242"/>
      <c r="K5" s="17">
        <f>H4-H3</f>
        <v>-0.47000000000000064</v>
      </c>
      <c r="L5" s="17">
        <f>(K5/H3)*100</f>
        <v>-7.1555442781020133</v>
      </c>
      <c r="M5" s="232"/>
      <c r="N5" s="241" t="s">
        <v>19</v>
      </c>
      <c r="O5" s="242"/>
      <c r="P5" s="17">
        <f>H5-H8</f>
        <v>-0.51756666666666717</v>
      </c>
      <c r="Q5" s="17">
        <f>(P5/H8)*100</f>
        <v>-9.0226044511592836</v>
      </c>
      <c r="R5" s="39" t="s">
        <v>11</v>
      </c>
    </row>
    <row r="6" spans="1:21" ht="15" customHeight="1" x14ac:dyDescent="0.25">
      <c r="A6" s="28" t="s">
        <v>5</v>
      </c>
      <c r="B6" s="118">
        <v>7.91</v>
      </c>
      <c r="C6" s="118">
        <v>7.76</v>
      </c>
      <c r="D6" s="35">
        <v>7.59</v>
      </c>
      <c r="E6" s="35">
        <v>7.26</v>
      </c>
      <c r="F6" s="35">
        <v>7.12</v>
      </c>
      <c r="G6" s="36">
        <v>6.72</v>
      </c>
      <c r="H6" s="19">
        <f t="shared" si="0"/>
        <v>7.3933333333333318</v>
      </c>
      <c r="I6" s="237" t="s">
        <v>13</v>
      </c>
      <c r="J6" s="238"/>
      <c r="K6" s="18">
        <f>H8-H7</f>
        <v>-0.58033333333333292</v>
      </c>
      <c r="L6" s="18">
        <f>(K6/H7)*100</f>
        <v>-9.1873350923482775</v>
      </c>
      <c r="M6" s="233" t="s">
        <v>17</v>
      </c>
      <c r="N6" s="77"/>
      <c r="O6" s="44"/>
      <c r="P6" s="40"/>
      <c r="Q6" s="40"/>
      <c r="R6" s="41"/>
    </row>
    <row r="7" spans="1:21" ht="15" customHeight="1" x14ac:dyDescent="0.25">
      <c r="A7" s="26" t="s">
        <v>6</v>
      </c>
      <c r="B7" s="31">
        <v>6.67</v>
      </c>
      <c r="C7" s="31">
        <v>6.51</v>
      </c>
      <c r="D7" s="31">
        <v>6.41</v>
      </c>
      <c r="E7" s="119">
        <v>6.3</v>
      </c>
      <c r="F7" s="31">
        <v>6.1</v>
      </c>
      <c r="G7" s="120">
        <v>5.91</v>
      </c>
      <c r="H7" s="14">
        <f t="shared" si="0"/>
        <v>6.3166666666666673</v>
      </c>
      <c r="I7" s="239" t="s">
        <v>16</v>
      </c>
      <c r="J7" s="240"/>
      <c r="K7" s="16">
        <f>H8-H6</f>
        <v>-1.6569999999999974</v>
      </c>
      <c r="L7" s="16">
        <f>(K7/H6)*100</f>
        <v>-22.412082957619447</v>
      </c>
      <c r="M7" s="231"/>
      <c r="N7" s="78"/>
      <c r="O7" s="45"/>
      <c r="P7" s="42"/>
      <c r="Q7" s="42"/>
      <c r="R7" s="43"/>
    </row>
    <row r="8" spans="1:21" ht="15.75" customHeight="1" thickBot="1" x14ac:dyDescent="0.3">
      <c r="A8" s="27" t="s">
        <v>7</v>
      </c>
      <c r="B8" s="33">
        <v>6.1370000000000005</v>
      </c>
      <c r="C8" s="33">
        <v>5.9770000000000003</v>
      </c>
      <c r="D8" s="33">
        <v>5.8470000000000004</v>
      </c>
      <c r="E8" s="138">
        <v>5.64</v>
      </c>
      <c r="F8" s="138">
        <v>5.5770000000000008</v>
      </c>
      <c r="G8" s="34">
        <v>5.24</v>
      </c>
      <c r="H8" s="15">
        <f t="shared" si="0"/>
        <v>5.7363333333333344</v>
      </c>
      <c r="I8" s="241" t="s">
        <v>14</v>
      </c>
      <c r="J8" s="242"/>
      <c r="K8" s="17">
        <f>H7-H6</f>
        <v>-1.0766666666666644</v>
      </c>
      <c r="L8" s="17">
        <f>(K8/H6)*100</f>
        <v>-14.562669071235321</v>
      </c>
      <c r="M8" s="232"/>
      <c r="N8" s="78"/>
      <c r="O8" s="45"/>
      <c r="P8" s="42"/>
      <c r="Q8" s="42"/>
      <c r="R8" s="43"/>
    </row>
    <row r="9" spans="1:21" ht="15.75" customHeight="1" x14ac:dyDescent="0.25">
      <c r="A9" s="48"/>
      <c r="B9" s="46"/>
      <c r="C9" s="46"/>
      <c r="D9" s="46"/>
      <c r="E9" s="46"/>
      <c r="F9" s="46"/>
      <c r="G9" s="46"/>
      <c r="H9" s="42"/>
      <c r="I9" s="9"/>
      <c r="J9" s="9"/>
      <c r="K9" s="42"/>
      <c r="L9" s="42"/>
      <c r="M9" s="47"/>
      <c r="N9" s="9"/>
      <c r="O9" s="45"/>
      <c r="P9" s="42"/>
      <c r="Q9" s="42"/>
      <c r="R9" s="43"/>
    </row>
    <row r="10" spans="1:21" ht="18" customHeight="1" thickBot="1" x14ac:dyDescent="0.3">
      <c r="A10" s="4"/>
      <c r="B10" s="5"/>
      <c r="C10" s="5"/>
      <c r="D10" s="5"/>
      <c r="E10" s="5"/>
      <c r="F10" s="5"/>
      <c r="G10" s="5"/>
      <c r="H10" s="8" t="s">
        <v>20</v>
      </c>
      <c r="I10" t="s">
        <v>22</v>
      </c>
    </row>
    <row r="11" spans="1:21" ht="15.75" x14ac:dyDescent="0.25">
      <c r="A11" s="49" t="s">
        <v>19</v>
      </c>
      <c r="B11" s="81">
        <f>B3-B6</f>
        <v>-1.1000000000000005</v>
      </c>
      <c r="C11" s="29">
        <f t="shared" ref="C11:G11" si="1">C3-C6</f>
        <v>-1</v>
      </c>
      <c r="D11" s="29">
        <f t="shared" si="1"/>
        <v>-0.89999999999999947</v>
      </c>
      <c r="E11" s="29">
        <f t="shared" si="1"/>
        <v>-0.77999999999999936</v>
      </c>
      <c r="F11" s="29">
        <f t="shared" si="1"/>
        <v>-0.75999999999999979</v>
      </c>
      <c r="G11" s="29">
        <f t="shared" si="1"/>
        <v>-0.41000000000000014</v>
      </c>
      <c r="H11" s="50">
        <f>MIN(B11:G11)</f>
        <v>-1.1000000000000005</v>
      </c>
      <c r="I11" s="63">
        <v>0.13905999999999999</v>
      </c>
      <c r="J11" s="90" t="s">
        <v>9</v>
      </c>
    </row>
    <row r="12" spans="1:21" ht="15.75" x14ac:dyDescent="0.25">
      <c r="A12" s="51" t="s">
        <v>21</v>
      </c>
      <c r="B12" s="31">
        <f t="shared" ref="B12:G13" si="2">B4-B7</f>
        <v>-0.16999999999999993</v>
      </c>
      <c r="C12" s="31">
        <f t="shared" si="2"/>
        <v>-0.16999999999999993</v>
      </c>
      <c r="D12" s="31">
        <f t="shared" si="2"/>
        <v>-0.20000000000000018</v>
      </c>
      <c r="E12" s="119">
        <f t="shared" si="2"/>
        <v>-0.29000000000000004</v>
      </c>
      <c r="F12" s="31">
        <f t="shared" si="2"/>
        <v>-0.25999999999999979</v>
      </c>
      <c r="G12" s="31">
        <f t="shared" si="2"/>
        <v>-0.21999999999999975</v>
      </c>
      <c r="H12" s="16">
        <f t="shared" ref="H12:H19" si="3">MIN(B12:G12)</f>
        <v>-0.29000000000000004</v>
      </c>
      <c r="I12" s="64">
        <v>4.5999999999999999E-2</v>
      </c>
      <c r="J12" s="91" t="s">
        <v>10</v>
      </c>
      <c r="P12" s="7"/>
      <c r="Q12" s="7"/>
      <c r="R12" s="7"/>
      <c r="S12" s="7"/>
      <c r="T12" s="7"/>
      <c r="U12" s="7"/>
    </row>
    <row r="13" spans="1:21" ht="16.5" thickBot="1" x14ac:dyDescent="0.3">
      <c r="A13" s="52" t="s">
        <v>19</v>
      </c>
      <c r="B13" s="33">
        <f t="shared" si="2"/>
        <v>-0.29490000000000016</v>
      </c>
      <c r="C13" s="33">
        <f t="shared" si="2"/>
        <v>-0.59489999999999998</v>
      </c>
      <c r="D13" s="33">
        <f t="shared" si="2"/>
        <v>-0.59489999999999998</v>
      </c>
      <c r="E13" s="33">
        <f t="shared" si="2"/>
        <v>-0.51789999999999914</v>
      </c>
      <c r="F13" s="138">
        <f t="shared" si="2"/>
        <v>-0.59489999999999998</v>
      </c>
      <c r="G13" s="33">
        <f t="shared" si="2"/>
        <v>-0.50789999999999935</v>
      </c>
      <c r="H13" s="17">
        <f t="shared" si="3"/>
        <v>-0.59489999999999998</v>
      </c>
      <c r="I13" s="65">
        <v>0.1057</v>
      </c>
      <c r="J13" s="92" t="s">
        <v>11</v>
      </c>
      <c r="P13" s="7"/>
      <c r="Q13" s="7"/>
      <c r="R13" s="7"/>
      <c r="S13" s="7"/>
      <c r="T13" s="7"/>
      <c r="U13" s="7"/>
    </row>
    <row r="14" spans="1:21" x14ac:dyDescent="0.25">
      <c r="A14" s="56" t="s">
        <v>13</v>
      </c>
      <c r="B14" s="114">
        <f>B5-B4</f>
        <v>-0.65789999999999971</v>
      </c>
      <c r="C14" s="114">
        <f t="shared" ref="C14:G14" si="4">C5-C4</f>
        <v>-0.95789999999999953</v>
      </c>
      <c r="D14" s="114">
        <f t="shared" si="4"/>
        <v>-0.95789999999999953</v>
      </c>
      <c r="E14" s="114">
        <f t="shared" si="4"/>
        <v>-0.88789999999999925</v>
      </c>
      <c r="F14" s="114">
        <f t="shared" si="4"/>
        <v>-0.857899999999999</v>
      </c>
      <c r="G14" s="133">
        <f t="shared" si="4"/>
        <v>-0.95789999999999953</v>
      </c>
      <c r="H14" s="50">
        <f t="shared" si="3"/>
        <v>-0.95789999999999953</v>
      </c>
      <c r="I14" s="63">
        <v>0.16869999999999999</v>
      </c>
      <c r="J14" s="230" t="s">
        <v>15</v>
      </c>
      <c r="P14" s="7"/>
      <c r="Q14" s="7"/>
      <c r="R14" s="7"/>
      <c r="S14" s="7"/>
      <c r="T14" s="7"/>
      <c r="U14" s="7"/>
    </row>
    <row r="15" spans="1:21" x14ac:dyDescent="0.25">
      <c r="A15" s="54" t="s">
        <v>16</v>
      </c>
      <c r="B15" s="115">
        <f>B5-B3</f>
        <v>-0.96789999999999932</v>
      </c>
      <c r="C15" s="115">
        <f t="shared" ref="C15:F15" si="5">C5-C3</f>
        <v>-1.3778999999999995</v>
      </c>
      <c r="D15" s="115">
        <f t="shared" si="5"/>
        <v>-1.4379</v>
      </c>
      <c r="E15" s="115">
        <f t="shared" si="5"/>
        <v>-1.3578999999999999</v>
      </c>
      <c r="F15" s="115">
        <f t="shared" si="5"/>
        <v>-1.3778999999999995</v>
      </c>
      <c r="G15" s="142">
        <f>G5-G3</f>
        <v>-1.5778999999999987</v>
      </c>
      <c r="H15" s="16">
        <f t="shared" si="3"/>
        <v>-1.5778999999999987</v>
      </c>
      <c r="I15" s="64">
        <v>0.25039</v>
      </c>
      <c r="J15" s="231"/>
      <c r="P15" s="7"/>
      <c r="Q15" s="7"/>
      <c r="R15" s="7"/>
      <c r="S15" s="7"/>
      <c r="T15" s="7"/>
      <c r="U15" s="7"/>
    </row>
    <row r="16" spans="1:21" ht="15.75" thickBot="1" x14ac:dyDescent="0.3">
      <c r="A16" s="55" t="s">
        <v>14</v>
      </c>
      <c r="B16" s="116">
        <f>B4-B3</f>
        <v>-0.30999999999999961</v>
      </c>
      <c r="C16" s="116">
        <f t="shared" ref="C16:G16" si="6">C4-C3</f>
        <v>-0.41999999999999993</v>
      </c>
      <c r="D16" s="116">
        <f t="shared" si="6"/>
        <v>-0.48000000000000043</v>
      </c>
      <c r="E16" s="116">
        <f t="shared" si="6"/>
        <v>-0.47000000000000064</v>
      </c>
      <c r="F16" s="116">
        <f t="shared" si="6"/>
        <v>-0.52000000000000046</v>
      </c>
      <c r="G16" s="144">
        <f t="shared" si="6"/>
        <v>-0.61999999999999922</v>
      </c>
      <c r="H16" s="17">
        <f t="shared" si="3"/>
        <v>-0.61999999999999922</v>
      </c>
      <c r="I16" s="65">
        <v>9.8250000000000004E-2</v>
      </c>
      <c r="J16" s="232"/>
      <c r="P16" s="7"/>
      <c r="Q16" s="7"/>
      <c r="R16" s="7"/>
      <c r="S16" s="7"/>
      <c r="T16" s="7"/>
      <c r="U16" s="7"/>
    </row>
    <row r="17" spans="1:29" x14ac:dyDescent="0.25">
      <c r="A17" s="53" t="s">
        <v>13</v>
      </c>
      <c r="B17" s="117">
        <f>B8-B7</f>
        <v>-0.53299999999999947</v>
      </c>
      <c r="C17" s="117">
        <f t="shared" ref="C17:G17" si="7">C8-C7</f>
        <v>-0.53299999999999947</v>
      </c>
      <c r="D17" s="117">
        <f t="shared" si="7"/>
        <v>-0.56299999999999972</v>
      </c>
      <c r="E17" s="117">
        <f t="shared" si="7"/>
        <v>-0.66000000000000014</v>
      </c>
      <c r="F17" s="117">
        <f t="shared" si="7"/>
        <v>-0.5229999999999988</v>
      </c>
      <c r="G17" s="137">
        <f t="shared" si="7"/>
        <v>-0.66999999999999993</v>
      </c>
      <c r="H17" s="50">
        <f t="shared" si="3"/>
        <v>-0.66999999999999993</v>
      </c>
      <c r="I17" s="63">
        <v>0.11336</v>
      </c>
      <c r="J17" s="233" t="s">
        <v>17</v>
      </c>
      <c r="P17" s="7"/>
      <c r="Q17" s="7"/>
      <c r="R17" s="7"/>
      <c r="S17" s="7"/>
      <c r="T17" s="7"/>
      <c r="U17" s="7"/>
    </row>
    <row r="18" spans="1:29" x14ac:dyDescent="0.25">
      <c r="A18" s="54" t="s">
        <v>16</v>
      </c>
      <c r="B18" s="115">
        <f>B8-B6</f>
        <v>-1.7729999999999997</v>
      </c>
      <c r="C18" s="134">
        <f t="shared" ref="C18:G18" si="8">C8-C6</f>
        <v>-1.7829999999999995</v>
      </c>
      <c r="D18" s="115">
        <f t="shared" si="8"/>
        <v>-1.7429999999999994</v>
      </c>
      <c r="E18" s="115">
        <f t="shared" si="8"/>
        <v>-1.62</v>
      </c>
      <c r="F18" s="115">
        <f t="shared" si="8"/>
        <v>-1.5429999999999993</v>
      </c>
      <c r="G18" s="115">
        <f t="shared" si="8"/>
        <v>-1.4799999999999995</v>
      </c>
      <c r="H18" s="16">
        <f t="shared" si="3"/>
        <v>-1.7829999999999995</v>
      </c>
      <c r="I18" s="64">
        <v>0.22938</v>
      </c>
      <c r="J18" s="231"/>
      <c r="P18" s="7"/>
      <c r="Q18" s="7"/>
      <c r="R18" s="7"/>
      <c r="S18" s="7"/>
      <c r="T18" s="7"/>
      <c r="U18" s="7"/>
    </row>
    <row r="19" spans="1:29" ht="15.75" thickBot="1" x14ac:dyDescent="0.3">
      <c r="A19" s="55" t="s">
        <v>14</v>
      </c>
      <c r="B19" s="116">
        <f>B7-B6</f>
        <v>-1.2400000000000002</v>
      </c>
      <c r="C19" s="136">
        <f t="shared" ref="C19:G19" si="9">C7-C6</f>
        <v>-1.25</v>
      </c>
      <c r="D19" s="116">
        <f t="shared" si="9"/>
        <v>-1.1799999999999997</v>
      </c>
      <c r="E19" s="116">
        <f t="shared" si="9"/>
        <v>-0.96</v>
      </c>
      <c r="F19" s="116">
        <f t="shared" si="9"/>
        <v>-1.0200000000000005</v>
      </c>
      <c r="G19" s="116">
        <f t="shared" si="9"/>
        <v>-0.80999999999999961</v>
      </c>
      <c r="H19" s="17">
        <f t="shared" si="3"/>
        <v>-1.25</v>
      </c>
      <c r="I19" s="65">
        <v>0.16108</v>
      </c>
      <c r="J19" s="232"/>
      <c r="P19" s="7"/>
      <c r="Q19" s="7"/>
      <c r="R19" s="7"/>
      <c r="S19" s="7"/>
      <c r="T19" s="7"/>
      <c r="U19" s="7"/>
    </row>
    <row r="20" spans="1:29" x14ac:dyDescent="0.25">
      <c r="P20" s="7"/>
      <c r="Q20" s="7"/>
      <c r="R20" s="7"/>
      <c r="S20" s="7"/>
      <c r="T20" s="7"/>
      <c r="U20" s="7"/>
    </row>
    <row r="22" spans="1:29" x14ac:dyDescent="0.25">
      <c r="N22" s="6"/>
      <c r="O22" s="1"/>
      <c r="P22" s="6"/>
      <c r="Q22" s="6"/>
      <c r="R22" s="6"/>
      <c r="S22" s="6"/>
      <c r="T22" s="6"/>
      <c r="U22" s="6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N23" s="6"/>
      <c r="O23" s="1"/>
      <c r="P23" s="6"/>
      <c r="Q23" s="6"/>
      <c r="R23" s="6"/>
      <c r="S23" s="6"/>
      <c r="T23" s="6"/>
      <c r="U23" s="6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N24" s="6"/>
      <c r="O24" s="1"/>
      <c r="P24" s="6"/>
      <c r="Q24" s="6"/>
      <c r="R24" s="6"/>
      <c r="S24" s="6"/>
      <c r="T24" s="6"/>
      <c r="U24" s="6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N25" s="6"/>
      <c r="O25" s="1"/>
      <c r="P25" s="6"/>
      <c r="Q25" s="6"/>
      <c r="R25" s="6"/>
      <c r="S25" s="6"/>
      <c r="T25" s="6"/>
      <c r="U25" s="6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N26" s="6"/>
      <c r="O26" s="1"/>
      <c r="P26" s="6"/>
      <c r="Q26" s="6"/>
      <c r="R26" s="6"/>
      <c r="S26" s="6"/>
      <c r="T26" s="6"/>
      <c r="U26" s="6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N27" s="6"/>
      <c r="O27" s="1"/>
      <c r="P27" s="6"/>
      <c r="Q27" s="6"/>
      <c r="R27" s="6"/>
      <c r="S27" s="6"/>
      <c r="T27" s="6"/>
      <c r="U27" s="6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N28" s="6"/>
      <c r="O28" s="1"/>
      <c r="P28" s="6"/>
      <c r="Q28" s="6"/>
      <c r="R28" s="6"/>
      <c r="S28" s="6"/>
      <c r="T28" s="6"/>
      <c r="U28" s="6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N29" s="6"/>
      <c r="O29" s="1"/>
      <c r="P29" s="6"/>
      <c r="Q29" s="6"/>
      <c r="R29" s="6"/>
      <c r="S29" s="6"/>
      <c r="T29" s="6"/>
      <c r="U29" s="6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N30" s="6"/>
      <c r="O30" s="1"/>
      <c r="P30" s="6"/>
      <c r="Q30" s="6"/>
      <c r="R30" s="6"/>
      <c r="S30" s="6"/>
      <c r="T30" s="6"/>
      <c r="U30" s="6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N31" s="6"/>
      <c r="O31" s="1"/>
      <c r="P31" s="6"/>
      <c r="Q31" s="6"/>
      <c r="R31" s="6"/>
      <c r="S31" s="6"/>
      <c r="T31" s="6"/>
      <c r="U31" s="6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N32" s="6"/>
      <c r="O32" s="1"/>
      <c r="P32" s="6"/>
      <c r="Q32" s="6"/>
      <c r="R32" s="6"/>
      <c r="S32" s="6"/>
      <c r="T32" s="6"/>
      <c r="U32" s="6"/>
      <c r="V32" s="1"/>
      <c r="W32" s="1"/>
      <c r="X32" s="1"/>
      <c r="Y32" s="1"/>
      <c r="Z32" s="1"/>
      <c r="AA32" s="1"/>
      <c r="AB32" s="1"/>
      <c r="AC32" s="1"/>
    </row>
    <row r="33" spans="11:29" x14ac:dyDescent="0.25">
      <c r="N33" s="6"/>
      <c r="O33" s="1"/>
      <c r="P33" s="6"/>
      <c r="Q33" s="6"/>
      <c r="R33" s="6"/>
      <c r="S33" s="6"/>
      <c r="T33" s="6"/>
      <c r="U33" s="6"/>
      <c r="V33" s="1"/>
      <c r="W33" s="1"/>
      <c r="X33" s="1"/>
      <c r="Y33" s="1"/>
      <c r="Z33" s="1"/>
      <c r="AA33" s="1"/>
      <c r="AB33" s="1"/>
      <c r="AC33" s="1"/>
    </row>
    <row r="34" spans="11:29" x14ac:dyDescent="0.25"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1:29" x14ac:dyDescent="0.25"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1:29" x14ac:dyDescent="0.25"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1:29" x14ac:dyDescent="0.25"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43" spans="11:29" x14ac:dyDescent="0.25">
      <c r="K43" t="s">
        <v>0</v>
      </c>
    </row>
  </sheetData>
  <mergeCells count="15">
    <mergeCell ref="J17:J19"/>
    <mergeCell ref="I2:M2"/>
    <mergeCell ref="N2:R2"/>
    <mergeCell ref="I3:J3"/>
    <mergeCell ref="M3:M5"/>
    <mergeCell ref="N3:O3"/>
    <mergeCell ref="I4:J4"/>
    <mergeCell ref="N4:O4"/>
    <mergeCell ref="I5:J5"/>
    <mergeCell ref="N5:O5"/>
    <mergeCell ref="I6:J6"/>
    <mergeCell ref="M6:M8"/>
    <mergeCell ref="I7:J7"/>
    <mergeCell ref="I8:J8"/>
    <mergeCell ref="J14:J16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zoomScaleNormal="100" workbookViewId="0">
      <selection activeCell="M24" sqref="M24"/>
    </sheetView>
  </sheetViews>
  <sheetFormatPr defaultRowHeight="15" x14ac:dyDescent="0.25"/>
  <cols>
    <col min="1" max="1" width="28" bestFit="1" customWidth="1"/>
    <col min="2" max="2" width="8.85546875" customWidth="1"/>
    <col min="3" max="3" width="9.28515625" customWidth="1"/>
    <col min="4" max="4" width="10.140625" customWidth="1"/>
    <col min="5" max="5" width="8" customWidth="1"/>
    <col min="6" max="6" width="8.5703125" customWidth="1"/>
    <col min="7" max="7" width="10" customWidth="1"/>
    <col min="8" max="8" width="10.28515625" customWidth="1"/>
    <col min="9" max="9" width="11" bestFit="1" customWidth="1"/>
    <col min="10" max="10" width="17.7109375" customWidth="1"/>
    <col min="11" max="11" width="8" customWidth="1"/>
    <col min="12" max="12" width="7.7109375" customWidth="1"/>
    <col min="13" max="13" width="8.7109375" customWidth="1"/>
    <col min="18" max="18" width="26.7109375" customWidth="1"/>
    <col min="20" max="20" width="25.42578125" customWidth="1"/>
  </cols>
  <sheetData>
    <row r="1" spans="1:18" ht="15.75" thickBot="1" x14ac:dyDescent="0.3">
      <c r="A1" s="2" t="s">
        <v>36</v>
      </c>
      <c r="B1" s="3"/>
      <c r="C1" s="1"/>
      <c r="D1" s="1"/>
      <c r="E1" s="1"/>
      <c r="F1" s="1"/>
      <c r="G1" s="1"/>
      <c r="H1" s="1"/>
      <c r="I1" s="1"/>
      <c r="J1" s="1"/>
    </row>
    <row r="2" spans="1:18" ht="15.75" thickBot="1" x14ac:dyDescent="0.3">
      <c r="A2" s="20" t="s">
        <v>35</v>
      </c>
      <c r="B2" s="183">
        <v>128</v>
      </c>
      <c r="C2" s="184">
        <v>384</v>
      </c>
      <c r="D2" s="95">
        <v>640</v>
      </c>
      <c r="E2" s="95">
        <v>896</v>
      </c>
      <c r="F2" s="184">
        <v>1152</v>
      </c>
      <c r="G2" s="178">
        <v>1408</v>
      </c>
      <c r="H2" s="179" t="s">
        <v>12</v>
      </c>
      <c r="I2" s="250" t="s">
        <v>42</v>
      </c>
      <c r="J2" s="235"/>
      <c r="K2" s="235"/>
      <c r="L2" s="235"/>
      <c r="M2" s="236"/>
    </row>
    <row r="3" spans="1:18" ht="18" customHeight="1" x14ac:dyDescent="0.25">
      <c r="A3" s="180" t="s">
        <v>43</v>
      </c>
      <c r="B3" s="201">
        <v>7.42</v>
      </c>
      <c r="C3" s="201">
        <v>7.31</v>
      </c>
      <c r="D3" s="201">
        <v>7.14</v>
      </c>
      <c r="E3" s="201">
        <v>6.86</v>
      </c>
      <c r="F3" s="201">
        <v>6.78</v>
      </c>
      <c r="G3" s="202">
        <v>6.6</v>
      </c>
      <c r="H3" s="13">
        <v>7.0183333333333335</v>
      </c>
      <c r="I3" s="248" t="s">
        <v>57</v>
      </c>
      <c r="J3" s="249"/>
      <c r="K3" s="50">
        <f>H9-H3</f>
        <v>-0.44999999999999929</v>
      </c>
      <c r="L3" s="50">
        <f>(K3/H3)*100</f>
        <v>-6.4117786748990628</v>
      </c>
      <c r="M3" s="230" t="s">
        <v>15</v>
      </c>
    </row>
    <row r="4" spans="1:18" ht="15.75" customHeight="1" x14ac:dyDescent="0.25">
      <c r="A4" s="181" t="s">
        <v>44</v>
      </c>
      <c r="B4" s="203">
        <v>6.61</v>
      </c>
      <c r="C4" s="203">
        <v>6.47</v>
      </c>
      <c r="D4" s="203">
        <v>6.35</v>
      </c>
      <c r="E4" s="203">
        <v>6.24</v>
      </c>
      <c r="F4" s="203">
        <v>6.12</v>
      </c>
      <c r="G4" s="204">
        <v>5.92</v>
      </c>
      <c r="H4" s="14">
        <v>6.2850000000000001</v>
      </c>
      <c r="I4" s="251" t="s">
        <v>56</v>
      </c>
      <c r="J4" s="252"/>
      <c r="K4" s="16">
        <f>H10-H4</f>
        <v>-0.18666666666666654</v>
      </c>
      <c r="L4" s="16">
        <f t="shared" ref="L4:L8" si="0">(K4/H4)*100</f>
        <v>-2.9700344736144237</v>
      </c>
      <c r="M4" s="231"/>
    </row>
    <row r="5" spans="1:18" ht="15.75" customHeight="1" thickBot="1" x14ac:dyDescent="0.3">
      <c r="A5" s="181" t="s">
        <v>45</v>
      </c>
      <c r="B5" s="203">
        <v>5.76</v>
      </c>
      <c r="C5" s="203">
        <v>5.65</v>
      </c>
      <c r="D5" s="203">
        <v>5.6271000000000004</v>
      </c>
      <c r="E5" s="203">
        <v>5.4971000000000005</v>
      </c>
      <c r="F5" s="203">
        <v>5.3571000000000009</v>
      </c>
      <c r="G5" s="204">
        <v>4.92</v>
      </c>
      <c r="H5" s="14">
        <v>5.4685500000000005</v>
      </c>
      <c r="I5" s="246" t="s">
        <v>55</v>
      </c>
      <c r="J5" s="247"/>
      <c r="K5" s="17">
        <f>H11-H5</f>
        <v>-0.25144999999999929</v>
      </c>
      <c r="L5" s="17">
        <f t="shared" si="0"/>
        <v>-4.5981110166314521</v>
      </c>
      <c r="M5" s="232"/>
    </row>
    <row r="6" spans="1:18" ht="15.75" customHeight="1" x14ac:dyDescent="0.25">
      <c r="A6" s="181" t="s">
        <v>46</v>
      </c>
      <c r="B6" s="203">
        <v>8.15</v>
      </c>
      <c r="C6" s="203">
        <v>8.08</v>
      </c>
      <c r="D6" s="203">
        <v>7.85</v>
      </c>
      <c r="E6" s="203">
        <v>7.78</v>
      </c>
      <c r="F6" s="203">
        <v>7.54</v>
      </c>
      <c r="G6" s="204">
        <v>7.21</v>
      </c>
      <c r="H6" s="14">
        <v>7.7683333333333335</v>
      </c>
      <c r="I6" s="248" t="s">
        <v>57</v>
      </c>
      <c r="J6" s="249"/>
      <c r="K6" s="50">
        <f t="shared" ref="K6:K8" si="1">H12-H6</f>
        <v>-0.37500000000000178</v>
      </c>
      <c r="L6" s="50">
        <f t="shared" si="0"/>
        <v>-4.82729028105559</v>
      </c>
      <c r="M6" s="230" t="s">
        <v>17</v>
      </c>
    </row>
    <row r="7" spans="1:18" ht="18" customHeight="1" x14ac:dyDescent="0.25">
      <c r="A7" s="181" t="s">
        <v>47</v>
      </c>
      <c r="B7" s="203">
        <v>6.94</v>
      </c>
      <c r="C7" s="203">
        <v>6.7</v>
      </c>
      <c r="D7" s="203">
        <v>6.55</v>
      </c>
      <c r="E7" s="203">
        <v>6.38</v>
      </c>
      <c r="F7" s="203">
        <v>6.19</v>
      </c>
      <c r="G7" s="204">
        <v>6.01</v>
      </c>
      <c r="H7" s="14">
        <v>6.461666666666666</v>
      </c>
      <c r="I7" s="251" t="s">
        <v>56</v>
      </c>
      <c r="J7" s="252"/>
      <c r="K7" s="16">
        <f t="shared" si="1"/>
        <v>-0.14499999999999869</v>
      </c>
      <c r="L7" s="16">
        <f t="shared" si="0"/>
        <v>-2.2440030951766632</v>
      </c>
      <c r="M7" s="231"/>
    </row>
    <row r="8" spans="1:18" ht="18" customHeight="1" thickBot="1" x14ac:dyDescent="0.3">
      <c r="A8" s="182" t="s">
        <v>48</v>
      </c>
      <c r="B8" s="205">
        <v>6.2850000000000001</v>
      </c>
      <c r="C8" s="205">
        <v>6.125</v>
      </c>
      <c r="D8" s="205">
        <v>5.9950000000000001</v>
      </c>
      <c r="E8" s="205">
        <v>5.8650000000000002</v>
      </c>
      <c r="F8" s="205">
        <v>5.7250000000000005</v>
      </c>
      <c r="G8" s="208">
        <v>5.18</v>
      </c>
      <c r="H8" s="15">
        <v>5.8625000000000007</v>
      </c>
      <c r="I8" s="246" t="s">
        <v>55</v>
      </c>
      <c r="J8" s="247"/>
      <c r="K8" s="17">
        <f t="shared" si="1"/>
        <v>-0.12616666666666632</v>
      </c>
      <c r="L8" s="17">
        <f t="shared" si="0"/>
        <v>-2.1520966595593398</v>
      </c>
      <c r="M8" s="232"/>
      <c r="Q8">
        <v>10</v>
      </c>
      <c r="R8" t="s">
        <v>23</v>
      </c>
    </row>
    <row r="9" spans="1:18" ht="18" customHeight="1" x14ac:dyDescent="0.25">
      <c r="A9" s="28" t="s">
        <v>49</v>
      </c>
      <c r="B9" s="206">
        <v>6.81</v>
      </c>
      <c r="C9" s="206">
        <v>6.76</v>
      </c>
      <c r="D9" s="206">
        <v>6.69</v>
      </c>
      <c r="E9" s="206">
        <v>6.48</v>
      </c>
      <c r="F9" s="206">
        <v>6.36</v>
      </c>
      <c r="G9" s="207">
        <v>6.31</v>
      </c>
      <c r="H9" s="19">
        <f t="shared" ref="H9:H12" si="2">AVERAGE(B9:G9)</f>
        <v>6.5683333333333342</v>
      </c>
      <c r="I9" s="176"/>
      <c r="J9" s="45"/>
      <c r="K9" s="175"/>
      <c r="L9" s="175"/>
      <c r="M9" s="177"/>
      <c r="Q9">
        <v>6</v>
      </c>
      <c r="R9" t="s">
        <v>24</v>
      </c>
    </row>
    <row r="10" spans="1:18" ht="18" customHeight="1" x14ac:dyDescent="0.25">
      <c r="A10" s="26" t="s">
        <v>50</v>
      </c>
      <c r="B10" s="203">
        <v>6.5</v>
      </c>
      <c r="C10" s="203">
        <v>6.34</v>
      </c>
      <c r="D10" s="203">
        <v>6.21</v>
      </c>
      <c r="E10" s="203">
        <v>6.01</v>
      </c>
      <c r="F10" s="203">
        <v>5.84</v>
      </c>
      <c r="G10" s="204">
        <v>5.69</v>
      </c>
      <c r="H10" s="14">
        <f t="shared" si="2"/>
        <v>6.0983333333333336</v>
      </c>
      <c r="I10" s="176"/>
      <c r="J10" s="45"/>
      <c r="K10" s="175"/>
      <c r="L10" s="175"/>
      <c r="M10" s="177"/>
      <c r="Q10">
        <v>2</v>
      </c>
      <c r="R10" t="s">
        <v>25</v>
      </c>
    </row>
    <row r="11" spans="1:18" ht="18" customHeight="1" x14ac:dyDescent="0.25">
      <c r="A11" s="26" t="s">
        <v>51</v>
      </c>
      <c r="B11" s="203">
        <v>5.8421000000000003</v>
      </c>
      <c r="C11" s="203">
        <v>5.3821000000000003</v>
      </c>
      <c r="D11" s="203">
        <v>5.2521000000000004</v>
      </c>
      <c r="E11" s="203">
        <v>5.1221000000000005</v>
      </c>
      <c r="F11" s="203">
        <v>4.9721000000000002</v>
      </c>
      <c r="G11" s="204">
        <v>4.7321000000000009</v>
      </c>
      <c r="H11" s="14">
        <f t="shared" si="2"/>
        <v>5.2171000000000012</v>
      </c>
      <c r="I11" s="176"/>
      <c r="J11" s="45"/>
      <c r="K11" s="175"/>
      <c r="L11" s="175"/>
      <c r="M11" s="177"/>
      <c r="Q11">
        <v>12</v>
      </c>
      <c r="R11" t="s">
        <v>26</v>
      </c>
    </row>
    <row r="12" spans="1:18" ht="15.75" customHeight="1" x14ac:dyDescent="0.25">
      <c r="A12" s="26" t="s">
        <v>52</v>
      </c>
      <c r="B12" s="203">
        <v>7.91</v>
      </c>
      <c r="C12" s="203">
        <v>7.76</v>
      </c>
      <c r="D12" s="203">
        <v>7.59</v>
      </c>
      <c r="E12" s="203">
        <v>7.26</v>
      </c>
      <c r="F12" s="203">
        <v>7.12</v>
      </c>
      <c r="G12" s="204">
        <v>6.72</v>
      </c>
      <c r="H12" s="14">
        <f t="shared" si="2"/>
        <v>7.3933333333333318</v>
      </c>
      <c r="I12" s="176"/>
      <c r="J12" s="45"/>
      <c r="K12" s="175"/>
      <c r="L12" s="175"/>
      <c r="M12" s="177"/>
      <c r="Q12">
        <v>8</v>
      </c>
      <c r="R12" t="s">
        <v>27</v>
      </c>
    </row>
    <row r="13" spans="1:18" ht="16.5" customHeight="1" x14ac:dyDescent="0.25">
      <c r="A13" s="26" t="s">
        <v>53</v>
      </c>
      <c r="B13" s="203">
        <v>6.67</v>
      </c>
      <c r="C13" s="203">
        <v>6.51</v>
      </c>
      <c r="D13" s="203">
        <v>6.41</v>
      </c>
      <c r="E13" s="203">
        <v>6.3</v>
      </c>
      <c r="F13" s="203">
        <v>6.1</v>
      </c>
      <c r="G13" s="204">
        <v>5.91</v>
      </c>
      <c r="H13" s="14">
        <f>AVERAGE(B13:G13)</f>
        <v>6.3166666666666673</v>
      </c>
      <c r="I13" s="176"/>
      <c r="J13" s="45"/>
      <c r="K13" s="175"/>
      <c r="L13" s="175"/>
      <c r="M13" s="174"/>
      <c r="Q13">
        <v>4</v>
      </c>
      <c r="R13" t="s">
        <v>28</v>
      </c>
    </row>
    <row r="14" spans="1:18" ht="18.75" customHeight="1" thickBot="1" x14ac:dyDescent="0.3">
      <c r="A14" s="27" t="s">
        <v>54</v>
      </c>
      <c r="B14" s="205">
        <v>6.1370000000000005</v>
      </c>
      <c r="C14" s="205">
        <v>5.9770000000000003</v>
      </c>
      <c r="D14" s="205">
        <v>5.8470000000000004</v>
      </c>
      <c r="E14" s="205">
        <v>5.64</v>
      </c>
      <c r="F14" s="205">
        <v>5.5770000000000008</v>
      </c>
      <c r="G14" s="208">
        <v>5.24</v>
      </c>
      <c r="H14" s="15">
        <f>AVERAGE(B14:G14)</f>
        <v>5.7363333333333344</v>
      </c>
      <c r="Q14">
        <v>9</v>
      </c>
      <c r="R14" t="s">
        <v>29</v>
      </c>
    </row>
    <row r="15" spans="1:18" ht="16.5" customHeight="1" thickBot="1" x14ac:dyDescent="0.3">
      <c r="Q15">
        <v>5</v>
      </c>
      <c r="R15" t="s">
        <v>30</v>
      </c>
    </row>
    <row r="16" spans="1:18" ht="15.75" thickBot="1" x14ac:dyDescent="0.3">
      <c r="H16" s="183" t="s">
        <v>20</v>
      </c>
      <c r="I16" s="173" t="s">
        <v>41</v>
      </c>
      <c r="Q16">
        <v>1</v>
      </c>
      <c r="R16" t="s">
        <v>31</v>
      </c>
    </row>
    <row r="17" spans="1:18" ht="15.75" x14ac:dyDescent="0.25">
      <c r="A17" s="56" t="s">
        <v>57</v>
      </c>
      <c r="B17" s="209">
        <f>B9-B3</f>
        <v>-0.61000000000000032</v>
      </c>
      <c r="C17" s="210">
        <f t="shared" ref="C17:G18" si="3">C9-C3</f>
        <v>-0.54999999999999982</v>
      </c>
      <c r="D17" s="210">
        <f t="shared" si="3"/>
        <v>-0.44999999999999929</v>
      </c>
      <c r="E17" s="210">
        <f t="shared" si="3"/>
        <v>-0.37999999999999989</v>
      </c>
      <c r="F17" s="210">
        <f t="shared" si="3"/>
        <v>-0.41999999999999993</v>
      </c>
      <c r="G17" s="210">
        <f t="shared" si="3"/>
        <v>-0.29000000000000004</v>
      </c>
      <c r="H17" s="227">
        <f>MIN(B17:G17)</f>
        <v>-0.61000000000000032</v>
      </c>
      <c r="I17" s="189"/>
      <c r="J17" s="90" t="s">
        <v>15</v>
      </c>
      <c r="Q17">
        <v>11</v>
      </c>
      <c r="R17" t="s">
        <v>32</v>
      </c>
    </row>
    <row r="18" spans="1:18" ht="15.75" x14ac:dyDescent="0.25">
      <c r="A18" s="54" t="s">
        <v>56</v>
      </c>
      <c r="B18" s="211">
        <f>B10-B4</f>
        <v>-0.11000000000000032</v>
      </c>
      <c r="C18" s="211">
        <f t="shared" si="3"/>
        <v>-0.12999999999999989</v>
      </c>
      <c r="D18" s="211">
        <f t="shared" si="3"/>
        <v>-0.13999999999999968</v>
      </c>
      <c r="E18" s="211">
        <f t="shared" si="3"/>
        <v>-0.23000000000000043</v>
      </c>
      <c r="F18" s="212">
        <f t="shared" si="3"/>
        <v>-0.28000000000000025</v>
      </c>
      <c r="G18" s="211">
        <f t="shared" si="3"/>
        <v>-0.22999999999999954</v>
      </c>
      <c r="H18" s="228">
        <f t="shared" ref="H18:H22" si="4">MIN(B18:G18)</f>
        <v>-0.28000000000000025</v>
      </c>
      <c r="I18" s="190"/>
      <c r="J18" s="91" t="s">
        <v>15</v>
      </c>
      <c r="Q18">
        <v>7</v>
      </c>
      <c r="R18" t="s">
        <v>33</v>
      </c>
    </row>
    <row r="19" spans="1:18" ht="16.5" thickBot="1" x14ac:dyDescent="0.3">
      <c r="A19" s="55" t="s">
        <v>55</v>
      </c>
      <c r="B19" s="213">
        <f t="shared" ref="B19:G22" si="5">B11-B5</f>
        <v>8.2100000000000506E-2</v>
      </c>
      <c r="C19" s="213">
        <f t="shared" si="5"/>
        <v>-0.26790000000000003</v>
      </c>
      <c r="D19" s="213">
        <f t="shared" si="5"/>
        <v>-0.375</v>
      </c>
      <c r="E19" s="213">
        <f t="shared" si="5"/>
        <v>-0.375</v>
      </c>
      <c r="F19" s="214">
        <f t="shared" si="5"/>
        <v>-0.38500000000000068</v>
      </c>
      <c r="G19" s="213">
        <f t="shared" si="5"/>
        <v>-0.18789999999999907</v>
      </c>
      <c r="H19" s="229">
        <f t="shared" si="4"/>
        <v>-0.38500000000000068</v>
      </c>
      <c r="I19" s="192"/>
      <c r="J19" s="193" t="s">
        <v>15</v>
      </c>
      <c r="Q19">
        <v>3</v>
      </c>
      <c r="R19" t="s">
        <v>34</v>
      </c>
    </row>
    <row r="20" spans="1:18" ht="15.75" x14ac:dyDescent="0.25">
      <c r="A20" s="56" t="s">
        <v>57</v>
      </c>
      <c r="B20" s="210">
        <f t="shared" si="5"/>
        <v>-0.24000000000000021</v>
      </c>
      <c r="C20" s="210">
        <f t="shared" si="5"/>
        <v>-0.32000000000000028</v>
      </c>
      <c r="D20" s="210">
        <f t="shared" si="5"/>
        <v>-0.25999999999999979</v>
      </c>
      <c r="E20" s="210">
        <f t="shared" si="5"/>
        <v>-0.52000000000000046</v>
      </c>
      <c r="F20" s="210">
        <f t="shared" si="5"/>
        <v>-0.41999999999999993</v>
      </c>
      <c r="G20" s="210">
        <f t="shared" si="5"/>
        <v>-0.49000000000000021</v>
      </c>
      <c r="H20" s="227">
        <f t="shared" si="4"/>
        <v>-0.52000000000000046</v>
      </c>
      <c r="I20" s="189"/>
      <c r="J20" s="90" t="s">
        <v>17</v>
      </c>
    </row>
    <row r="21" spans="1:18" ht="15.75" x14ac:dyDescent="0.25">
      <c r="A21" s="54" t="s">
        <v>56</v>
      </c>
      <c r="B21" s="211">
        <f t="shared" si="5"/>
        <v>-0.27000000000000046</v>
      </c>
      <c r="C21" s="211">
        <f t="shared" si="5"/>
        <v>-0.19000000000000039</v>
      </c>
      <c r="D21" s="211">
        <f t="shared" si="5"/>
        <v>-0.13999999999999968</v>
      </c>
      <c r="E21" s="211">
        <f t="shared" si="5"/>
        <v>-8.0000000000000071E-2</v>
      </c>
      <c r="F21" s="211">
        <f t="shared" si="5"/>
        <v>-9.0000000000000746E-2</v>
      </c>
      <c r="G21" s="211">
        <f t="shared" si="5"/>
        <v>-9.9999999999999645E-2</v>
      </c>
      <c r="H21" s="228">
        <f t="shared" si="4"/>
        <v>-0.27000000000000046</v>
      </c>
      <c r="I21" s="190"/>
      <c r="J21" s="91" t="s">
        <v>17</v>
      </c>
    </row>
    <row r="22" spans="1:18" ht="16.5" thickBot="1" x14ac:dyDescent="0.3">
      <c r="A22" s="55" t="s">
        <v>55</v>
      </c>
      <c r="B22" s="213">
        <f t="shared" si="5"/>
        <v>-0.14799999999999969</v>
      </c>
      <c r="C22" s="213">
        <f t="shared" si="5"/>
        <v>-0.14799999999999969</v>
      </c>
      <c r="D22" s="213">
        <f t="shared" si="5"/>
        <v>-0.14799999999999969</v>
      </c>
      <c r="E22" s="213">
        <f t="shared" si="5"/>
        <v>-0.22500000000000053</v>
      </c>
      <c r="F22" s="213">
        <f t="shared" si="5"/>
        <v>-0.14799999999999969</v>
      </c>
      <c r="G22" s="213">
        <f t="shared" si="5"/>
        <v>6.0000000000000497E-2</v>
      </c>
      <c r="H22" s="229">
        <f t="shared" si="4"/>
        <v>-0.22500000000000053</v>
      </c>
      <c r="I22" s="191"/>
      <c r="J22" s="92" t="s">
        <v>17</v>
      </c>
    </row>
    <row r="23" spans="1:18" x14ac:dyDescent="0.25">
      <c r="A23" s="45"/>
      <c r="B23" s="185"/>
      <c r="C23" s="185"/>
      <c r="D23" s="185"/>
      <c r="E23" s="9"/>
      <c r="F23" s="185"/>
      <c r="G23" s="185"/>
      <c r="H23" s="186"/>
      <c r="I23" s="187"/>
      <c r="J23" s="188"/>
    </row>
    <row r="24" spans="1:18" x14ac:dyDescent="0.25">
      <c r="A24" s="45"/>
      <c r="B24" s="185"/>
      <c r="C24" s="185"/>
      <c r="D24" s="185"/>
      <c r="E24" s="9"/>
      <c r="F24" s="185"/>
      <c r="G24" s="185"/>
      <c r="H24" s="186"/>
      <c r="I24" s="187"/>
      <c r="J24" s="188"/>
    </row>
    <row r="25" spans="1:18" x14ac:dyDescent="0.25">
      <c r="L25" s="169"/>
      <c r="M25" s="7"/>
    </row>
    <row r="26" spans="1:18" x14ac:dyDescent="0.25">
      <c r="L26" s="169"/>
      <c r="M26" s="7"/>
    </row>
    <row r="27" spans="1:18" ht="14.25" customHeight="1" x14ac:dyDescent="0.25">
      <c r="I27" s="168"/>
      <c r="J27" s="168"/>
      <c r="K27" s="168"/>
      <c r="L27" s="168"/>
      <c r="M27" s="168"/>
      <c r="N27" s="1"/>
      <c r="O27" s="1"/>
    </row>
    <row r="28" spans="1:18" ht="18" customHeight="1" x14ac:dyDescent="0.25">
      <c r="I28" s="168"/>
      <c r="J28" s="168"/>
      <c r="K28" s="168"/>
      <c r="L28" s="168"/>
      <c r="M28" s="168"/>
      <c r="N28" s="1"/>
      <c r="O28" s="1"/>
    </row>
    <row r="29" spans="1:18" ht="19.5" customHeight="1" x14ac:dyDescent="0.25">
      <c r="I29" s="168"/>
      <c r="J29" s="168"/>
      <c r="K29" s="168"/>
      <c r="L29" s="168"/>
      <c r="M29" s="168"/>
      <c r="N29" s="1"/>
      <c r="O29" s="1"/>
    </row>
    <row r="30" spans="1:18" ht="17.25" customHeight="1" x14ac:dyDescent="0.25">
      <c r="I30" s="168"/>
      <c r="J30" s="168"/>
      <c r="K30" s="168"/>
      <c r="L30" s="168"/>
      <c r="M30" s="168"/>
      <c r="N30" s="1"/>
      <c r="O30" s="1"/>
    </row>
    <row r="31" spans="1:18" ht="20.25" customHeight="1" x14ac:dyDescent="0.25">
      <c r="I31" s="168"/>
      <c r="J31" s="168"/>
      <c r="K31" s="168"/>
      <c r="L31" s="168"/>
      <c r="M31" s="168"/>
      <c r="N31" s="1"/>
      <c r="O31" s="1"/>
    </row>
    <row r="32" spans="1:18" ht="15" customHeight="1" x14ac:dyDescent="0.25">
      <c r="I32" s="168"/>
      <c r="J32" s="168"/>
      <c r="K32" s="168"/>
      <c r="L32" s="168"/>
      <c r="M32" s="168"/>
      <c r="N32" s="1"/>
      <c r="O32" s="1"/>
    </row>
    <row r="33" spans="9:13" x14ac:dyDescent="0.25">
      <c r="I33" s="168"/>
      <c r="J33" s="168"/>
      <c r="K33" s="168"/>
      <c r="L33" s="168"/>
      <c r="M33" s="168"/>
    </row>
    <row r="34" spans="9:13" x14ac:dyDescent="0.25">
      <c r="I34" s="167"/>
      <c r="J34" s="167"/>
      <c r="K34" s="167"/>
      <c r="L34" s="167"/>
      <c r="M34" s="167"/>
    </row>
  </sheetData>
  <mergeCells count="9">
    <mergeCell ref="I6:J6"/>
    <mergeCell ref="M6:M8"/>
    <mergeCell ref="I7:J7"/>
    <mergeCell ref="I8:J8"/>
    <mergeCell ref="I2:M2"/>
    <mergeCell ref="I3:J3"/>
    <mergeCell ref="M3:M5"/>
    <mergeCell ref="I4:J4"/>
    <mergeCell ref="I5:J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TCP Throughput</vt:lpstr>
      <vt:lpstr>UDP Throughput</vt:lpstr>
      <vt:lpstr>TCP - UDP Throughput</vt:lpstr>
      <vt:lpstr>TCP RTT</vt:lpstr>
      <vt:lpstr>UDP RTT</vt:lpstr>
      <vt:lpstr>TCP - UDP RTT</vt:lpstr>
      <vt:lpstr>TCP CPU</vt:lpstr>
      <vt:lpstr>UDP CPU</vt:lpstr>
      <vt:lpstr>TCP - UDP CPU usage</vt:lpstr>
      <vt:lpstr>RTT Cal</vt:lpstr>
      <vt:lpstr>CPU 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2015-12-21T06:38:56Z</dcterms:modified>
</cp:coreProperties>
</file>