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urofarma\2025\Vendas\"/>
    </mc:Choice>
  </mc:AlternateContent>
  <xr:revisionPtr revIDLastSave="0" documentId="13_ncr:1_{CA591E58-9A39-4A2C-9B72-85B0A0BAD4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urofarma Genéricos" sheetId="1" r:id="rId1"/>
    <sheet name="OTC" sheetId="2" state="hidden" r:id="rId2"/>
    <sheet name="VALDA" sheetId="3" state="hidden" r:id="rId3"/>
  </sheets>
  <definedNames>
    <definedName name="_xlnm._FilterDatabase" localSheetId="0" hidden="1">'Eurofarma Genéricos'!$A$5:$C$281</definedName>
    <definedName name="_xlnm.Print_Area" localSheetId="0">'Eurofarma Genéricos'!$A$1:$H$280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7" i="1" l="1"/>
  <c r="H187" i="1" s="1"/>
  <c r="I187" i="1" s="1"/>
  <c r="G186" i="1"/>
  <c r="H186" i="1" s="1"/>
  <c r="I186" i="1" s="1"/>
  <c r="G174" i="1"/>
  <c r="G175" i="1"/>
  <c r="G173" i="1"/>
  <c r="H173" i="1" s="1"/>
  <c r="G191" i="1" l="1"/>
  <c r="H191" i="1"/>
  <c r="I191" i="1" s="1"/>
  <c r="G192" i="1"/>
  <c r="H192" i="1"/>
  <c r="I192" i="1" s="1"/>
  <c r="G193" i="1"/>
  <c r="H193" i="1"/>
  <c r="I193" i="1" s="1"/>
  <c r="G8" i="1"/>
  <c r="G9" i="1"/>
  <c r="G10" i="1"/>
  <c r="G11" i="1"/>
  <c r="G12" i="1"/>
  <c r="G13" i="1"/>
  <c r="G14" i="1"/>
  <c r="G15" i="1"/>
  <c r="H15" i="1" s="1"/>
  <c r="I15" i="1" s="1"/>
  <c r="G16" i="1"/>
  <c r="H16" i="1" s="1"/>
  <c r="I1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32" i="1" s="1"/>
  <c r="I32" i="1" s="1"/>
  <c r="G33" i="1"/>
  <c r="H33" i="1" s="1"/>
  <c r="I33" i="1" s="1"/>
  <c r="G34" i="1"/>
  <c r="H34" i="1" s="1"/>
  <c r="I34" i="1" s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H103" i="1" s="1"/>
  <c r="I103" i="1" s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H143" i="1" s="1"/>
  <c r="I143" i="1" s="1"/>
  <c r="G145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H176" i="1" s="1"/>
  <c r="I176" i="1" s="1"/>
  <c r="G177" i="1"/>
  <c r="G178" i="1"/>
  <c r="G179" i="1"/>
  <c r="G180" i="1"/>
  <c r="G181" i="1"/>
  <c r="G182" i="1"/>
  <c r="H182" i="1" s="1"/>
  <c r="I182" i="1" s="1"/>
  <c r="G183" i="1"/>
  <c r="H183" i="1" s="1"/>
  <c r="I183" i="1" s="1"/>
  <c r="G184" i="1"/>
  <c r="G185" i="1"/>
  <c r="G188" i="1"/>
  <c r="G189" i="1"/>
  <c r="G190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3" i="1"/>
  <c r="G251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H233" i="1"/>
  <c r="I233" i="1" s="1"/>
  <c r="H232" i="1"/>
  <c r="I232" i="1" s="1"/>
  <c r="H231" i="1"/>
  <c r="I231" i="1" s="1"/>
  <c r="H278" i="1"/>
  <c r="I278" i="1" s="1"/>
  <c r="H279" i="1"/>
  <c r="I279" i="1" s="1"/>
  <c r="H277" i="1"/>
  <c r="I277" i="1" s="1"/>
  <c r="H271" i="1"/>
  <c r="I271" i="1" s="1"/>
  <c r="H270" i="1"/>
  <c r="I270" i="1" s="1"/>
  <c r="H269" i="1"/>
  <c r="I269" i="1" s="1"/>
  <c r="H230" i="1"/>
  <c r="I230" i="1" s="1"/>
  <c r="H229" i="1"/>
  <c r="I229" i="1" s="1"/>
  <c r="H226" i="1"/>
  <c r="I226" i="1" s="1"/>
  <c r="H262" i="1" l="1"/>
  <c r="I262" i="1" s="1"/>
  <c r="H220" i="1"/>
  <c r="I220" i="1" s="1"/>
  <c r="G7" i="1"/>
  <c r="H184" i="1"/>
  <c r="I184" i="1" s="1"/>
  <c r="H185" i="1"/>
  <c r="I185" i="1" s="1"/>
  <c r="H7" i="1" l="1"/>
  <c r="H8" i="1"/>
  <c r="H9" i="1"/>
  <c r="G6" i="1"/>
  <c r="H6" i="1" s="1"/>
  <c r="H273" i="1"/>
  <c r="I273" i="1" s="1"/>
  <c r="H272" i="1"/>
  <c r="I272" i="1" s="1"/>
  <c r="H211" i="1"/>
  <c r="I211" i="1" s="1"/>
  <c r="H210" i="1"/>
  <c r="I210" i="1" s="1"/>
  <c r="H209" i="1"/>
  <c r="I209" i="1" s="1"/>
  <c r="H221" i="1" l="1"/>
  <c r="I221" i="1" s="1"/>
  <c r="H212" i="1"/>
  <c r="I212" i="1" s="1"/>
  <c r="H194" i="1"/>
  <c r="H195" i="1"/>
  <c r="H196" i="1"/>
  <c r="H197" i="1"/>
  <c r="H198" i="1"/>
  <c r="H199" i="1"/>
  <c r="H200" i="1"/>
  <c r="H201" i="1"/>
  <c r="H202" i="1"/>
  <c r="H204" i="1"/>
  <c r="H203" i="1"/>
  <c r="H205" i="1"/>
  <c r="H206" i="1"/>
  <c r="H207" i="1"/>
  <c r="H208" i="1"/>
  <c r="H213" i="1"/>
  <c r="H214" i="1"/>
  <c r="H215" i="1"/>
  <c r="H216" i="1"/>
  <c r="H217" i="1"/>
  <c r="H218" i="1"/>
  <c r="H219" i="1"/>
  <c r="H222" i="1"/>
  <c r="H223" i="1"/>
  <c r="H224" i="1"/>
  <c r="H225" i="1"/>
  <c r="H227" i="1"/>
  <c r="H228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2" i="1"/>
  <c r="H253" i="1"/>
  <c r="H251" i="1"/>
  <c r="H254" i="1"/>
  <c r="H255" i="1"/>
  <c r="H256" i="1"/>
  <c r="H257" i="1"/>
  <c r="H258" i="1"/>
  <c r="H259" i="1"/>
  <c r="H260" i="1"/>
  <c r="H261" i="1"/>
  <c r="H263" i="1"/>
  <c r="H264" i="1"/>
  <c r="H265" i="1"/>
  <c r="H266" i="1"/>
  <c r="H267" i="1"/>
  <c r="H268" i="1"/>
  <c r="H274" i="1"/>
  <c r="H275" i="1"/>
  <c r="H276" i="1"/>
  <c r="H280" i="1"/>
  <c r="H5" i="3" l="1"/>
  <c r="H6" i="3"/>
  <c r="H7" i="3"/>
  <c r="H8" i="3"/>
  <c r="H9" i="3"/>
  <c r="H10" i="3"/>
  <c r="H12" i="3"/>
  <c r="H14" i="3"/>
  <c r="H15" i="3"/>
  <c r="H16" i="3"/>
  <c r="H17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G5" i="3"/>
  <c r="G6" i="3"/>
  <c r="G7" i="3"/>
  <c r="G8" i="3"/>
  <c r="G9" i="3"/>
  <c r="G10" i="3"/>
  <c r="G11" i="3"/>
  <c r="H11" i="3" s="1"/>
  <c r="G12" i="3"/>
  <c r="G13" i="3"/>
  <c r="H13" i="3" s="1"/>
  <c r="G14" i="3"/>
  <c r="G15" i="3"/>
  <c r="G16" i="3"/>
  <c r="G17" i="3"/>
  <c r="G18" i="3"/>
  <c r="H18" i="3" s="1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H39" i="3" s="1"/>
  <c r="G40" i="3"/>
  <c r="H40" i="3" s="1"/>
  <c r="G41" i="3"/>
  <c r="H41" i="3" s="1"/>
  <c r="G42" i="3"/>
  <c r="H42" i="3" s="1"/>
  <c r="B43" i="3" l="1"/>
  <c r="G4" i="3"/>
  <c r="H4" i="3" s="1"/>
  <c r="C31" i="2"/>
  <c r="G30" i="2"/>
  <c r="H30" i="2" s="1"/>
  <c r="G29" i="2"/>
  <c r="H29" i="2" s="1"/>
  <c r="G28" i="2"/>
  <c r="H28" i="2" s="1"/>
  <c r="G27" i="2"/>
  <c r="H27" i="2" s="1"/>
  <c r="H26" i="2"/>
  <c r="G26" i="2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H14" i="2"/>
  <c r="G14" i="2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I9" i="1"/>
  <c r="H12" i="1" s="1"/>
  <c r="I222" i="1"/>
  <c r="I200" i="1"/>
  <c r="I199" i="1"/>
  <c r="I8" i="1"/>
  <c r="H11" i="1" s="1"/>
  <c r="H31" i="2" l="1"/>
  <c r="H43" i="3"/>
  <c r="I198" i="1" l="1"/>
  <c r="I197" i="1"/>
  <c r="I196" i="1"/>
  <c r="I195" i="1"/>
  <c r="I237" i="1"/>
  <c r="I236" i="1"/>
  <c r="I218" i="1"/>
  <c r="I228" i="1"/>
  <c r="I227" i="1"/>
  <c r="I263" i="1"/>
  <c r="I261" i="1"/>
  <c r="I260" i="1"/>
  <c r="I264" i="1"/>
  <c r="I259" i="1"/>
  <c r="I258" i="1"/>
  <c r="I257" i="1"/>
  <c r="I217" i="1"/>
  <c r="I215" i="1"/>
  <c r="I204" i="1" l="1"/>
  <c r="I249" i="1" l="1"/>
  <c r="I248" i="1"/>
  <c r="I208" i="1" l="1"/>
  <c r="I206" i="1"/>
  <c r="I268" i="1" l="1"/>
  <c r="I267" i="1"/>
  <c r="I245" i="1"/>
  <c r="I203" i="1"/>
  <c r="I202" i="1" l="1"/>
  <c r="I213" i="1" l="1"/>
  <c r="I276" i="1"/>
  <c r="C281" i="1" l="1"/>
  <c r="I247" i="1" l="1"/>
  <c r="I246" i="1"/>
  <c r="I235" i="1"/>
  <c r="I234" i="1"/>
  <c r="I225" i="1"/>
  <c r="I224" i="1"/>
  <c r="I223" i="1"/>
  <c r="I251" i="1" l="1"/>
  <c r="I252" i="1"/>
  <c r="I6" i="1"/>
  <c r="I7" i="1"/>
  <c r="H10" i="1" s="1"/>
  <c r="I10" i="1" s="1"/>
  <c r="H13" i="1" s="1"/>
  <c r="I13" i="1" s="1"/>
  <c r="H18" i="1" s="1"/>
  <c r="I18" i="1" s="1"/>
  <c r="H21" i="1" s="1"/>
  <c r="I21" i="1" s="1"/>
  <c r="H24" i="1" s="1"/>
  <c r="I24" i="1" s="1"/>
  <c r="H27" i="1" s="1"/>
  <c r="I27" i="1" s="1"/>
  <c r="H30" i="1" s="1"/>
  <c r="I30" i="1" s="1"/>
  <c r="H36" i="1" s="1"/>
  <c r="I36" i="1" s="1"/>
  <c r="H38" i="1" s="1"/>
  <c r="I38" i="1" s="1"/>
  <c r="H41" i="1" s="1"/>
  <c r="I41" i="1" s="1"/>
  <c r="H44" i="1" s="1"/>
  <c r="I44" i="1" s="1"/>
  <c r="H47" i="1" s="1"/>
  <c r="I47" i="1" s="1"/>
  <c r="H50" i="1" s="1"/>
  <c r="I50" i="1" s="1"/>
  <c r="H53" i="1" s="1"/>
  <c r="I53" i="1" s="1"/>
  <c r="H56" i="1" s="1"/>
  <c r="I56" i="1" s="1"/>
  <c r="H59" i="1" s="1"/>
  <c r="I59" i="1" s="1"/>
  <c r="H62" i="1" s="1"/>
  <c r="I62" i="1" s="1"/>
  <c r="H65" i="1" s="1"/>
  <c r="I65" i="1" s="1"/>
  <c r="H68" i="1" s="1"/>
  <c r="I68" i="1" s="1"/>
  <c r="H71" i="1" s="1"/>
  <c r="I71" i="1" s="1"/>
  <c r="H74" i="1" s="1"/>
  <c r="I74" i="1" s="1"/>
  <c r="H77" i="1" s="1"/>
  <c r="I77" i="1" s="1"/>
  <c r="H80" i="1" s="1"/>
  <c r="I80" i="1" s="1"/>
  <c r="H83" i="1" s="1"/>
  <c r="I83" i="1" s="1"/>
  <c r="H87" i="1" s="1"/>
  <c r="I87" i="1" s="1"/>
  <c r="H90" i="1" s="1"/>
  <c r="I90" i="1" s="1"/>
  <c r="H93" i="1" s="1"/>
  <c r="I93" i="1" s="1"/>
  <c r="H96" i="1" s="1"/>
  <c r="I96" i="1" s="1"/>
  <c r="H99" i="1" s="1"/>
  <c r="I99" i="1" s="1"/>
  <c r="H102" i="1" s="1"/>
  <c r="I102" i="1" s="1"/>
  <c r="H106" i="1" s="1"/>
  <c r="I106" i="1" s="1"/>
  <c r="H109" i="1" s="1"/>
  <c r="I109" i="1" s="1"/>
  <c r="H112" i="1" s="1"/>
  <c r="I112" i="1" s="1"/>
  <c r="H115" i="1" s="1"/>
  <c r="I115" i="1" s="1"/>
  <c r="H118" i="1" s="1"/>
  <c r="I118" i="1" s="1"/>
  <c r="H121" i="1" s="1"/>
  <c r="I121" i="1" s="1"/>
  <c r="H124" i="1" s="1"/>
  <c r="I124" i="1" s="1"/>
  <c r="H127" i="1" s="1"/>
  <c r="I127" i="1" s="1"/>
  <c r="H130" i="1" s="1"/>
  <c r="I130" i="1" s="1"/>
  <c r="H133" i="1" s="1"/>
  <c r="I133" i="1" s="1"/>
  <c r="H136" i="1" s="1"/>
  <c r="I136" i="1" s="1"/>
  <c r="H139" i="1" s="1"/>
  <c r="I139" i="1" s="1"/>
  <c r="H142" i="1" s="1"/>
  <c r="I142" i="1" s="1"/>
  <c r="H146" i="1" s="1"/>
  <c r="I146" i="1" s="1"/>
  <c r="H149" i="1" s="1"/>
  <c r="I149" i="1" s="1"/>
  <c r="H152" i="1" s="1"/>
  <c r="I152" i="1" s="1"/>
  <c r="H155" i="1" s="1"/>
  <c r="I155" i="1" s="1"/>
  <c r="H158" i="1" s="1"/>
  <c r="I158" i="1" s="1"/>
  <c r="H161" i="1" s="1"/>
  <c r="I161" i="1" s="1"/>
  <c r="H164" i="1" s="1"/>
  <c r="I164" i="1" s="1"/>
  <c r="H167" i="1" s="1"/>
  <c r="I167" i="1" s="1"/>
  <c r="H170" i="1" s="1"/>
  <c r="I170" i="1" s="1"/>
  <c r="I173" i="1" s="1"/>
  <c r="H177" i="1" s="1"/>
  <c r="I177" i="1" s="1"/>
  <c r="H180" i="1" s="1"/>
  <c r="I180" i="1" s="1"/>
  <c r="H189" i="1" s="1"/>
  <c r="I189" i="1" s="1"/>
  <c r="I11" i="1"/>
  <c r="H14" i="1" s="1"/>
  <c r="I14" i="1" s="1"/>
  <c r="H19" i="1" s="1"/>
  <c r="I19" i="1" s="1"/>
  <c r="H22" i="1" s="1"/>
  <c r="I22" i="1" s="1"/>
  <c r="H25" i="1" s="1"/>
  <c r="I25" i="1" s="1"/>
  <c r="H28" i="1" s="1"/>
  <c r="I28" i="1" s="1"/>
  <c r="H31" i="1" s="1"/>
  <c r="I31" i="1" s="1"/>
  <c r="H39" i="1" s="1"/>
  <c r="I39" i="1" s="1"/>
  <c r="H42" i="1" s="1"/>
  <c r="I42" i="1" s="1"/>
  <c r="H45" i="1" s="1"/>
  <c r="I45" i="1" s="1"/>
  <c r="H48" i="1" s="1"/>
  <c r="I48" i="1" s="1"/>
  <c r="H51" i="1" s="1"/>
  <c r="I51" i="1" s="1"/>
  <c r="H54" i="1" s="1"/>
  <c r="I54" i="1" s="1"/>
  <c r="H57" i="1" s="1"/>
  <c r="I57" i="1" s="1"/>
  <c r="H60" i="1" s="1"/>
  <c r="I60" i="1" s="1"/>
  <c r="H63" i="1" s="1"/>
  <c r="I63" i="1" s="1"/>
  <c r="H66" i="1" s="1"/>
  <c r="I66" i="1" s="1"/>
  <c r="H69" i="1" s="1"/>
  <c r="I69" i="1" s="1"/>
  <c r="H72" i="1" s="1"/>
  <c r="I72" i="1" s="1"/>
  <c r="H75" i="1" s="1"/>
  <c r="I75" i="1" s="1"/>
  <c r="H78" i="1" s="1"/>
  <c r="I78" i="1" s="1"/>
  <c r="H81" i="1" s="1"/>
  <c r="I81" i="1" s="1"/>
  <c r="H84" i="1" s="1"/>
  <c r="I84" i="1" s="1"/>
  <c r="H86" i="1" s="1"/>
  <c r="I86" i="1" s="1"/>
  <c r="H88" i="1" s="1"/>
  <c r="I88" i="1" s="1"/>
  <c r="H91" i="1" s="1"/>
  <c r="I91" i="1" s="1"/>
  <c r="H94" i="1" s="1"/>
  <c r="I94" i="1" s="1"/>
  <c r="H97" i="1" s="1"/>
  <c r="I97" i="1" s="1"/>
  <c r="H100" i="1" s="1"/>
  <c r="I100" i="1" s="1"/>
  <c r="H104" i="1" s="1"/>
  <c r="I104" i="1" s="1"/>
  <c r="H107" i="1" s="1"/>
  <c r="I107" i="1" s="1"/>
  <c r="H110" i="1" s="1"/>
  <c r="I110" i="1" s="1"/>
  <c r="H113" i="1" s="1"/>
  <c r="I113" i="1" s="1"/>
  <c r="H116" i="1" s="1"/>
  <c r="I116" i="1" s="1"/>
  <c r="H119" i="1" s="1"/>
  <c r="I119" i="1" s="1"/>
  <c r="H122" i="1" s="1"/>
  <c r="I122" i="1" s="1"/>
  <c r="H125" i="1" s="1"/>
  <c r="I125" i="1" s="1"/>
  <c r="H128" i="1" s="1"/>
  <c r="I128" i="1" s="1"/>
  <c r="H131" i="1" s="1"/>
  <c r="I131" i="1" s="1"/>
  <c r="H134" i="1" s="1"/>
  <c r="I134" i="1" s="1"/>
  <c r="H137" i="1" s="1"/>
  <c r="I137" i="1" s="1"/>
  <c r="H140" i="1" s="1"/>
  <c r="I140" i="1" s="1"/>
  <c r="H145" i="1" s="1"/>
  <c r="I145" i="1" s="1"/>
  <c r="H147" i="1" s="1"/>
  <c r="I147" i="1" s="1"/>
  <c r="H150" i="1" s="1"/>
  <c r="I150" i="1" s="1"/>
  <c r="H153" i="1" s="1"/>
  <c r="I153" i="1" s="1"/>
  <c r="H156" i="1" s="1"/>
  <c r="I156" i="1" s="1"/>
  <c r="H159" i="1" s="1"/>
  <c r="I159" i="1" s="1"/>
  <c r="H162" i="1" s="1"/>
  <c r="I162" i="1" s="1"/>
  <c r="H165" i="1" s="1"/>
  <c r="I165" i="1" s="1"/>
  <c r="H168" i="1" s="1"/>
  <c r="I168" i="1" s="1"/>
  <c r="H171" i="1" s="1"/>
  <c r="I171" i="1" s="1"/>
  <c r="H174" i="1" s="1"/>
  <c r="I174" i="1" s="1"/>
  <c r="H178" i="1" s="1"/>
  <c r="I178" i="1" s="1"/>
  <c r="H181" i="1" s="1"/>
  <c r="I181" i="1" s="1"/>
  <c r="H190" i="1" s="1"/>
  <c r="I190" i="1" s="1"/>
  <c r="I12" i="1"/>
  <c r="H17" i="1" s="1"/>
  <c r="I17" i="1" s="1"/>
  <c r="H20" i="1" s="1"/>
  <c r="I20" i="1" s="1"/>
  <c r="H23" i="1" s="1"/>
  <c r="I23" i="1" s="1"/>
  <c r="H26" i="1" s="1"/>
  <c r="I26" i="1" s="1"/>
  <c r="H29" i="1" s="1"/>
  <c r="I29" i="1" s="1"/>
  <c r="H35" i="1" s="1"/>
  <c r="I35" i="1" s="1"/>
  <c r="H37" i="1" s="1"/>
  <c r="I37" i="1" s="1"/>
  <c r="H40" i="1" s="1"/>
  <c r="I40" i="1" s="1"/>
  <c r="H43" i="1" s="1"/>
  <c r="I43" i="1" s="1"/>
  <c r="H46" i="1" s="1"/>
  <c r="I46" i="1" s="1"/>
  <c r="H49" i="1" s="1"/>
  <c r="I49" i="1" s="1"/>
  <c r="H52" i="1" s="1"/>
  <c r="I52" i="1" s="1"/>
  <c r="H55" i="1" s="1"/>
  <c r="I55" i="1" s="1"/>
  <c r="H58" i="1" s="1"/>
  <c r="I58" i="1" s="1"/>
  <c r="H61" i="1" s="1"/>
  <c r="I61" i="1" s="1"/>
  <c r="H64" i="1" s="1"/>
  <c r="I64" i="1" s="1"/>
  <c r="H67" i="1" s="1"/>
  <c r="I67" i="1" s="1"/>
  <c r="H70" i="1" s="1"/>
  <c r="I70" i="1" s="1"/>
  <c r="H73" i="1" s="1"/>
  <c r="I73" i="1" s="1"/>
  <c r="H76" i="1" s="1"/>
  <c r="I76" i="1" s="1"/>
  <c r="H79" i="1" s="1"/>
  <c r="I79" i="1" s="1"/>
  <c r="H82" i="1" s="1"/>
  <c r="I82" i="1" s="1"/>
  <c r="H85" i="1" s="1"/>
  <c r="I85" i="1" s="1"/>
  <c r="H89" i="1" s="1"/>
  <c r="I89" i="1" s="1"/>
  <c r="H92" i="1" s="1"/>
  <c r="I92" i="1" s="1"/>
  <c r="H95" i="1" s="1"/>
  <c r="I95" i="1" s="1"/>
  <c r="H98" i="1" s="1"/>
  <c r="I98" i="1" s="1"/>
  <c r="H101" i="1" s="1"/>
  <c r="I101" i="1" s="1"/>
  <c r="H105" i="1" s="1"/>
  <c r="I105" i="1" s="1"/>
  <c r="H108" i="1" s="1"/>
  <c r="I108" i="1" s="1"/>
  <c r="H111" i="1" s="1"/>
  <c r="I111" i="1" s="1"/>
  <c r="H114" i="1" s="1"/>
  <c r="I114" i="1" s="1"/>
  <c r="H117" i="1" s="1"/>
  <c r="I117" i="1" s="1"/>
  <c r="H120" i="1" s="1"/>
  <c r="I120" i="1" s="1"/>
  <c r="H123" i="1" s="1"/>
  <c r="I123" i="1" s="1"/>
  <c r="H126" i="1" s="1"/>
  <c r="I126" i="1" s="1"/>
  <c r="H129" i="1" s="1"/>
  <c r="I129" i="1" s="1"/>
  <c r="H132" i="1" s="1"/>
  <c r="I132" i="1" s="1"/>
  <c r="H135" i="1" s="1"/>
  <c r="I135" i="1" s="1"/>
  <c r="H138" i="1" s="1"/>
  <c r="I138" i="1" s="1"/>
  <c r="H141" i="1" s="1"/>
  <c r="I141" i="1" s="1"/>
  <c r="H144" i="1" s="1"/>
  <c r="I144" i="1" s="1"/>
  <c r="H148" i="1" s="1"/>
  <c r="I148" i="1" s="1"/>
  <c r="H151" i="1" s="1"/>
  <c r="I151" i="1" s="1"/>
  <c r="H154" i="1" s="1"/>
  <c r="I154" i="1" s="1"/>
  <c r="H157" i="1" s="1"/>
  <c r="I157" i="1" s="1"/>
  <c r="H160" i="1" s="1"/>
  <c r="I160" i="1" s="1"/>
  <c r="H163" i="1" s="1"/>
  <c r="I163" i="1" s="1"/>
  <c r="H166" i="1" s="1"/>
  <c r="I166" i="1" s="1"/>
  <c r="H169" i="1" s="1"/>
  <c r="I169" i="1" s="1"/>
  <c r="H172" i="1" s="1"/>
  <c r="I172" i="1" s="1"/>
  <c r="H175" i="1" s="1"/>
  <c r="I175" i="1" s="1"/>
  <c r="H179" i="1" s="1"/>
  <c r="I179" i="1" s="1"/>
  <c r="H188" i="1" s="1"/>
  <c r="I188" i="1" s="1"/>
  <c r="I201" i="1"/>
  <c r="I207" i="1"/>
  <c r="I205" i="1"/>
  <c r="I253" i="1"/>
  <c r="I250" i="1"/>
  <c r="I265" i="1"/>
  <c r="I266" i="1"/>
  <c r="I219" i="1"/>
  <c r="I243" i="1"/>
  <c r="I242" i="1"/>
  <c r="I241" i="1"/>
  <c r="I194" i="1"/>
  <c r="I280" i="1"/>
  <c r="I214" i="1"/>
  <c r="I216" i="1"/>
  <c r="I238" i="1"/>
  <c r="I239" i="1"/>
  <c r="I240" i="1"/>
  <c r="I244" i="1"/>
  <c r="I254" i="1"/>
  <c r="I255" i="1"/>
  <c r="I256" i="1"/>
  <c r="I274" i="1"/>
  <c r="I275" i="1"/>
  <c r="D281" i="1" l="1"/>
</calcChain>
</file>

<file path=xl/sharedStrings.xml><?xml version="1.0" encoding="utf-8"?>
<sst xmlns="http://schemas.openxmlformats.org/spreadsheetml/2006/main" count="436" uniqueCount="367">
  <si>
    <t>PF</t>
  </si>
  <si>
    <t>PMC</t>
  </si>
  <si>
    <t>Desconto</t>
  </si>
  <si>
    <t>Preço</t>
  </si>
  <si>
    <t>Produto</t>
  </si>
  <si>
    <t>PDV</t>
  </si>
  <si>
    <t>c/desc.</t>
  </si>
  <si>
    <t>Quantidade</t>
  </si>
  <si>
    <t>Cliente : ______________________________________</t>
  </si>
  <si>
    <t>Mauro Bernardes (22) 98803-4842 / (11) 99490-9004</t>
  </si>
  <si>
    <t>BETAISTINA 16 MG C/30 CPR</t>
  </si>
  <si>
    <t>BETAISTINA 24 MG C/30 CPR</t>
  </si>
  <si>
    <t>CLOPIDOGREL 75 MG C/30 CPR</t>
  </si>
  <si>
    <t>LEVOFLOXACINO 500 MG C/7 CPR</t>
  </si>
  <si>
    <t>LEVOFLOXACINO 500 MG C/10 CPR</t>
  </si>
  <si>
    <t>LOSARTANA POTASSICA 50 MG C/30 CPR</t>
  </si>
  <si>
    <t>NIMESULIDA 100 MG C/12 CPR</t>
  </si>
  <si>
    <t>SILDENAFILA 50 MG C/4 CPR</t>
  </si>
  <si>
    <t>AMOXICILINA 875 MG + CLAV 125 MG C/14 CPR</t>
  </si>
  <si>
    <t>AMOXICILINA 875 MG + CLAV 125 MG C/20 CPR</t>
  </si>
  <si>
    <t>AMOXICILINA 400 MG + CLAV 57 MG/5ML PO P/70 ML</t>
  </si>
  <si>
    <t>INDAPAMIDA 1,5 MG 30 CPR</t>
  </si>
  <si>
    <t xml:space="preserve">TADALAFILA 20 MG C/4 CPR </t>
  </si>
  <si>
    <t xml:space="preserve">TADALAFILA 5 MG 30CP </t>
  </si>
  <si>
    <t>DIENOGESTE 2 MG C/30 CPR</t>
  </si>
  <si>
    <t>CICLOBENZAPRINA 5 MG C/30 CPR</t>
  </si>
  <si>
    <t>CICLOBENZAPRINA 10 MG C/30 CPR</t>
  </si>
  <si>
    <t>CILOSTAZOL 50 MG C/30 CPR</t>
  </si>
  <si>
    <t>CILOSTAZOL 100 MG C/30 CPR</t>
  </si>
  <si>
    <t>CILOSTAZOL 50 MG C/60 CPR</t>
  </si>
  <si>
    <t>CILOSTAZOL 100 MG C/60 CPR</t>
  </si>
  <si>
    <t>DOMPERIDONA 10MG 30CP</t>
  </si>
  <si>
    <t>OLMESARTANA + HIDROCL 20 MG + 12,5 MG  30 CPR</t>
  </si>
  <si>
    <t>OLMESARTANA + HIDROCL 40 MG + 12,5 MG 30 CPR</t>
  </si>
  <si>
    <t>OLMESARTANA + HIDROCL 40 MG + 25 MG 30 CPR</t>
  </si>
  <si>
    <t>PANTOPRAZOL 40 MG CPR C/28</t>
  </si>
  <si>
    <t>TRIMEBUTINA 200 MG C/30 CPS</t>
  </si>
  <si>
    <t>TRIMEBUTINA 200 MG C/60 CPS</t>
  </si>
  <si>
    <t>AMOXICILINA 500MG x 21 CAP</t>
  </si>
  <si>
    <t>AMOXICILINA 250MG/5ML SUS x 150 ML</t>
  </si>
  <si>
    <t>AMOXICILINA 400MG/5ML SUS x 100 ML</t>
  </si>
  <si>
    <t>AMOXICILINA 875MG x 14 CPR</t>
  </si>
  <si>
    <t>CIPROFLOXACINO 500MG x 14 CPR</t>
  </si>
  <si>
    <t>ITRACONAZOL 100MG 4 CP</t>
  </si>
  <si>
    <t>LOSARTANA + HIDRO 50MG +12,5MG x 30 CPR</t>
  </si>
  <si>
    <t>LOSARTANA + HIDRO 100MG + 25MG x 30 CPR</t>
  </si>
  <si>
    <t>MELOXICAM 7,5MG x 10 CPR</t>
  </si>
  <si>
    <t>MELOXICAM 15MG x 10 CPR</t>
  </si>
  <si>
    <t>MELOXICAM SOL INJ 5 AMP x 1,5 ML</t>
  </si>
  <si>
    <t>MONTELUCASTE 4MG 30 CP</t>
  </si>
  <si>
    <t>MONTELUCASTE 5MG 30 CP</t>
  </si>
  <si>
    <t>MOXIFLOXACINO 400MG 5 CP</t>
  </si>
  <si>
    <t>MOXIFLOXACINO 400MG 7 CP</t>
  </si>
  <si>
    <t>ALPRAZOLAM 1MG x 30 CPR</t>
  </si>
  <si>
    <t>PARACETAMOL 500MG + CODEÍNA 30MG c/ 12CP</t>
  </si>
  <si>
    <t>PARACETAMOL 500MG + CODEÍNA 30MG c/ 24CP</t>
  </si>
  <si>
    <t>PARACETAMOL 500MG + CODEÍNA 30MG c/ 36CP</t>
  </si>
  <si>
    <t>MONTELUCASTE 10MG 30 CP</t>
  </si>
  <si>
    <t>DOMPERIDONA 10MG 60CP</t>
  </si>
  <si>
    <t>DOMPERIDONA 1MG 100ml SUSP</t>
  </si>
  <si>
    <t>ITRACONAZOL 100MG 15 CP</t>
  </si>
  <si>
    <t>ALGESTONA ACETON+ENANTATO ESTR. AMP INJ x 1ML</t>
  </si>
  <si>
    <t>CETOCONAZOL + BETA CEME 30G</t>
  </si>
  <si>
    <t>CETOCONAZOL + BETA POMADA 30G</t>
  </si>
  <si>
    <t>CETO+BETA+NEO CREME 30G</t>
  </si>
  <si>
    <t>CETO+BETA+NEO POMADA 30G</t>
  </si>
  <si>
    <t>CICLOBENZAPRINA 5 MG C/15 CPR</t>
  </si>
  <si>
    <t>ESPIRONOLACTONA 25MG x 30 CPR</t>
  </si>
  <si>
    <t>ESPIRONOLACTONA 50MG x 30 CPR</t>
  </si>
  <si>
    <t>FENTICONAZOL 0,02 CREM 7 APL</t>
  </si>
  <si>
    <t>TRIANCIONOLONA + ASSOC. CREME 30G</t>
  </si>
  <si>
    <t>TRIANCIONOLONA ORAL POM 10G</t>
  </si>
  <si>
    <t>CICLOBENZAPRINA 10 MG C/15 CPR</t>
  </si>
  <si>
    <t>DESOGESTREL + ETINIL 20MG x 21 CPR</t>
  </si>
  <si>
    <t>DESOGESTREL + ETINIL 30MG x 21 CPR</t>
  </si>
  <si>
    <t>DESVENLAFAXINA 100MG 30 CP</t>
  </si>
  <si>
    <t>DESVENLAFAXINA 50MG 30 CP</t>
  </si>
  <si>
    <t>CELECOXIBE 200 MG 10 CPR  ACLAR2000</t>
  </si>
  <si>
    <t>AZITROMICINA 500MGx 3 COM</t>
  </si>
  <si>
    <t>AZITROMICINA 500MGx 5 COM</t>
  </si>
  <si>
    <t>CIPROFIBRATO 100MG C/ 30 CP</t>
  </si>
  <si>
    <t>ACEBROFILINA 25MG/5ML XPE INF x 120 ML</t>
  </si>
  <si>
    <t>ACEBROFILINA 50MG/5ML XPE AD x 120 ML</t>
  </si>
  <si>
    <t>ACETILCISTEÍNA GRAN 100MG x 16 ENV</t>
  </si>
  <si>
    <t>ACETILCISTEÍNA GRAN 200MG x 16 ENV</t>
  </si>
  <si>
    <t>ACETILCISTEÍNA GRAN 600MG x 16 ENV</t>
  </si>
  <si>
    <t>AZITROMICINA SUSP 600MG + DIL 9ML</t>
  </si>
  <si>
    <t>AZITROMICINA SUSP 900MG + DIL 12ML</t>
  </si>
  <si>
    <t>AZITROMICINA SUSP 1500MG + DIL 22ML</t>
  </si>
  <si>
    <t>CEFRADOXILA 250MG/5ML SUS x 100ML</t>
  </si>
  <si>
    <t>CEFADROXILA 500MG x 8 CAP</t>
  </si>
  <si>
    <t>CEFALEXINA 50MG/ML SUS</t>
  </si>
  <si>
    <t>CEFTRIAXONA IM 500MG x FRASCO AMP + DIL</t>
  </si>
  <si>
    <t>IRBESARTANA + HIDRO 150MG + 12,5MG x 30 CAP</t>
  </si>
  <si>
    <t>IRBESARTANA + HIDRO 300MG + 12,5MG x 30 CAP</t>
  </si>
  <si>
    <t>LEVOCETIRIZINA, DICLO 5MG x 10CPR</t>
  </si>
  <si>
    <t>NORETISTERONA, ENAN + ESTR, VAL 1ML</t>
  </si>
  <si>
    <t>QUETIAPINA 25MG x 30 CP</t>
  </si>
  <si>
    <t>QUETIAPINA 100MG x 30 CP</t>
  </si>
  <si>
    <t>QUETIAPINA 200MG x 30 CP</t>
  </si>
  <si>
    <t>Sub total</t>
  </si>
  <si>
    <t>Totais =&gt;</t>
  </si>
  <si>
    <t>ANASTROZOL 1MG x 30 CPR</t>
  </si>
  <si>
    <t>BICALUTAMIDA 50MG x 30 COM</t>
  </si>
  <si>
    <t>DOXAZOSINA, MÊS. 2MG x 30 CPR</t>
  </si>
  <si>
    <t>FINASTERIDA 5MG x 30 CPR</t>
  </si>
  <si>
    <t>LETROZOL 2,5MG x 30 CPR</t>
  </si>
  <si>
    <t>PROPAFENOMA 300MG x 30 CPR</t>
  </si>
  <si>
    <t>PROPAFENOMA 300MG x 60 CPR</t>
  </si>
  <si>
    <t>LAMOTRIGINA 25 MG x 30 CP</t>
  </si>
  <si>
    <t>LAMOTRIGINA 50 MG x 30 CP</t>
  </si>
  <si>
    <t>LAMOTRIGINA 100 MG x 30 CP</t>
  </si>
  <si>
    <t>MEMANTINA CLOR 10MG x 30 P</t>
  </si>
  <si>
    <t>MEMANTINA CLOR 10MG x 60 P</t>
  </si>
  <si>
    <t>PRAMIPEXOL 0,750MG x 30 CP</t>
  </si>
  <si>
    <t>PRAMIPEXOL 1,50MG x 30 CP</t>
  </si>
  <si>
    <t>BETAMETASONA DIPROP  + FOSF C/1 AMP 1 ML</t>
  </si>
  <si>
    <t xml:space="preserve">BETAMETASONA DIPROP  + FOSF C/6 AMP 1 ML </t>
  </si>
  <si>
    <t xml:space="preserve">HIDROXIZINA CLOR 2MG/ML SOL ORAL 120ML     </t>
  </si>
  <si>
    <t xml:space="preserve">BUPROPIONA 150 MG C/30 CPR  </t>
  </si>
  <si>
    <t xml:space="preserve">BUPROPIONA 150 MG C/60 CPR    </t>
  </si>
  <si>
    <r>
      <t xml:space="preserve">PROMESTRIENO 10MG/G 30G + 20 APLICAD      </t>
    </r>
    <r>
      <rPr>
        <sz val="12"/>
        <color rgb="FFFF0000"/>
        <rFont val="Arial"/>
        <family val="2"/>
      </rPr>
      <t xml:space="preserve"> </t>
    </r>
  </si>
  <si>
    <t xml:space="preserve">GLIMEPIRIDA 2 MG C/30 CPR         </t>
  </si>
  <si>
    <t xml:space="preserve">GLIMEPIRIDA 4 MG C/30 CPR       </t>
  </si>
  <si>
    <t>VENLAFAXINA 37,5 MG C/30 CAP</t>
  </si>
  <si>
    <t>VENLAFAXINA 75 MG C/30 CPS</t>
  </si>
  <si>
    <t>VENLAFAXINA 150 MG C/30 CPS</t>
  </si>
  <si>
    <t>INDAPAMIDA 1,5 MG 60 CPR</t>
  </si>
  <si>
    <t>CELECOXIBE 200 MG 30 CPR  ACLAR2001</t>
  </si>
  <si>
    <t xml:space="preserve">ACICLOVIR 200MG 25CP          </t>
  </si>
  <si>
    <t xml:space="preserve">ALENDRONATO SO 70MG 4 CP   </t>
  </si>
  <si>
    <t>ATENOLOL 50MG + CLORTALIDONA 12,5MG C/ 30CP</t>
  </si>
  <si>
    <t>ATENOLOL 100MG + CLORTALIDONA 25MG C/ 30CP</t>
  </si>
  <si>
    <t xml:space="preserve">ATORVASTATINA 10 MG C/30 CPR  </t>
  </si>
  <si>
    <t xml:space="preserve">ATORVASTATINA 20 MG C/30 CPR   </t>
  </si>
  <si>
    <t xml:space="preserve">ATORVASTATINA 40 MG C/30 CPR   </t>
  </si>
  <si>
    <t xml:space="preserve">DESLORATADINA 0,5MG/ML XPE 60ML       </t>
  </si>
  <si>
    <t xml:space="preserve">DESLORATADINA 0,5MG/ML XPE 100ML   </t>
  </si>
  <si>
    <t xml:space="preserve">DULOXETINA CLOR 60MG 30 CAP        </t>
  </si>
  <si>
    <r>
      <t xml:space="preserve">PRAMIPEXOL 0,375MG x 30 CP       </t>
    </r>
    <r>
      <rPr>
        <b/>
        <sz val="12"/>
        <color rgb="FFFF0000"/>
        <rFont val="Arial"/>
        <family val="2"/>
      </rPr>
      <t>LANÇAMENTO</t>
    </r>
  </si>
  <si>
    <t xml:space="preserve">OLANZAPINA 2,5 MG 30CP (C1)  </t>
  </si>
  <si>
    <t xml:space="preserve">OLANZAPINA 5 MG 30CP (C1)    </t>
  </si>
  <si>
    <t>OLANZAPINA 10 MG 30CP (C1)</t>
  </si>
  <si>
    <t>LIBERADO</t>
  </si>
  <si>
    <t>CEFTRIAXONA IM 1G x FRASCO AMP + DIL C/ 5 AMPOLAS</t>
  </si>
  <si>
    <t xml:space="preserve">CEFTRIAXONA IM 1G x FRASCO AMP + DIL </t>
  </si>
  <si>
    <r>
      <t xml:space="preserve">DESVENLAFAXINA 50MG 60 CP          </t>
    </r>
    <r>
      <rPr>
        <b/>
        <sz val="12"/>
        <color rgb="FFFF0000"/>
        <rFont val="Arial"/>
        <family val="2"/>
      </rPr>
      <t xml:space="preserve"> nova apresentação</t>
    </r>
  </si>
  <si>
    <r>
      <t xml:space="preserve">DESVENLAFAXINA 100MG 60 CP        </t>
    </r>
    <r>
      <rPr>
        <b/>
        <sz val="12"/>
        <color rgb="FFFF0000"/>
        <rFont val="Arial"/>
        <family val="2"/>
      </rPr>
      <t xml:space="preserve"> nova apresentação</t>
    </r>
  </si>
  <si>
    <r>
      <t xml:space="preserve">CITALOPRAM 30CPR                      </t>
    </r>
    <r>
      <rPr>
        <sz val="12"/>
        <color rgb="FFFF0000"/>
        <rFont val="Arial"/>
        <family val="2"/>
      </rPr>
      <t xml:space="preserve"> </t>
    </r>
  </si>
  <si>
    <t xml:space="preserve">RISPERIDONA 1 MG CPR REV C/30 </t>
  </si>
  <si>
    <t xml:space="preserve">RISPERIDONA 2 MG CPR REV C/30 </t>
  </si>
  <si>
    <t xml:space="preserve">RISPERIDONA 3 MG CPR REV C/30 </t>
  </si>
  <si>
    <t>MICONAZOL+TINIDAZOL CREME VAG 40G C/ 7 APLIC</t>
  </si>
  <si>
    <r>
      <t xml:space="preserve">IBANDRONATO SOD 150MG C/ 1 COMP   </t>
    </r>
    <r>
      <rPr>
        <b/>
        <sz val="12"/>
        <color rgb="FFFF0000"/>
        <rFont val="Arial"/>
        <family val="2"/>
      </rPr>
      <t xml:space="preserve"> LANÇAMENTO</t>
    </r>
  </si>
  <si>
    <t>CLONAZEPAM 2MG C/ 30 COMP</t>
  </si>
  <si>
    <t>CETOPROFENO 150mg 10 cpr</t>
  </si>
  <si>
    <t>CETOPROFENO SOL OR 20ML</t>
  </si>
  <si>
    <t>SERTRALINA 25MG x 30 CP</t>
  </si>
  <si>
    <t>SIBUTRAMINA CLOR 10MG x 30 CAP</t>
  </si>
  <si>
    <t>SIBUTRAMINA CLOR 15MG x 30 CAP</t>
  </si>
  <si>
    <t>TESTOSTERONA 250MG/ML INJ AMP 4ML</t>
  </si>
  <si>
    <t xml:space="preserve">TANSULOSINA 0,4 MG x 30 CPR   </t>
  </si>
  <si>
    <t>MAQ 30 CPR</t>
  </si>
  <si>
    <t>MAQ 60 CPR</t>
  </si>
  <si>
    <t>MAQ SENIOR 30 CPR</t>
  </si>
  <si>
    <t>MAQ SENIOR 60 CPR</t>
  </si>
  <si>
    <t>NOVAFIBRA PO 10 SACHES</t>
  </si>
  <si>
    <t>NOVAFIBRA PO 1 POTE</t>
  </si>
  <si>
    <t xml:space="preserve">ANGINO RUB MEL E LIMÃO 16 PAST EUF                  </t>
  </si>
  <si>
    <r>
      <t xml:space="preserve">ANGINO RUB MENTA 16 PAST EUF                           </t>
    </r>
    <r>
      <rPr>
        <b/>
        <sz val="12"/>
        <color rgb="FFFF0000"/>
        <rFont val="Arial"/>
        <family val="2"/>
      </rPr>
      <t xml:space="preserve"> </t>
    </r>
  </si>
  <si>
    <t xml:space="preserve">INTRA GEL BIS 50G                                               </t>
  </si>
  <si>
    <t>LINHA OTC</t>
  </si>
  <si>
    <t xml:space="preserve">PAROXETINA 20 MG C/30 CPR  </t>
  </si>
  <si>
    <r>
      <t xml:space="preserve">DESOGESTREL 75MCG C/ 28 CPR </t>
    </r>
    <r>
      <rPr>
        <b/>
        <sz val="12"/>
        <color rgb="FFFF0000"/>
        <rFont val="Arial"/>
        <family val="2"/>
      </rPr>
      <t>AUMENTO DESCONTO</t>
    </r>
  </si>
  <si>
    <r>
      <t xml:space="preserve">DESOGESTREL 75MCG C/ 84 CPR </t>
    </r>
    <r>
      <rPr>
        <b/>
        <sz val="12"/>
        <color rgb="FFFF0000"/>
        <rFont val="Arial"/>
        <family val="2"/>
      </rPr>
      <t>AUMENTO DESCONTO</t>
    </r>
  </si>
  <si>
    <r>
      <t xml:space="preserve">LEVOFLOXACINO 750MG C/ 5 CPR </t>
    </r>
    <r>
      <rPr>
        <b/>
        <sz val="12"/>
        <color rgb="FFFF0000"/>
        <rFont val="Arial"/>
        <family val="2"/>
      </rPr>
      <t xml:space="preserve">AUMENTO DESCONTO </t>
    </r>
    <r>
      <rPr>
        <b/>
        <sz val="12"/>
        <rFont val="Arial"/>
        <family val="2"/>
      </rPr>
      <t xml:space="preserve">     </t>
    </r>
  </si>
  <si>
    <r>
      <t xml:space="preserve">LEVOFLOXACINO 750MG C/ 7 CPR </t>
    </r>
    <r>
      <rPr>
        <b/>
        <sz val="12"/>
        <color rgb="FFFF0000"/>
        <rFont val="Arial"/>
        <family val="2"/>
      </rPr>
      <t>AUMENTO DESCONTO</t>
    </r>
    <r>
      <rPr>
        <b/>
        <sz val="12"/>
        <rFont val="Arial"/>
        <family val="2"/>
      </rPr>
      <t xml:space="preserve">  </t>
    </r>
  </si>
  <si>
    <t>MOVIMENT C 30 saches</t>
  </si>
  <si>
    <t>MOVIMENT C LATA 300G</t>
  </si>
  <si>
    <t xml:space="preserve">SNIF 3% SOL SPRAY 45ML          </t>
  </si>
  <si>
    <t xml:space="preserve">SNIF SC SOL SPRAY 50 ML         </t>
  </si>
  <si>
    <t xml:space="preserve">SNIF JET 0,9% 100 ML         </t>
  </si>
  <si>
    <r>
      <t xml:space="preserve">QUETIAPINA 50MG x 30 CP           </t>
    </r>
    <r>
      <rPr>
        <b/>
        <sz val="12"/>
        <color rgb="FFFF0000"/>
        <rFont val="Arial"/>
        <family val="2"/>
      </rPr>
      <t>AUMENTO DE DESCONTO</t>
    </r>
  </si>
  <si>
    <t xml:space="preserve">RISEDRONATO 150MG CPR ALT                </t>
  </si>
  <si>
    <r>
      <t xml:space="preserve">ROSUVASTATINA 5MG 30CPR                   </t>
    </r>
    <r>
      <rPr>
        <sz val="12"/>
        <color rgb="FFFF0000"/>
        <rFont val="Arial"/>
        <family val="2"/>
      </rPr>
      <t xml:space="preserve"> </t>
    </r>
  </si>
  <si>
    <r>
      <t xml:space="preserve">ROSUVASTATINA 10MG 30CPR                 </t>
    </r>
    <r>
      <rPr>
        <sz val="12"/>
        <color rgb="FFFF0000"/>
        <rFont val="Arial"/>
        <family val="2"/>
      </rPr>
      <t xml:space="preserve"> </t>
    </r>
  </si>
  <si>
    <r>
      <t xml:space="preserve">ROSUVASTATINA 20MG 30CPR                 </t>
    </r>
    <r>
      <rPr>
        <sz val="12"/>
        <color rgb="FFFF0000"/>
        <rFont val="Arial"/>
        <family val="2"/>
      </rPr>
      <t xml:space="preserve"> </t>
    </r>
  </si>
  <si>
    <t>OAZ MENTA REFRESCANTE</t>
  </si>
  <si>
    <t>OAZ MENTA SUAVE</t>
  </si>
  <si>
    <t>PERLATTE 10 CPR</t>
  </si>
  <si>
    <t>PERLATTE 30 CPR</t>
  </si>
  <si>
    <t>PERLATTE 60 CPR</t>
  </si>
  <si>
    <t xml:space="preserve">CABERGOLINA 2 CPR                            </t>
  </si>
  <si>
    <t xml:space="preserve">CABERGOLINA 8 CPR                           </t>
  </si>
  <si>
    <t xml:space="preserve">CARISOP+DICLOF+PARACET+CAFEÍNA 15 COMP   </t>
  </si>
  <si>
    <t xml:space="preserve">CARISOP+DICLOF+PARACET+CAFEÍNA 30 COMP   </t>
  </si>
  <si>
    <t xml:space="preserve">ACETILCISTEINA 40MG/ML XPE 120ML      </t>
  </si>
  <si>
    <t xml:space="preserve">DESLORATADINA 5MG C/ 10 CP     </t>
  </si>
  <si>
    <t xml:space="preserve">DOXAZOSINA, MÊS. 4MG x 30 CPR  </t>
  </si>
  <si>
    <t xml:space="preserve">MONTELUCASTE 4MG GRAN 30 ENV    </t>
  </si>
  <si>
    <t xml:space="preserve">OLMESARTANA 20MG C/ 30 CP                 </t>
  </si>
  <si>
    <t xml:space="preserve">OLMESARTANA 40MG C/ 30 CP                 </t>
  </si>
  <si>
    <t xml:space="preserve">PITAVASTATINA CALC 2MG 30 CP             </t>
  </si>
  <si>
    <t xml:space="preserve">PREDNISOLONA 5MG C/ 10 CPR               </t>
  </si>
  <si>
    <t xml:space="preserve">PREDNISOLONA 5MG C/ 20 CPR              </t>
  </si>
  <si>
    <t xml:space="preserve">PREDNISOLONA 20MG C/ 10 CPR         </t>
  </si>
  <si>
    <t xml:space="preserve">PREDNISOLONA 40MG C/ 7 CPR              </t>
  </si>
  <si>
    <t xml:space="preserve">PREDNISOLONA SOL GOT 20ML            </t>
  </si>
  <si>
    <t xml:space="preserve">PREDNISOLONA SOL ORAL 60 ML        </t>
  </si>
  <si>
    <t xml:space="preserve">PREDNISOLONA SOL ORAL 120 ML        </t>
  </si>
  <si>
    <t>PEROSTEO 30CPR</t>
  </si>
  <si>
    <t>PEROSTEO KM 30 TAB MAST</t>
  </si>
  <si>
    <r>
      <t xml:space="preserve">ESCITALOPRAM 20 MG 60CP                    </t>
    </r>
    <r>
      <rPr>
        <b/>
        <sz val="12"/>
        <color rgb="FFFF0000"/>
        <rFont val="Arial"/>
        <family val="2"/>
      </rPr>
      <t xml:space="preserve"> nova apresentação</t>
    </r>
  </si>
  <si>
    <t xml:space="preserve">PREGABALINA 75MG C/ 30 CAP                 </t>
  </si>
  <si>
    <t xml:space="preserve">PREGABALINA 150MG C/ 30 CAP               </t>
  </si>
  <si>
    <t>Código EAN</t>
  </si>
  <si>
    <t>VITAMINA D 500 UI SOL ORAL 10 ML</t>
  </si>
  <si>
    <r>
      <t xml:space="preserve">BUPROPIONA 150 MG C/30 CPR  LIB  PROLONGADA  </t>
    </r>
    <r>
      <rPr>
        <b/>
        <sz val="12"/>
        <color rgb="FFFF0000"/>
        <rFont val="Arial"/>
        <family val="2"/>
      </rPr>
      <t>NOVO</t>
    </r>
  </si>
  <si>
    <r>
      <t xml:space="preserve">BUPROPIONA 150 MG C/60 CPR  LIB PROLONGADA  </t>
    </r>
    <r>
      <rPr>
        <b/>
        <sz val="12"/>
        <color rgb="FFFF0000"/>
        <rFont val="Arial"/>
        <family val="2"/>
      </rPr>
      <t xml:space="preserve"> NOVO</t>
    </r>
  </si>
  <si>
    <r>
      <t xml:space="preserve">BUPROPIONA 300 MG C/30 CPR  LIB  PROLONGADA   </t>
    </r>
    <r>
      <rPr>
        <b/>
        <sz val="12"/>
        <color rgb="FFFF0000"/>
        <rFont val="Arial"/>
        <family val="2"/>
      </rPr>
      <t>NOVO</t>
    </r>
  </si>
  <si>
    <r>
      <t xml:space="preserve">BUPROPIONA 300 MG C/60 CPR  LIB PROLONGADA   </t>
    </r>
    <r>
      <rPr>
        <b/>
        <sz val="12"/>
        <color rgb="FFFF0000"/>
        <rFont val="Arial"/>
        <family val="2"/>
      </rPr>
      <t>NOVO</t>
    </r>
  </si>
  <si>
    <r>
      <t xml:space="preserve">CARBONATO DE LÍTIO 300MG 60 CPR                        </t>
    </r>
    <r>
      <rPr>
        <b/>
        <sz val="12"/>
        <color rgb="FFFF0000"/>
        <rFont val="Arial"/>
        <family val="2"/>
      </rPr>
      <t xml:space="preserve"> NOVO</t>
    </r>
  </si>
  <si>
    <r>
      <t xml:space="preserve">CARBONATO DE LÍTIO 300MG 90 CPR                       </t>
    </r>
    <r>
      <rPr>
        <b/>
        <sz val="12"/>
        <color rgb="FFFF0000"/>
        <rFont val="Arial"/>
        <family val="2"/>
      </rPr>
      <t xml:space="preserve">  NOVO</t>
    </r>
  </si>
  <si>
    <r>
      <t xml:space="preserve">ISOTRETINOÍNA 20MG 30 CAP GEL MOLE            </t>
    </r>
    <r>
      <rPr>
        <b/>
        <sz val="12"/>
        <color rgb="FFFF0000"/>
        <rFont val="Arial"/>
        <family val="2"/>
      </rPr>
      <t>NOVO</t>
    </r>
  </si>
  <si>
    <r>
      <t xml:space="preserve">ESCITALOPRAM 20 MG/ML 15ML  CL         </t>
    </r>
    <r>
      <rPr>
        <b/>
        <sz val="12"/>
        <color rgb="FFFF0000"/>
        <rFont val="Arial"/>
        <family val="2"/>
      </rPr>
      <t xml:space="preserve"> </t>
    </r>
  </si>
  <si>
    <r>
      <t xml:space="preserve">NITAZOXANIDA 20MG/ML PO SUS 45ML + SER   </t>
    </r>
    <r>
      <rPr>
        <b/>
        <sz val="12"/>
        <color rgb="FFFF0000"/>
        <rFont val="Arial"/>
        <family val="2"/>
      </rPr>
      <t xml:space="preserve">+ DESCONTO </t>
    </r>
  </si>
  <si>
    <r>
      <t xml:space="preserve">NITAZOXANIDA 20MG/ML PO SUS 100ML + SER </t>
    </r>
    <r>
      <rPr>
        <b/>
        <sz val="12"/>
        <color rgb="FFFF0000"/>
        <rFont val="Arial"/>
        <family val="2"/>
      </rPr>
      <t>+ DESCONTO</t>
    </r>
    <r>
      <rPr>
        <b/>
        <sz val="12"/>
        <rFont val="Arial"/>
        <family val="2"/>
      </rPr>
      <t xml:space="preserve"> </t>
    </r>
  </si>
  <si>
    <r>
      <t xml:space="preserve">RIVAROXABANA 10MG 30CPR            </t>
    </r>
    <r>
      <rPr>
        <b/>
        <sz val="12"/>
        <color rgb="FFFF0000"/>
        <rFont val="Arial"/>
        <family val="2"/>
      </rPr>
      <t xml:space="preserve"> AUMENTO DESCONTO</t>
    </r>
  </si>
  <si>
    <r>
      <t xml:space="preserve">RIVAROXABANA 15MG 30CPR            </t>
    </r>
    <r>
      <rPr>
        <b/>
        <sz val="12"/>
        <color rgb="FFFF0000"/>
        <rFont val="Arial"/>
        <family val="2"/>
      </rPr>
      <t xml:space="preserve"> AUMENTO DESCONTO</t>
    </r>
  </si>
  <si>
    <r>
      <t xml:space="preserve">RIVAROXABANA 20MG 30CPR             </t>
    </r>
    <r>
      <rPr>
        <b/>
        <sz val="12"/>
        <color rgb="FFFF0000"/>
        <rFont val="Arial"/>
        <family val="2"/>
      </rPr>
      <t>AUMENTO DESCONTO</t>
    </r>
  </si>
  <si>
    <r>
      <t xml:space="preserve">SERTRALINA 50MG x 30 CP          </t>
    </r>
    <r>
      <rPr>
        <b/>
        <sz val="12"/>
        <color rgb="FFFF0000"/>
        <rFont val="Arial"/>
        <family val="2"/>
      </rPr>
      <t>AUMENTO DESCONTO</t>
    </r>
  </si>
  <si>
    <r>
      <t xml:space="preserve">SERTRALINA 100MG x 30 CP        </t>
    </r>
    <r>
      <rPr>
        <b/>
        <sz val="12"/>
        <color rgb="FFFF0000"/>
        <rFont val="Arial"/>
        <family val="2"/>
      </rPr>
      <t>AUMENTO DESCONTO</t>
    </r>
  </si>
  <si>
    <t>TOTAL=&gt;</t>
  </si>
  <si>
    <t>MAQ DERMA 30 CPR</t>
  </si>
  <si>
    <t>OAZ CREME CASTANHA DA ÍNDIA</t>
  </si>
  <si>
    <t>TOTAIS=&gt;</t>
  </si>
  <si>
    <t>QTD</t>
  </si>
  <si>
    <t>COD EAN</t>
  </si>
  <si>
    <t>P/FAB</t>
  </si>
  <si>
    <t>DESC</t>
  </si>
  <si>
    <t>PC/DESC</t>
  </si>
  <si>
    <t>SUBTOTAL</t>
  </si>
  <si>
    <t>VALDA CLASSIC LATA 10X50G</t>
  </si>
  <si>
    <t>LIB</t>
  </si>
  <si>
    <t>VALDA CLASSIC SACHE 12X12G</t>
  </si>
  <si>
    <t>VALDA DIET FLIPTOP 12X24G</t>
  </si>
  <si>
    <t>VALDA DIET LATA 10X50G</t>
  </si>
  <si>
    <t>VALDA DIET SACHE 12X12G</t>
  </si>
  <si>
    <t>VALDA EXTRAFORTE LATA 10X50G</t>
  </si>
  <si>
    <t>VALDA FRESH SPRAY 35 ML</t>
  </si>
  <si>
    <t>VALDA FRIENDS CAFE SACHE 10X25G</t>
  </si>
  <si>
    <t>VALDA FRIENDS CAFE SACHE 30X25G</t>
  </si>
  <si>
    <t>VALDA FRIENDS CANELA SACHE 10X25</t>
  </si>
  <si>
    <t>VALDA FRIENDS CANELA SACHE 30X25</t>
  </si>
  <si>
    <t>VALDA FRIENDS MORANGO POTE 6X50G</t>
  </si>
  <si>
    <t>VALDA FRIENDS MORANGO SACHE 10X25G</t>
  </si>
  <si>
    <t>VALDA FRIENDS POTE 6X50G</t>
  </si>
  <si>
    <t>VALDA FRIENDS SACHE 10X25G</t>
  </si>
  <si>
    <t>VALDA FRIENDS SACHE 30X25G</t>
  </si>
  <si>
    <t>VALDA IMUNE ADULTO LATA 50G</t>
  </si>
  <si>
    <t>VALDA IMUNE ADULTO ZIP LOCK 50G</t>
  </si>
  <si>
    <t>VALDA IMUNE KIDS LATA 50G</t>
  </si>
  <si>
    <t>VALDA IMUNE KIDS ZIP LOCK 50G</t>
  </si>
  <si>
    <t>VALDA MAIS PROP GE LT 10X50G</t>
  </si>
  <si>
    <t>VALDA TABLETE DIET POTE C/100 UN</t>
  </si>
  <si>
    <t>VALDA TABLETE DIET SACHE COM 6 UNIDADES</t>
  </si>
  <si>
    <t>VALDA TABLETES POTE C/100 UN</t>
  </si>
  <si>
    <t>VALDA TABLETES POTE C/200 UN</t>
  </si>
  <si>
    <t>VALDA TABLETES SACHE COM 6 UNIDADES</t>
  </si>
  <si>
    <t>VALDA X LATA 18X18G</t>
  </si>
  <si>
    <t>VALDA X POTE 6X36G</t>
  </si>
  <si>
    <t>VALDA XPE ADULTO 100ML</t>
  </si>
  <si>
    <t>VALDA XPE INFANTIL 100ML</t>
  </si>
  <si>
    <t>VALDA C LATA 10X50G</t>
  </si>
  <si>
    <t>VALDA C SACHE 10X24G</t>
  </si>
  <si>
    <t>VALDA C SACHE 18X24G</t>
  </si>
  <si>
    <t>VALDA CLASSIC FLIPTOP 12X24G</t>
  </si>
  <si>
    <t>mauro.oliveira@eurofarma.com</t>
  </si>
  <si>
    <r>
      <t xml:space="preserve">PANTOPRAZOL 20 MG CPR C/28       </t>
    </r>
    <r>
      <rPr>
        <b/>
        <sz val="12"/>
        <color rgb="FFFF0000"/>
        <rFont val="Arial"/>
        <family val="2"/>
      </rPr>
      <t>NOVO</t>
    </r>
  </si>
  <si>
    <t>FIXA DERME HIALURÔNICO</t>
  </si>
  <si>
    <t>FIXA DERME Q10+VIT C</t>
  </si>
  <si>
    <t>PARAVISION 2x15 CAP</t>
  </si>
  <si>
    <t>PRACTIVAR HOMEM 4x15 COM REV</t>
  </si>
  <si>
    <t>PRACTIVAR MULHER 4x15 COM REV</t>
  </si>
  <si>
    <r>
      <t xml:space="preserve">ALPRAZOLAM 2MG x 30 CPR       </t>
    </r>
    <r>
      <rPr>
        <b/>
        <sz val="12"/>
        <color rgb="FFFF0000"/>
        <rFont val="Arial"/>
        <family val="2"/>
      </rPr>
      <t>NOVO</t>
    </r>
  </si>
  <si>
    <r>
      <t xml:space="preserve">FEXOFENADINA 120MG x 10 CPR    </t>
    </r>
    <r>
      <rPr>
        <b/>
        <sz val="12"/>
        <color rgb="FFFF0000"/>
        <rFont val="Arial"/>
        <family val="2"/>
      </rPr>
      <t>AUMENTO DE DESCONTO</t>
    </r>
    <r>
      <rPr>
        <b/>
        <sz val="12"/>
        <rFont val="Arial"/>
        <family val="2"/>
      </rPr>
      <t xml:space="preserve">   </t>
    </r>
  </si>
  <si>
    <r>
      <t xml:space="preserve">FEXOFENADINA 180MG x 10 CPR    </t>
    </r>
    <r>
      <rPr>
        <b/>
        <sz val="12"/>
        <color rgb="FFFF0000"/>
        <rFont val="Arial"/>
        <family val="2"/>
      </rPr>
      <t>AUMENTO DE DESCONTO</t>
    </r>
  </si>
  <si>
    <r>
      <t xml:space="preserve">HIDROXICLOROQUINA SULF 400MG 30 CPR       </t>
    </r>
    <r>
      <rPr>
        <b/>
        <sz val="12"/>
        <color rgb="FFFF0000"/>
        <rFont val="Arial"/>
        <family val="2"/>
      </rPr>
      <t xml:space="preserve"> NOVO</t>
    </r>
  </si>
  <si>
    <t>ADICIONAL</t>
  </si>
  <si>
    <t>DROSPIRENONA + ETINILEST 3+0,03MG 28CPR SEM PARAR</t>
  </si>
  <si>
    <t>DROSPIRENONA + ETINILEST 3+0,03MG 84CPR SEM PARAR</t>
  </si>
  <si>
    <r>
      <t xml:space="preserve">DIVALPROATO SOD 250 MG 30CPR LIB PRO    </t>
    </r>
    <r>
      <rPr>
        <b/>
        <sz val="12"/>
        <color rgb="FFFF0000"/>
        <rFont val="Arial"/>
        <family val="2"/>
      </rPr>
      <t>LANÇAMENTO</t>
    </r>
  </si>
  <si>
    <r>
      <t xml:space="preserve">DIVALPROATO SOD 500 MG 30CPR LIB PRO    </t>
    </r>
    <r>
      <rPr>
        <b/>
        <sz val="12"/>
        <color rgb="FFFF0000"/>
        <rFont val="Arial"/>
        <family val="2"/>
      </rPr>
      <t>LANÇAMENTO</t>
    </r>
  </si>
  <si>
    <r>
      <t xml:space="preserve">DIVALPROATO SOD 500 MG 60CPR LIB PRO    </t>
    </r>
    <r>
      <rPr>
        <b/>
        <sz val="12"/>
        <color rgb="FFFF0000"/>
        <rFont val="Arial"/>
        <family val="2"/>
      </rPr>
      <t>LANÇAMENTO</t>
    </r>
  </si>
  <si>
    <r>
      <t xml:space="preserve">DULOXETINA CLOR 30MG 30 CAP    </t>
    </r>
    <r>
      <rPr>
        <b/>
        <sz val="12"/>
        <color rgb="FFFF0000"/>
        <rFont val="Arial"/>
        <family val="2"/>
      </rPr>
      <t xml:space="preserve">                 LANÇAMENTO</t>
    </r>
    <r>
      <rPr>
        <b/>
        <sz val="12"/>
        <rFont val="Arial"/>
        <family val="2"/>
      </rPr>
      <t xml:space="preserve">   </t>
    </r>
  </si>
  <si>
    <r>
      <t xml:space="preserve">ESCITALOPRAM 10 MG 30CP               </t>
    </r>
    <r>
      <rPr>
        <b/>
        <sz val="12"/>
        <color rgb="FFFF0000"/>
        <rFont val="Arial"/>
        <family val="2"/>
      </rPr>
      <t>AUMENTO DESCONTO</t>
    </r>
  </si>
  <si>
    <r>
      <t xml:space="preserve">ESCITALOPRAM 15 MG 30CP              </t>
    </r>
    <r>
      <rPr>
        <b/>
        <sz val="12"/>
        <color rgb="FFFF0000"/>
        <rFont val="Arial"/>
        <family val="2"/>
      </rPr>
      <t>AUMENTO DESCONTO</t>
    </r>
  </si>
  <si>
    <r>
      <t xml:space="preserve">ESCITALOPRAM 20 MG 30CP              </t>
    </r>
    <r>
      <rPr>
        <b/>
        <sz val="12"/>
        <color rgb="FFFF0000"/>
        <rFont val="Arial"/>
        <family val="2"/>
      </rPr>
      <t>AUMENTO DESCONTO</t>
    </r>
  </si>
  <si>
    <r>
      <t xml:space="preserve">TRAZODONA CLOR 50MG C/ 60 CPR           </t>
    </r>
    <r>
      <rPr>
        <b/>
        <sz val="12"/>
        <color rgb="FFFF0000"/>
        <rFont val="Arial"/>
        <family val="2"/>
      </rPr>
      <t>LANÇAMENTO</t>
    </r>
  </si>
  <si>
    <r>
      <rPr>
        <b/>
        <sz val="11"/>
        <rFont val="Arial"/>
        <family val="2"/>
      </rPr>
      <t>TROMETAMOL CETOROLACO 10MG 20CPR SUBL</t>
    </r>
    <r>
      <rPr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LANÇAMENTO</t>
    </r>
  </si>
  <si>
    <r>
      <rPr>
        <b/>
        <sz val="11"/>
        <rFont val="Arial"/>
        <family val="2"/>
      </rPr>
      <t>TROMETAMOL CETOROLACO 10MG 10CPR SUBL</t>
    </r>
    <r>
      <rPr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LANÇAMENTO</t>
    </r>
  </si>
  <si>
    <t xml:space="preserve">VALSARTANA  80 MG x 30 CPR REV      </t>
  </si>
  <si>
    <t xml:space="preserve">VALSARTANA 160 MG x 30 CPR VER    </t>
  </si>
  <si>
    <t xml:space="preserve">VALSARTANA 320 MG x 30 CPR VER    </t>
  </si>
  <si>
    <r>
      <t xml:space="preserve">FLUOXETINA 20 MG c/ 30 CP                </t>
    </r>
    <r>
      <rPr>
        <b/>
        <sz val="12"/>
        <color rgb="FFFF0000"/>
        <rFont val="Arial"/>
        <family val="2"/>
      </rPr>
      <t>Nova Apresentação</t>
    </r>
  </si>
  <si>
    <r>
      <t xml:space="preserve">FLUOXETINA 20 MG c/ 60 CP                </t>
    </r>
    <r>
      <rPr>
        <b/>
        <sz val="12"/>
        <color rgb="FFFF0000"/>
        <rFont val="Arial"/>
        <family val="2"/>
      </rPr>
      <t>Nova Apresentação</t>
    </r>
  </si>
  <si>
    <r>
      <t xml:space="preserve">SIBUTRAMINA CLOR 15MG x 60 CAP         </t>
    </r>
    <r>
      <rPr>
        <b/>
        <sz val="12"/>
        <color rgb="FFFF0000"/>
        <rFont val="Arial"/>
        <family val="2"/>
      </rPr>
      <t>NOVA APRESENTAÇÃO</t>
    </r>
  </si>
  <si>
    <t>c/ desconto</t>
  </si>
  <si>
    <r>
      <t xml:space="preserve">ACIDO ACETILSALICILICO 100 MG C/30 CPR         </t>
    </r>
    <r>
      <rPr>
        <b/>
        <sz val="12"/>
        <color rgb="FFFF0000"/>
        <rFont val="Arial"/>
        <family val="2"/>
      </rPr>
      <t>NOVO</t>
    </r>
  </si>
  <si>
    <r>
      <t xml:space="preserve">ACIDO ACETILSALICILICO 100 MG C/60 CPR         </t>
    </r>
    <r>
      <rPr>
        <b/>
        <sz val="12"/>
        <color rgb="FFFF0000"/>
        <rFont val="Arial"/>
        <family val="2"/>
      </rPr>
      <t>NOVO</t>
    </r>
  </si>
  <si>
    <r>
      <rPr>
        <b/>
        <sz val="11"/>
        <rFont val="Arial"/>
        <family val="2"/>
      </rPr>
      <t xml:space="preserve">TRIMETAZIDINA 35MG C/ 30 CPR                                 </t>
    </r>
    <r>
      <rPr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LANÇAMENTO</t>
    </r>
  </si>
  <si>
    <r>
      <rPr>
        <b/>
        <sz val="11"/>
        <rFont val="Arial"/>
        <family val="2"/>
      </rPr>
      <t xml:space="preserve">TRIMETAZIDINA 35MG C/ 60 CPR                                 </t>
    </r>
    <r>
      <rPr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LANÇAMENTO</t>
    </r>
  </si>
  <si>
    <r>
      <t xml:space="preserve">NITAZOXANIDA 500MG C/ 6CPR                        </t>
    </r>
    <r>
      <rPr>
        <b/>
        <sz val="12"/>
        <color rgb="FFFF0000"/>
        <rFont val="Arial"/>
        <family val="2"/>
      </rPr>
      <t xml:space="preserve"> NOVO</t>
    </r>
  </si>
  <si>
    <t xml:space="preserve">com adicional </t>
  </si>
  <si>
    <r>
      <t xml:space="preserve">AXETILCEFUROXIMA 250MG C/ 10 CPR                </t>
    </r>
    <r>
      <rPr>
        <b/>
        <sz val="12"/>
        <color rgb="FFFF0000"/>
        <rFont val="Arial"/>
        <family val="2"/>
      </rPr>
      <t>NOVO</t>
    </r>
  </si>
  <si>
    <r>
      <t xml:space="preserve">AXETILCEFUROXIMA 500MG C/ 10 CPR                </t>
    </r>
    <r>
      <rPr>
        <b/>
        <sz val="12"/>
        <color rgb="FFFF0000"/>
        <rFont val="Arial"/>
        <family val="2"/>
      </rPr>
      <t>NOVO</t>
    </r>
  </si>
  <si>
    <r>
      <t xml:space="preserve">AXETILCEFUROXIMA 500MG C/ 14 CPR                </t>
    </r>
    <r>
      <rPr>
        <b/>
        <sz val="12"/>
        <color rgb="FFFF0000"/>
        <rFont val="Arial"/>
        <family val="2"/>
      </rPr>
      <t>NOVO</t>
    </r>
  </si>
  <si>
    <r>
      <t xml:space="preserve">LEVETIRACETAM SOL OR 150ML      </t>
    </r>
    <r>
      <rPr>
        <b/>
        <sz val="12"/>
        <color rgb="FFFF0000"/>
        <rFont val="Arial"/>
        <family val="2"/>
      </rPr>
      <t>LANÇAMENTO</t>
    </r>
  </si>
  <si>
    <r>
      <t xml:space="preserve">LEVETIRACETAM 250MG 30CP          </t>
    </r>
    <r>
      <rPr>
        <b/>
        <sz val="12"/>
        <color rgb="FFFF0000"/>
        <rFont val="Arial"/>
        <family val="2"/>
      </rPr>
      <t>LANÇAMENTO</t>
    </r>
  </si>
  <si>
    <r>
      <t xml:space="preserve">LEVETIRACETAM 500MG 30CP          </t>
    </r>
    <r>
      <rPr>
        <b/>
        <sz val="12"/>
        <color rgb="FFFF0000"/>
        <rFont val="Arial"/>
        <family val="2"/>
      </rPr>
      <t>LANÇAMENTO</t>
    </r>
  </si>
  <si>
    <r>
      <t xml:space="preserve">LEVETIRACETAM 750MG 30CP          </t>
    </r>
    <r>
      <rPr>
        <b/>
        <sz val="12"/>
        <color rgb="FFFF0000"/>
        <rFont val="Arial"/>
        <family val="2"/>
      </rPr>
      <t>LANÇAMENTO</t>
    </r>
  </si>
  <si>
    <r>
      <t xml:space="preserve">LEVETIRACETAM 1000MG 30CP        </t>
    </r>
    <r>
      <rPr>
        <b/>
        <sz val="12"/>
        <color rgb="FFFF0000"/>
        <rFont val="Arial"/>
        <family val="2"/>
      </rPr>
      <t>LANÇAMENTO</t>
    </r>
  </si>
  <si>
    <r>
      <t xml:space="preserve">TRAMADOL 37,5MG+PARACET 325MG C/ 10CPR     </t>
    </r>
    <r>
      <rPr>
        <b/>
        <sz val="12"/>
        <color rgb="FFFF0000"/>
        <rFont val="Arial"/>
        <family val="2"/>
      </rPr>
      <t>LANÇAMENTO</t>
    </r>
  </si>
  <si>
    <r>
      <t xml:space="preserve">TRAMADOL 37,5MG+PARACET 325MG C/ 20CPR     </t>
    </r>
    <r>
      <rPr>
        <b/>
        <sz val="12"/>
        <color rgb="FFFF0000"/>
        <rFont val="Arial"/>
        <family val="2"/>
      </rPr>
      <t>LANÇAMENTO</t>
    </r>
  </si>
  <si>
    <r>
      <t xml:space="preserve">TRAMADOL 37,5MG+PARACET 325MG C/ 30CPR     </t>
    </r>
    <r>
      <rPr>
        <b/>
        <sz val="12"/>
        <color rgb="FFFF0000"/>
        <rFont val="Arial"/>
        <family val="2"/>
      </rPr>
      <t>LANÇAMENTO</t>
    </r>
  </si>
  <si>
    <t xml:space="preserve">ACETILCISTEINA 20MG/ML XPE 120ML               </t>
  </si>
  <si>
    <t xml:space="preserve">ACECLOFENACO 100MG x 12 CPR                      </t>
  </si>
  <si>
    <t xml:space="preserve">BETAMET+GENTAM POM 30G                   </t>
  </si>
  <si>
    <r>
      <t xml:space="preserve">BETAMET+GENTAM CR 30G                     </t>
    </r>
    <r>
      <rPr>
        <sz val="12"/>
        <color rgb="FFFF0000"/>
        <rFont val="Arial"/>
        <family val="2"/>
      </rPr>
      <t xml:space="preserve"> </t>
    </r>
  </si>
  <si>
    <t xml:space="preserve">BETAM+GENTA+TOFONAF+CLIOQ CR 20G              </t>
  </si>
  <si>
    <t xml:space="preserve">BETAM+GENTA+TOFONAF+CLIOQ POM 20G              </t>
  </si>
  <si>
    <t xml:space="preserve">BILASTINA 20mg 15CPR                           </t>
  </si>
  <si>
    <t xml:space="preserve">BILASTINA 20mg 30CPR                          </t>
  </si>
  <si>
    <r>
      <t xml:space="preserve">CLORMADINONA+ETINILES 21CP           </t>
    </r>
    <r>
      <rPr>
        <sz val="12"/>
        <color rgb="FFFF0000"/>
        <rFont val="Arial"/>
        <family val="2"/>
      </rPr>
      <t xml:space="preserve"> </t>
    </r>
  </si>
  <si>
    <t xml:space="preserve">DESLORATADINA 5MG C/ 30 CP      </t>
  </si>
  <si>
    <t xml:space="preserve">DEXA+CIANO 2ML+TIAM+PIRID1ML SOL INJ   </t>
  </si>
  <si>
    <t xml:space="preserve">DROSPI 2MG + ESTRAD HEMI 1MG CPR 28        </t>
  </si>
  <si>
    <t xml:space="preserve">DROSPIRENONA + ETINILEST 3+0,02MG 24 CP   </t>
  </si>
  <si>
    <t xml:space="preserve">DROSPIRENONA + ETINILEST 3+0,02MG 72 CP  </t>
  </si>
  <si>
    <t xml:space="preserve">DROSPIRENONA + ETINILEST 3+0,03MG 21 CP  </t>
  </si>
  <si>
    <t xml:space="preserve">DROSPIRENONA + ETINILEST 3+0,03MG 63 CP </t>
  </si>
  <si>
    <t xml:space="preserve">MOMETASONA FUR 0,5MG/G SUS SPR NAS 60AT  </t>
  </si>
  <si>
    <t xml:space="preserve">MOMETASONA FUR 0,5MG/G SUS SPR NAS 120AT   </t>
  </si>
  <si>
    <t xml:space="preserve">MONTELUCASTE 4MG 60 CP   </t>
  </si>
  <si>
    <t xml:space="preserve">MONTELUCASTE 5MG 60 CP   </t>
  </si>
  <si>
    <t xml:space="preserve">MONTELUCASTE 10MG 60 CP   </t>
  </si>
  <si>
    <t xml:space="preserve">NORETISTERONA, ENAN + ESTR INJ AMP          </t>
  </si>
  <si>
    <t xml:space="preserve">METILFENIDATO 10MG x 30CP      </t>
  </si>
  <si>
    <t xml:space="preserve">METILFENIDATO 10MG x 60CP     </t>
  </si>
  <si>
    <t xml:space="preserve">TOPIRAMATO 25MG x 50 CP        </t>
  </si>
  <si>
    <r>
      <t xml:space="preserve">TOPIRAMATO 50MG x 60 CPR    </t>
    </r>
    <r>
      <rPr>
        <sz val="12"/>
        <color rgb="FFFF0000"/>
        <rFont val="Arial"/>
        <family val="2"/>
      </rPr>
      <t xml:space="preserve"> </t>
    </r>
  </si>
  <si>
    <t xml:space="preserve">TOPIRAMATO 100MG x 60 CPR   </t>
  </si>
  <si>
    <t xml:space="preserve">TRAMADOL CLOR 50MG C/ 10 CAP          </t>
  </si>
  <si>
    <t xml:space="preserve">TRAMADOL CLOR 100MG/ML SOL 10ML  </t>
  </si>
  <si>
    <r>
      <t xml:space="preserve">TRAZODONA CLOR 100MG C/ 30 CPR        </t>
    </r>
    <r>
      <rPr>
        <b/>
        <sz val="12"/>
        <color rgb="FFFF0000"/>
        <rFont val="Arial"/>
        <family val="2"/>
      </rPr>
      <t xml:space="preserve"> LANÇAMENTO</t>
    </r>
  </si>
  <si>
    <t xml:space="preserve">ZOLPIDEM 5 MG 30 CPR SUBL                   </t>
  </si>
  <si>
    <r>
      <t xml:space="preserve">ZOLPIDEM 6,25 MG 30 CPR                                  </t>
    </r>
    <r>
      <rPr>
        <b/>
        <sz val="12"/>
        <color rgb="FFFF0000"/>
        <rFont val="Arial"/>
        <family val="2"/>
      </rPr>
      <t xml:space="preserve"> LANÇAMENTO</t>
    </r>
    <r>
      <rPr>
        <b/>
        <sz val="12"/>
        <rFont val="Arial"/>
        <family val="2"/>
      </rPr>
      <t xml:space="preserve">          </t>
    </r>
  </si>
  <si>
    <r>
      <t xml:space="preserve">ZOLPIDEM 10 MG 30 CPR          </t>
    </r>
    <r>
      <rPr>
        <b/>
        <sz val="12"/>
        <color rgb="FFFF0000"/>
        <rFont val="Arial"/>
        <family val="2"/>
      </rPr>
      <t>AUMENTO DESCONTO</t>
    </r>
  </si>
  <si>
    <r>
      <t xml:space="preserve">ZOLPIDEM 12,5 MG 30 CPR                                  </t>
    </r>
    <r>
      <rPr>
        <b/>
        <sz val="12"/>
        <color rgb="FFFF0000"/>
        <rFont val="Arial"/>
        <family val="2"/>
      </rPr>
      <t xml:space="preserve"> LANÇAMENTO</t>
    </r>
    <r>
      <rPr>
        <b/>
        <sz val="12"/>
        <rFont val="Arial"/>
        <family val="2"/>
      </rPr>
      <t xml:space="preserve">          </t>
    </r>
  </si>
  <si>
    <r>
      <t xml:space="preserve">LISDEXANFETAMINA 30MG x 30CAP </t>
    </r>
    <r>
      <rPr>
        <b/>
        <sz val="12"/>
        <color rgb="FFFF0000"/>
        <rFont val="Arial"/>
        <family val="2"/>
      </rPr>
      <t>LANÇAMENTO</t>
    </r>
  </si>
  <si>
    <r>
      <t xml:space="preserve">LISDEXANFETAMINA 50MG x 30CAP </t>
    </r>
    <r>
      <rPr>
        <b/>
        <sz val="12"/>
        <color rgb="FFFF0000"/>
        <rFont val="Arial"/>
        <family val="2"/>
      </rPr>
      <t>LANÇAMENTO</t>
    </r>
  </si>
  <si>
    <r>
      <t xml:space="preserve">LISDEXANFETAMINA 70MG x 30CAP </t>
    </r>
    <r>
      <rPr>
        <b/>
        <sz val="12"/>
        <color rgb="FFFF0000"/>
        <rFont val="Arial"/>
        <family val="2"/>
      </rPr>
      <t>LANÇAMENTO</t>
    </r>
  </si>
  <si>
    <r>
      <t xml:space="preserve">TAMOXIFENO 20MG C/ 30 CPR                             </t>
    </r>
    <r>
      <rPr>
        <b/>
        <sz val="12"/>
        <color rgb="FFFF0000"/>
        <rFont val="Arial"/>
        <family val="2"/>
      </rPr>
      <t>LANÇAMENTO</t>
    </r>
  </si>
  <si>
    <r>
      <t xml:space="preserve">ETODOLACO 500MG x 14CPR   </t>
    </r>
    <r>
      <rPr>
        <b/>
        <sz val="12"/>
        <color rgb="FFFF0000"/>
        <rFont val="Arial"/>
        <family val="2"/>
      </rPr>
      <t xml:space="preserve"> LANÇAMENTO</t>
    </r>
  </si>
  <si>
    <r>
      <t xml:space="preserve">VALACICLOVIR CLOR 500MG 10CPR                          </t>
    </r>
    <r>
      <rPr>
        <b/>
        <sz val="11"/>
        <color rgb="FFFF0000"/>
        <rFont val="Arial"/>
        <family val="2"/>
      </rPr>
      <t>LANÇAMENTO</t>
    </r>
  </si>
  <si>
    <r>
      <t xml:space="preserve">VALACICLOVIR CLOR 500MG 42CPR                          </t>
    </r>
    <r>
      <rPr>
        <b/>
        <sz val="11"/>
        <color rgb="FFFF0000"/>
        <rFont val="Arial"/>
        <family val="2"/>
      </rPr>
      <t>LANÇAMENTO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</si>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</sst>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000000000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b/>
      <sz val="12"/>
      <color rgb="FF002060"/>
      <name val="Tahoma"/>
      <family val="2"/>
    </font>
    <font>
      <sz val="11"/>
      <color rgb="FF002060"/>
      <name val="Calibri"/>
      <family val="2"/>
      <scheme val="minor"/>
    </font>
    <font>
      <u/>
      <sz val="12"/>
      <color rgb="FF002060"/>
      <name val="Arial"/>
      <family val="2"/>
    </font>
    <font>
      <sz val="10"/>
      <color rgb="FF002060"/>
      <name val="Arial"/>
      <family val="2"/>
    </font>
    <font>
      <sz val="12"/>
      <color rgb="FF00B050"/>
      <name val="Arial Black"/>
      <family val="2"/>
    </font>
    <font>
      <b/>
      <sz val="10"/>
      <color theme="3" tint="-0.499984740745262"/>
      <name val="Arial"/>
      <family val="2"/>
    </font>
    <font>
      <b/>
      <sz val="10"/>
      <name val="Tahoma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rgb="FF002060"/>
      <name val="Arial Black"/>
      <family val="2"/>
    </font>
    <font>
      <b/>
      <sz val="11"/>
      <color rgb="FF002060"/>
      <name val="Calibri"/>
      <family val="2"/>
      <scheme val="minor"/>
    </font>
    <font>
      <b/>
      <sz val="11"/>
      <name val="Arial Black"/>
      <family val="2"/>
    </font>
    <font>
      <b/>
      <sz val="13"/>
      <color rgb="FFFF0000"/>
      <name val="Arial Black"/>
      <family val="2"/>
    </font>
    <font>
      <b/>
      <sz val="13"/>
      <color rgb="FF002060"/>
      <name val="Arial Black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  <font>
      <b/>
      <sz val="11"/>
      <color rgb="FF00B050"/>
      <name val="Arial Black"/>
      <family val="2"/>
    </font>
    <font>
      <b/>
      <sz val="12"/>
      <color rgb="FF00B050"/>
      <name val="Arial Black"/>
      <family val="2"/>
    </font>
    <font>
      <sz val="14"/>
      <color rgb="FFFF0000"/>
      <name val="Arial Black"/>
      <family val="2"/>
    </font>
    <font>
      <sz val="8"/>
      <name val="Arial Narrow"/>
      <family val="2"/>
    </font>
    <font>
      <b/>
      <sz val="12"/>
      <color theme="3"/>
      <name val="Arial Black"/>
      <family val="2"/>
    </font>
    <font>
      <b/>
      <sz val="20"/>
      <color theme="3"/>
      <name val="Arial Black"/>
      <family val="2"/>
    </font>
    <font>
      <sz val="11"/>
      <color theme="3"/>
      <name val="Arial Black"/>
      <family val="2"/>
    </font>
    <font>
      <sz val="12"/>
      <color theme="3"/>
      <name val="Arial Black"/>
      <family val="2"/>
    </font>
    <font>
      <sz val="8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sz val="7"/>
      <name val="Tahoma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10"/>
      <name val="Arial Black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6"/>
      <color theme="0"/>
      <name val="Calibri"/>
      <family val="2"/>
      <scheme val="minor"/>
    </font>
    <font>
      <sz val="26"/>
      <color theme="0"/>
      <name val="Amasis MT Pro Black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rgb="FF3FFF96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6">
    <xf numFmtId="0" fontId="0" fillId="0" borderId="0" xfId="0"/>
    <xf numFmtId="0" fontId="5" fillId="5" borderId="10" xfId="0" applyFont="1" applyFill="1" applyBorder="1"/>
    <xf numFmtId="0" fontId="5" fillId="5" borderId="1" xfId="0" applyFont="1" applyFill="1" applyBorder="1"/>
    <xf numFmtId="0" fontId="5" fillId="5" borderId="12" xfId="0" applyFont="1" applyFill="1" applyBorder="1"/>
    <xf numFmtId="0" fontId="6" fillId="2" borderId="0" xfId="0" applyFont="1" applyFill="1"/>
    <xf numFmtId="0" fontId="7" fillId="5" borderId="0" xfId="3" applyFont="1" applyFill="1" applyAlignment="1">
      <alignment vertical="center"/>
    </xf>
    <xf numFmtId="0" fontId="7" fillId="5" borderId="2" xfId="3" applyFont="1" applyFill="1" applyBorder="1" applyAlignment="1">
      <alignment vertical="center"/>
    </xf>
    <xf numFmtId="0" fontId="7" fillId="5" borderId="13" xfId="3" applyFont="1" applyFill="1" applyBorder="1" applyAlignment="1">
      <alignment vertical="center"/>
    </xf>
    <xf numFmtId="0" fontId="8" fillId="2" borderId="11" xfId="0" applyFont="1" applyFill="1" applyBorder="1"/>
    <xf numFmtId="0" fontId="8" fillId="2" borderId="2" xfId="0" applyFont="1" applyFill="1" applyBorder="1"/>
    <xf numFmtId="9" fontId="8" fillId="2" borderId="2" xfId="0" applyNumberFormat="1" applyFont="1" applyFill="1" applyBorder="1" applyAlignment="1">
      <alignment horizontal="right"/>
    </xf>
    <xf numFmtId="0" fontId="8" fillId="2" borderId="3" xfId="0" applyFont="1" applyFill="1" applyBorder="1"/>
    <xf numFmtId="0" fontId="8" fillId="2" borderId="0" xfId="0" applyFont="1" applyFill="1"/>
    <xf numFmtId="0" fontId="4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9" fontId="8" fillId="0" borderId="0" xfId="0" applyNumberFormat="1" applyFont="1" applyAlignment="1">
      <alignment horizontal="right"/>
    </xf>
    <xf numFmtId="44" fontId="9" fillId="0" borderId="8" xfId="2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9" fontId="12" fillId="3" borderId="6" xfId="0" applyNumberFormat="1" applyFont="1" applyFill="1" applyBorder="1" applyAlignment="1">
      <alignment horizontal="center"/>
    </xf>
    <xf numFmtId="9" fontId="12" fillId="3" borderId="7" xfId="0" applyNumberFormat="1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9" fontId="12" fillId="3" borderId="5" xfId="0" applyNumberFormat="1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3" fillId="0" borderId="8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2" fillId="5" borderId="6" xfId="3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164" fontId="16" fillId="0" borderId="2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3" fillId="0" borderId="17" xfId="0" applyFont="1" applyBorder="1" applyAlignment="1">
      <alignment vertical="center"/>
    </xf>
    <xf numFmtId="164" fontId="16" fillId="0" borderId="6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0" fontId="18" fillId="2" borderId="3" xfId="0" applyFont="1" applyFill="1" applyBorder="1"/>
    <xf numFmtId="9" fontId="19" fillId="0" borderId="18" xfId="1" applyFont="1" applyBorder="1" applyAlignment="1">
      <alignment horizontal="center" vertical="center"/>
    </xf>
    <xf numFmtId="44" fontId="20" fillId="0" borderId="14" xfId="2" applyFont="1" applyBorder="1" applyAlignment="1">
      <alignment horizontal="right" vertical="center"/>
    </xf>
    <xf numFmtId="9" fontId="19" fillId="0" borderId="8" xfId="1" applyFont="1" applyBorder="1" applyAlignment="1">
      <alignment horizontal="center" vertical="center"/>
    </xf>
    <xf numFmtId="44" fontId="20" fillId="0" borderId="21" xfId="2" applyFont="1" applyBorder="1" applyAlignment="1">
      <alignment horizontal="right" vertical="center"/>
    </xf>
    <xf numFmtId="9" fontId="19" fillId="0" borderId="16" xfId="1" applyFont="1" applyBorder="1" applyAlignment="1">
      <alignment horizontal="center" vertical="center"/>
    </xf>
    <xf numFmtId="44" fontId="20" fillId="0" borderId="23" xfId="2" applyFont="1" applyBorder="1" applyAlignment="1">
      <alignment horizontal="right" vertical="center"/>
    </xf>
    <xf numFmtId="0" fontId="16" fillId="0" borderId="25" xfId="0" applyFont="1" applyBorder="1" applyAlignment="1">
      <alignment horizontal="center" vertical="center"/>
    </xf>
    <xf numFmtId="164" fontId="16" fillId="0" borderId="4" xfId="0" applyNumberFormat="1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44" fontId="20" fillId="0" borderId="8" xfId="2" applyFont="1" applyBorder="1" applyAlignment="1">
      <alignment horizontal="right" vertical="center"/>
    </xf>
    <xf numFmtId="0" fontId="14" fillId="0" borderId="15" xfId="0" applyFont="1" applyBorder="1" applyAlignment="1">
      <alignment vertical="center"/>
    </xf>
    <xf numFmtId="44" fontId="23" fillId="0" borderId="8" xfId="2" applyFont="1" applyFill="1" applyBorder="1" applyAlignment="1">
      <alignment horizontal="center" vertical="center"/>
    </xf>
    <xf numFmtId="44" fontId="24" fillId="0" borderId="8" xfId="2" applyFont="1" applyFill="1" applyBorder="1" applyAlignment="1">
      <alignment horizontal="center" vertical="center"/>
    </xf>
    <xf numFmtId="44" fontId="20" fillId="0" borderId="27" xfId="2" applyFont="1" applyBorder="1" applyAlignment="1">
      <alignment horizontal="right" vertical="center"/>
    </xf>
    <xf numFmtId="164" fontId="16" fillId="0" borderId="28" xfId="0" applyNumberFormat="1" applyFont="1" applyBorder="1" applyAlignment="1">
      <alignment horizontal="center" vertical="center"/>
    </xf>
    <xf numFmtId="44" fontId="20" fillId="0" borderId="29" xfId="2" applyFont="1" applyBorder="1" applyAlignment="1">
      <alignment horizontal="right" vertical="center"/>
    </xf>
    <xf numFmtId="44" fontId="24" fillId="0" borderId="16" xfId="2" applyFont="1" applyFill="1" applyBorder="1" applyAlignment="1">
      <alignment horizontal="center" vertic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9" fontId="19" fillId="0" borderId="25" xfId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4" fillId="0" borderId="17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1" fillId="5" borderId="10" xfId="0" applyFont="1" applyFill="1" applyBorder="1" applyAlignment="1">
      <alignment horizontal="center"/>
    </xf>
    <xf numFmtId="0" fontId="2" fillId="5" borderId="0" xfId="3" applyFill="1" applyBorder="1" applyAlignment="1">
      <alignment horizontal="center" vertical="center"/>
    </xf>
    <xf numFmtId="0" fontId="18" fillId="2" borderId="2" xfId="0" applyFont="1" applyFill="1" applyBorder="1"/>
    <xf numFmtId="165" fontId="26" fillId="0" borderId="8" xfId="0" applyNumberFormat="1" applyFont="1" applyBorder="1" applyAlignment="1">
      <alignment horizontal="center" vertical="center"/>
    </xf>
    <xf numFmtId="165" fontId="26" fillId="5" borderId="19" xfId="0" applyNumberFormat="1" applyFont="1" applyFill="1" applyBorder="1" applyAlignment="1">
      <alignment horizontal="center" vertical="center"/>
    </xf>
    <xf numFmtId="165" fontId="26" fillId="5" borderId="8" xfId="0" applyNumberFormat="1" applyFont="1" applyFill="1" applyBorder="1" applyAlignment="1">
      <alignment horizontal="center" vertical="center"/>
    </xf>
    <xf numFmtId="165" fontId="26" fillId="5" borderId="31" xfId="0" applyNumberFormat="1" applyFont="1" applyFill="1" applyBorder="1" applyAlignment="1">
      <alignment horizontal="center" vertical="center"/>
    </xf>
    <xf numFmtId="165" fontId="26" fillId="5" borderId="16" xfId="0" applyNumberFormat="1" applyFont="1" applyFill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/>
    </xf>
    <xf numFmtId="0" fontId="14" fillId="0" borderId="32" xfId="0" applyFont="1" applyBorder="1" applyAlignment="1">
      <alignment vertical="center"/>
    </xf>
    <xf numFmtId="165" fontId="26" fillId="5" borderId="33" xfId="0" applyNumberFormat="1" applyFont="1" applyFill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44" fontId="23" fillId="0" borderId="33" xfId="2" applyFont="1" applyFill="1" applyBorder="1" applyAlignment="1">
      <alignment horizontal="center" vertical="center"/>
    </xf>
    <xf numFmtId="9" fontId="19" fillId="0" borderId="33" xfId="1" applyFont="1" applyBorder="1" applyAlignment="1">
      <alignment horizontal="center" vertical="center"/>
    </xf>
    <xf numFmtId="44" fontId="20" fillId="0" borderId="34" xfId="2" applyFont="1" applyBorder="1" applyAlignment="1">
      <alignment horizontal="right" vertical="center"/>
    </xf>
    <xf numFmtId="164" fontId="16" fillId="0" borderId="35" xfId="0" applyNumberFormat="1" applyFont="1" applyBorder="1" applyAlignment="1">
      <alignment horizontal="center" vertical="center"/>
    </xf>
    <xf numFmtId="165" fontId="26" fillId="5" borderId="18" xfId="0" applyNumberFormat="1" applyFont="1" applyFill="1" applyBorder="1" applyAlignment="1">
      <alignment horizontal="center" vertical="center"/>
    </xf>
    <xf numFmtId="2" fontId="14" fillId="5" borderId="36" xfId="0" applyNumberFormat="1" applyFont="1" applyFill="1" applyBorder="1" applyAlignment="1">
      <alignment horizontal="left" vertical="center"/>
    </xf>
    <xf numFmtId="165" fontId="26" fillId="5" borderId="37" xfId="0" applyNumberFormat="1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44" fontId="24" fillId="0" borderId="37" xfId="2" applyFont="1" applyFill="1" applyBorder="1" applyAlignment="1">
      <alignment horizontal="center" vertical="center"/>
    </xf>
    <xf numFmtId="9" fontId="19" fillId="0" borderId="37" xfId="1" applyFont="1" applyBorder="1" applyAlignment="1">
      <alignment horizontal="center" vertical="center"/>
    </xf>
    <xf numFmtId="44" fontId="20" fillId="0" borderId="37" xfId="2" applyFont="1" applyBorder="1" applyAlignment="1">
      <alignment horizontal="right" vertical="center"/>
    </xf>
    <xf numFmtId="164" fontId="16" fillId="0" borderId="38" xfId="0" applyNumberFormat="1" applyFont="1" applyBorder="1" applyAlignment="1">
      <alignment horizontal="center" vertical="center"/>
    </xf>
    <xf numFmtId="0" fontId="14" fillId="0" borderId="39" xfId="0" applyFont="1" applyBorder="1" applyAlignment="1">
      <alignment horizontal="right" vertical="center"/>
    </xf>
    <xf numFmtId="0" fontId="27" fillId="0" borderId="39" xfId="0" applyFont="1" applyBorder="1" applyAlignment="1">
      <alignment horizontal="right" vertical="center"/>
    </xf>
    <xf numFmtId="0" fontId="28" fillId="0" borderId="0" xfId="0" applyFont="1" applyAlignment="1">
      <alignment horizontal="center"/>
    </xf>
    <xf numFmtId="0" fontId="29" fillId="0" borderId="0" xfId="0" applyFont="1"/>
    <xf numFmtId="164" fontId="30" fillId="0" borderId="0" xfId="0" applyNumberFormat="1" applyFont="1"/>
    <xf numFmtId="0" fontId="31" fillId="0" borderId="0" xfId="0" applyFont="1"/>
    <xf numFmtId="0" fontId="33" fillId="0" borderId="4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1" fontId="33" fillId="0" borderId="10" xfId="0" applyNumberFormat="1" applyFont="1" applyBorder="1" applyAlignment="1">
      <alignment horizontal="center" vertical="center" wrapText="1"/>
    </xf>
    <xf numFmtId="0" fontId="33" fillId="0" borderId="4" xfId="0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>
      <alignment vertical="center" wrapText="1"/>
    </xf>
    <xf numFmtId="0" fontId="3" fillId="6" borderId="9" xfId="0" applyFont="1" applyFill="1" applyBorder="1" applyAlignment="1">
      <alignment vertical="center"/>
    </xf>
    <xf numFmtId="0" fontId="35" fillId="6" borderId="8" xfId="0" applyFont="1" applyFill="1" applyBorder="1" applyAlignment="1">
      <alignment vertical="center"/>
    </xf>
    <xf numFmtId="165" fontId="26" fillId="6" borderId="8" xfId="0" applyNumberFormat="1" applyFont="1" applyFill="1" applyBorder="1" applyAlignment="1">
      <alignment horizontal="center" vertical="center"/>
    </xf>
    <xf numFmtId="4" fontId="35" fillId="6" borderId="8" xfId="6" applyNumberFormat="1" applyFont="1" applyFill="1" applyBorder="1" applyAlignment="1">
      <alignment horizontal="right" vertical="center"/>
    </xf>
    <xf numFmtId="4" fontId="35" fillId="6" borderId="8" xfId="21" applyNumberFormat="1" applyFont="1" applyFill="1" applyBorder="1" applyAlignment="1">
      <alignment horizontal="center" vertical="center"/>
    </xf>
    <xf numFmtId="1" fontId="36" fillId="6" borderId="8" xfId="0" applyNumberFormat="1" applyFont="1" applyFill="1" applyBorder="1" applyAlignment="1">
      <alignment horizontal="center" vertical="center"/>
    </xf>
    <xf numFmtId="44" fontId="12" fillId="6" borderId="21" xfId="2" applyFont="1" applyFill="1" applyBorder="1" applyAlignment="1">
      <alignment horizontal="right" vertical="center"/>
    </xf>
    <xf numFmtId="44" fontId="37" fillId="7" borderId="24" xfId="2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5" fillId="0" borderId="8" xfId="0" applyFont="1" applyBorder="1" applyAlignment="1">
      <alignment vertical="center"/>
    </xf>
    <xf numFmtId="4" fontId="35" fillId="0" borderId="8" xfId="16" applyNumberFormat="1" applyFont="1" applyBorder="1" applyAlignment="1">
      <alignment horizontal="right" vertical="center"/>
    </xf>
    <xf numFmtId="4" fontId="35" fillId="0" borderId="8" xfId="21" applyNumberFormat="1" applyFont="1" applyBorder="1" applyAlignment="1">
      <alignment horizontal="center" vertical="center"/>
    </xf>
    <xf numFmtId="1" fontId="36" fillId="0" borderId="8" xfId="0" applyNumberFormat="1" applyFont="1" applyBorder="1" applyAlignment="1">
      <alignment horizontal="center" vertical="center"/>
    </xf>
    <xf numFmtId="4" fontId="35" fillId="6" borderId="8" xfId="17" applyNumberFormat="1" applyFont="1" applyFill="1" applyBorder="1" applyAlignment="1">
      <alignment horizontal="right" vertical="center"/>
    </xf>
    <xf numFmtId="0" fontId="31" fillId="0" borderId="0" xfId="0" applyFont="1" applyAlignment="1">
      <alignment vertical="center"/>
    </xf>
    <xf numFmtId="4" fontId="35" fillId="0" borderId="8" xfId="17" applyNumberFormat="1" applyFont="1" applyBorder="1" applyAlignment="1">
      <alignment horizontal="right" vertical="center"/>
    </xf>
    <xf numFmtId="4" fontId="35" fillId="6" borderId="8" xfId="13" applyNumberFormat="1" applyFont="1" applyFill="1" applyBorder="1" applyAlignment="1">
      <alignment horizontal="right" vertical="center"/>
    </xf>
    <xf numFmtId="4" fontId="35" fillId="0" borderId="8" xfId="14" applyNumberFormat="1" applyFont="1" applyBorder="1" applyAlignment="1">
      <alignment horizontal="right" vertical="center"/>
    </xf>
    <xf numFmtId="4" fontId="35" fillId="6" borderId="8" xfId="15" applyNumberFormat="1" applyFont="1" applyFill="1" applyBorder="1" applyAlignment="1">
      <alignment horizontal="right" vertical="center"/>
    </xf>
    <xf numFmtId="4" fontId="35" fillId="0" borderId="8" xfId="43" applyNumberFormat="1" applyFont="1" applyBorder="1" applyAlignment="1">
      <alignment horizontal="right" vertical="center"/>
    </xf>
    <xf numFmtId="4" fontId="35" fillId="0" borderId="8" xfId="11" applyNumberFormat="1" applyFont="1" applyBorder="1" applyAlignment="1">
      <alignment horizontal="right" vertical="center"/>
    </xf>
    <xf numFmtId="4" fontId="35" fillId="6" borderId="8" xfId="10" applyNumberFormat="1" applyFont="1" applyFill="1" applyBorder="1" applyAlignment="1">
      <alignment horizontal="right" vertical="center"/>
    </xf>
    <xf numFmtId="4" fontId="35" fillId="0" borderId="8" xfId="12" applyNumberFormat="1" applyFont="1" applyBorder="1" applyAlignment="1">
      <alignment horizontal="right" vertical="center"/>
    </xf>
    <xf numFmtId="4" fontId="35" fillId="6" borderId="8" xfId="44" applyNumberFormat="1" applyFont="1" applyFill="1" applyBorder="1" applyAlignment="1">
      <alignment horizontal="right" vertical="center"/>
    </xf>
    <xf numFmtId="4" fontId="35" fillId="6" borderId="8" xfId="43" applyNumberFormat="1" applyFont="1" applyFill="1" applyBorder="1" applyAlignment="1">
      <alignment horizontal="right" vertical="center"/>
    </xf>
    <xf numFmtId="4" fontId="35" fillId="0" borderId="8" xfId="45" applyNumberFormat="1" applyFont="1" applyBorder="1" applyAlignment="1">
      <alignment horizontal="right" vertical="center"/>
    </xf>
    <xf numFmtId="2" fontId="35" fillId="6" borderId="8" xfId="0" applyNumberFormat="1" applyFont="1" applyFill="1" applyBorder="1" applyAlignment="1">
      <alignment horizontal="right" vertical="center"/>
    </xf>
    <xf numFmtId="2" fontId="35" fillId="0" borderId="8" xfId="0" applyNumberFormat="1" applyFont="1" applyBorder="1" applyAlignment="1">
      <alignment horizontal="right" vertical="center"/>
    </xf>
    <xf numFmtId="4" fontId="35" fillId="6" borderId="8" xfId="4" applyNumberFormat="1" applyFont="1" applyFill="1" applyBorder="1" applyAlignment="1">
      <alignment horizontal="right" vertical="center"/>
    </xf>
    <xf numFmtId="4" fontId="35" fillId="0" borderId="8" xfId="4" applyNumberFormat="1" applyFont="1" applyBorder="1" applyAlignment="1">
      <alignment horizontal="right" vertical="center"/>
    </xf>
    <xf numFmtId="4" fontId="35" fillId="0" borderId="8" xfId="46" applyNumberFormat="1" applyFont="1" applyBorder="1" applyAlignment="1">
      <alignment horizontal="right" vertical="center"/>
    </xf>
    <xf numFmtId="4" fontId="35" fillId="6" borderId="8" xfId="47" applyNumberFormat="1" applyFont="1" applyFill="1" applyBorder="1" applyAlignment="1">
      <alignment horizontal="right" vertical="center"/>
    </xf>
    <xf numFmtId="4" fontId="35" fillId="6" borderId="8" xfId="46" applyNumberFormat="1" applyFont="1" applyFill="1" applyBorder="1" applyAlignment="1">
      <alignment horizontal="right" vertical="center"/>
    </xf>
    <xf numFmtId="4" fontId="35" fillId="0" borderId="8" xfId="47" applyNumberFormat="1" applyFont="1" applyBorder="1" applyAlignment="1">
      <alignment horizontal="right" vertical="center"/>
    </xf>
    <xf numFmtId="4" fontId="35" fillId="6" borderId="8" xfId="48" applyNumberFormat="1" applyFont="1" applyFill="1" applyBorder="1" applyAlignment="1">
      <alignment horizontal="right" vertical="center"/>
    </xf>
    <xf numFmtId="4" fontId="35" fillId="0" borderId="8" xfId="20" applyNumberFormat="1" applyFont="1" applyBorder="1" applyAlignment="1">
      <alignment horizontal="right" vertical="center"/>
    </xf>
    <xf numFmtId="4" fontId="35" fillId="6" borderId="8" xfId="49" applyNumberFormat="1" applyFont="1" applyFill="1" applyBorder="1" applyAlignment="1">
      <alignment horizontal="right" vertical="center"/>
    </xf>
    <xf numFmtId="4" fontId="35" fillId="0" borderId="8" xfId="49" applyNumberFormat="1" applyFont="1" applyBorder="1" applyAlignment="1">
      <alignment horizontal="right" vertical="center"/>
    </xf>
    <xf numFmtId="0" fontId="31" fillId="0" borderId="0" xfId="0" applyFont="1" applyAlignment="1">
      <alignment horizontal="right"/>
    </xf>
    <xf numFmtId="1" fontId="37" fillId="0" borderId="0" xfId="0" applyNumberFormat="1" applyFont="1"/>
    <xf numFmtId="0" fontId="37" fillId="0" borderId="0" xfId="0" applyFont="1"/>
    <xf numFmtId="0" fontId="3" fillId="6" borderId="15" xfId="0" applyFont="1" applyFill="1" applyBorder="1" applyAlignment="1">
      <alignment vertical="center"/>
    </xf>
    <xf numFmtId="0" fontId="35" fillId="6" borderId="16" xfId="0" applyFont="1" applyFill="1" applyBorder="1" applyAlignment="1">
      <alignment vertical="center"/>
    </xf>
    <xf numFmtId="165" fontId="26" fillId="6" borderId="16" xfId="0" applyNumberFormat="1" applyFont="1" applyFill="1" applyBorder="1" applyAlignment="1">
      <alignment horizontal="center" vertical="center"/>
    </xf>
    <xf numFmtId="4" fontId="35" fillId="6" borderId="16" xfId="17" applyNumberFormat="1" applyFont="1" applyFill="1" applyBorder="1" applyAlignment="1">
      <alignment horizontal="right" vertical="center"/>
    </xf>
    <xf numFmtId="4" fontId="35" fillId="6" borderId="16" xfId="21" applyNumberFormat="1" applyFont="1" applyFill="1" applyBorder="1" applyAlignment="1">
      <alignment horizontal="center" vertical="center"/>
    </xf>
    <xf numFmtId="1" fontId="36" fillId="0" borderId="1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44" fontId="38" fillId="0" borderId="8" xfId="2" applyFont="1" applyBorder="1"/>
    <xf numFmtId="0" fontId="38" fillId="0" borderId="8" xfId="0" applyFont="1" applyBorder="1"/>
    <xf numFmtId="0" fontId="3" fillId="0" borderId="16" xfId="0" applyFont="1" applyBorder="1" applyAlignment="1">
      <alignment vertical="center"/>
    </xf>
    <xf numFmtId="0" fontId="35" fillId="0" borderId="16" xfId="0" applyFont="1" applyBorder="1" applyAlignment="1">
      <alignment vertical="center"/>
    </xf>
    <xf numFmtId="165" fontId="26" fillId="0" borderId="16" xfId="0" applyNumberFormat="1" applyFont="1" applyBorder="1" applyAlignment="1">
      <alignment horizontal="center" vertical="center"/>
    </xf>
    <xf numFmtId="4" fontId="35" fillId="0" borderId="16" xfId="49" applyNumberFormat="1" applyFont="1" applyBorder="1" applyAlignment="1">
      <alignment horizontal="right" vertical="center"/>
    </xf>
    <xf numFmtId="4" fontId="35" fillId="0" borderId="16" xfId="21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0" fontId="7" fillId="5" borderId="0" xfId="3" applyFont="1" applyFill="1" applyBorder="1" applyAlignment="1">
      <alignment vertical="center"/>
    </xf>
    <xf numFmtId="49" fontId="12" fillId="3" borderId="6" xfId="0" applyNumberFormat="1" applyFont="1" applyFill="1" applyBorder="1" applyAlignment="1">
      <alignment horizontal="center"/>
    </xf>
    <xf numFmtId="0" fontId="39" fillId="0" borderId="15" xfId="0" applyFont="1" applyBorder="1" applyAlignment="1">
      <alignment vertical="center"/>
    </xf>
    <xf numFmtId="44" fontId="9" fillId="0" borderId="16" xfId="2" applyFont="1" applyBorder="1" applyAlignment="1">
      <alignment horizontal="center" vertical="center"/>
    </xf>
    <xf numFmtId="44" fontId="20" fillId="0" borderId="40" xfId="2" applyFont="1" applyBorder="1" applyAlignment="1">
      <alignment horizontal="right" vertical="center"/>
    </xf>
    <xf numFmtId="44" fontId="9" fillId="0" borderId="18" xfId="2" applyFont="1" applyBorder="1" applyAlignment="1">
      <alignment horizontal="center" vertical="center"/>
    </xf>
    <xf numFmtId="9" fontId="5" fillId="5" borderId="1" xfId="1" applyFont="1" applyFill="1" applyBorder="1"/>
    <xf numFmtId="9" fontId="7" fillId="5" borderId="2" xfId="1" applyFont="1" applyFill="1" applyBorder="1" applyAlignment="1">
      <alignment vertical="center"/>
    </xf>
    <xf numFmtId="9" fontId="8" fillId="2" borderId="2" xfId="1" applyFont="1" applyFill="1" applyBorder="1" applyAlignment="1">
      <alignment horizontal="right"/>
    </xf>
    <xf numFmtId="9" fontId="12" fillId="3" borderId="5" xfId="1" applyFont="1" applyFill="1" applyBorder="1" applyAlignment="1">
      <alignment horizontal="center"/>
    </xf>
    <xf numFmtId="9" fontId="12" fillId="3" borderId="7" xfId="1" applyFont="1" applyFill="1" applyBorder="1" applyAlignment="1">
      <alignment horizontal="center"/>
    </xf>
    <xf numFmtId="9" fontId="8" fillId="0" borderId="0" xfId="1" applyFont="1" applyAlignment="1">
      <alignment horizontal="right"/>
    </xf>
    <xf numFmtId="0" fontId="2" fillId="5" borderId="41" xfId="3" applyFill="1" applyBorder="1" applyAlignment="1">
      <alignment horizontal="center" vertical="center"/>
    </xf>
    <xf numFmtId="0" fontId="18" fillId="2" borderId="11" xfId="0" applyFont="1" applyFill="1" applyBorder="1"/>
    <xf numFmtId="0" fontId="42" fillId="5" borderId="0" xfId="0" applyFont="1" applyFill="1" applyAlignment="1">
      <alignment horizontal="center"/>
    </xf>
    <xf numFmtId="9" fontId="43" fillId="5" borderId="0" xfId="1" applyFont="1" applyFill="1" applyAlignment="1">
      <alignment horizontal="center"/>
    </xf>
    <xf numFmtId="164" fontId="16" fillId="0" borderId="42" xfId="0" applyNumberFormat="1" applyFont="1" applyBorder="1" applyAlignment="1">
      <alignment horizontal="center" vertical="center"/>
    </xf>
    <xf numFmtId="0" fontId="14" fillId="0" borderId="39" xfId="0" applyFont="1" applyBorder="1" applyAlignment="1">
      <alignment vertical="center"/>
    </xf>
    <xf numFmtId="0" fontId="14" fillId="0" borderId="43" xfId="0" applyFont="1" applyBorder="1" applyAlignment="1">
      <alignment vertical="center"/>
    </xf>
    <xf numFmtId="164" fontId="17" fillId="0" borderId="1" xfId="0" applyNumberFormat="1" applyFont="1" applyBorder="1" applyAlignment="1">
      <alignment horizontal="center"/>
    </xf>
    <xf numFmtId="0" fontId="25" fillId="0" borderId="3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40" fillId="0" borderId="15" xfId="0" applyFont="1" applyBorder="1" applyAlignment="1">
      <alignment vertical="center"/>
    </xf>
  </cellXfs>
  <cellStyles count="78">
    <cellStyle name="Hiperlink" xfId="3" builtinId="8"/>
    <cellStyle name="Moeda" xfId="2" builtinId="4"/>
    <cellStyle name="Normal" xfId="0" builtinId="0"/>
    <cellStyle name="Normal 10 2" xfId="8" xr:uid="{00000000-0005-0000-0000-000003000000}"/>
    <cellStyle name="Normal 100 2" xfId="38" xr:uid="{00000000-0005-0000-0000-000004000000}"/>
    <cellStyle name="Normal 105 2" xfId="31" xr:uid="{00000000-0005-0000-0000-000005000000}"/>
    <cellStyle name="Normal 108 2" xfId="77" xr:uid="{B70F8A38-1AA0-4968-BAC4-8CA6D61B90C8}"/>
    <cellStyle name="Normal 111 2" xfId="43" xr:uid="{C2393FC1-E764-487F-B9BC-7414D3732AA6}"/>
    <cellStyle name="Normal 114 2" xfId="59" xr:uid="{04B312B1-D7A7-4E73-AEF0-2125A103B77F}"/>
    <cellStyle name="Normal 115 2" xfId="45" xr:uid="{F18BC3F8-4DD0-4402-96D3-E5A66516FC94}"/>
    <cellStyle name="Normal 12 2" xfId="28" xr:uid="{00000000-0005-0000-0000-000006000000}"/>
    <cellStyle name="Normal 121 2" xfId="27" xr:uid="{00000000-0005-0000-0000-000007000000}"/>
    <cellStyle name="Normal 122 2" xfId="67" xr:uid="{6068E049-2033-456D-BA36-52E851664AE9}"/>
    <cellStyle name="Normal 123 2" xfId="69" xr:uid="{7CA8D280-13F7-49AE-BC77-3608F2405F70}"/>
    <cellStyle name="Normal 124 2" xfId="32" xr:uid="{00000000-0005-0000-0000-000008000000}"/>
    <cellStyle name="Normal 125 2" xfId="39" xr:uid="{00000000-0005-0000-0000-000009000000}"/>
    <cellStyle name="Normal 14 2" xfId="10" xr:uid="{00000000-0005-0000-0000-00000A000000}"/>
    <cellStyle name="Normal 16 2" xfId="7" xr:uid="{00000000-0005-0000-0000-00000B000000}"/>
    <cellStyle name="Normal 17 2" xfId="44" xr:uid="{E8612F44-0B4B-4CFD-8179-233F0B8B3909}"/>
    <cellStyle name="Normal 18 2" xfId="21" xr:uid="{00000000-0005-0000-0000-00000C000000}"/>
    <cellStyle name="Normal 19 2" xfId="12" xr:uid="{00000000-0005-0000-0000-00000D000000}"/>
    <cellStyle name="Normal 2" xfId="5" xr:uid="{00000000-0005-0000-0000-00000E000000}"/>
    <cellStyle name="Normal 20 2" xfId="20" xr:uid="{00000000-0005-0000-0000-00000F000000}"/>
    <cellStyle name="Normal 21 2" xfId="9" xr:uid="{00000000-0005-0000-0000-000010000000}"/>
    <cellStyle name="Normal 22 2" xfId="11" xr:uid="{00000000-0005-0000-0000-000011000000}"/>
    <cellStyle name="Normal 23 2" xfId="60" xr:uid="{0D4B26B7-4215-43CA-AE92-45D3B5C50890}"/>
    <cellStyle name="Normal 24 2" xfId="19" xr:uid="{00000000-0005-0000-0000-000012000000}"/>
    <cellStyle name="Normal 26 2" xfId="4" xr:uid="{00000000-0005-0000-0000-000013000000}"/>
    <cellStyle name="Normal 29 2" xfId="47" xr:uid="{2ED9EC01-ABA6-4C02-8721-B7B1E1E55411}"/>
    <cellStyle name="Normal 3 2" xfId="6" xr:uid="{00000000-0005-0000-0000-000014000000}"/>
    <cellStyle name="Normal 30 2" xfId="46" xr:uid="{FD0A02F6-1717-470D-A1A1-7934C00E0E2F}"/>
    <cellStyle name="Normal 32 2" xfId="22" xr:uid="{00000000-0005-0000-0000-000015000000}"/>
    <cellStyle name="Normal 33 2" xfId="18" xr:uid="{00000000-0005-0000-0000-000016000000}"/>
    <cellStyle name="Normal 36 2" xfId="50" xr:uid="{2B6CF2B1-6EC1-4999-AF98-F4085C9333C6}"/>
    <cellStyle name="Normal 38 2" xfId="51" xr:uid="{F8C99767-7BDA-42F2-A136-383871C8582D}"/>
    <cellStyle name="Normal 4 2" xfId="15" xr:uid="{00000000-0005-0000-0000-000017000000}"/>
    <cellStyle name="Normal 40 2" xfId="52" xr:uid="{51A15DAB-C5EE-45E3-A92B-B3988306BEFE}"/>
    <cellStyle name="Normal 41 2" xfId="53" xr:uid="{5CF4D629-4A48-47EA-A246-F192131D2BDE}"/>
    <cellStyle name="Normal 43 2" xfId="54" xr:uid="{E043643F-9BA6-4131-A5D5-45DB825F2F34}"/>
    <cellStyle name="Normal 44 2" xfId="56" xr:uid="{6180FC14-4F9D-4A2C-884A-23DFDEC393BD}"/>
    <cellStyle name="Normal 45 2" xfId="55" xr:uid="{195B51EC-5065-4DC0-90DB-9D1CC83DA069}"/>
    <cellStyle name="Normal 47 2" xfId="57" xr:uid="{49458E83-EC69-43D9-9080-1763D4AC600B}"/>
    <cellStyle name="Normal 49 2" xfId="61" xr:uid="{0A00D89D-30FE-40DE-BE9F-915676C084F1}"/>
    <cellStyle name="Normal 5 2" xfId="17" xr:uid="{00000000-0005-0000-0000-000018000000}"/>
    <cellStyle name="Normal 51 2" xfId="74" xr:uid="{8E20B90A-61D2-4CD0-883F-A29A7597E769}"/>
    <cellStyle name="Normal 52 2" xfId="75" xr:uid="{EEB5D9FA-C378-4CDA-A49D-A20536AB4E33}"/>
    <cellStyle name="Normal 53 2" xfId="58" xr:uid="{6352246D-14CF-43DF-BFE4-709C67A7ED98}"/>
    <cellStyle name="Normal 54 2" xfId="29" xr:uid="{00000000-0005-0000-0000-000019000000}"/>
    <cellStyle name="Normal 55 2" xfId="68" xr:uid="{A8B23E76-A899-428D-A9DE-7A121A8D66DF}"/>
    <cellStyle name="Normal 57 2" xfId="76" xr:uid="{60A0735A-0479-44E1-86DD-7E969C982A57}"/>
    <cellStyle name="Normal 59 2" xfId="42" xr:uid="{00000000-0005-0000-0000-00001A000000}"/>
    <cellStyle name="Normal 6 2" xfId="16" xr:uid="{00000000-0005-0000-0000-00001B000000}"/>
    <cellStyle name="Normal 63 2" xfId="30" xr:uid="{00000000-0005-0000-0000-00001C000000}"/>
    <cellStyle name="Normal 65 2" xfId="34" xr:uid="{00000000-0005-0000-0000-00001D000000}"/>
    <cellStyle name="Normal 66 2" xfId="37" xr:uid="{00000000-0005-0000-0000-00001E000000}"/>
    <cellStyle name="Normal 68 2" xfId="73" xr:uid="{B9FE5DFB-CA3B-4C36-8963-CED225D5EF00}"/>
    <cellStyle name="Normal 69 2" xfId="35" xr:uid="{00000000-0005-0000-0000-00001F000000}"/>
    <cellStyle name="Normal 7 2" xfId="14" xr:uid="{00000000-0005-0000-0000-000020000000}"/>
    <cellStyle name="Normal 70 2" xfId="33" xr:uid="{00000000-0005-0000-0000-000021000000}"/>
    <cellStyle name="Normal 72 2" xfId="36" xr:uid="{00000000-0005-0000-0000-000022000000}"/>
    <cellStyle name="Normal 73 2" xfId="62" xr:uid="{2B426625-CA96-434D-8B7A-601A9F437237}"/>
    <cellStyle name="Normal 74 2" xfId="40" xr:uid="{00000000-0005-0000-0000-000023000000}"/>
    <cellStyle name="Normal 76 2" xfId="48" xr:uid="{82C35BEC-FD01-4C70-8CED-DCDB3CD1E3E8}"/>
    <cellStyle name="Normal 77 2" xfId="63" xr:uid="{4CAA0301-6522-4449-83D9-8D7968BB6D45}"/>
    <cellStyle name="Normal 78 2" xfId="49" xr:uid="{BAA945DF-0A92-4748-BB43-6FF2591FBE57}"/>
    <cellStyle name="Normal 8 2" xfId="13" xr:uid="{00000000-0005-0000-0000-000024000000}"/>
    <cellStyle name="Normal 81 2" xfId="65" xr:uid="{F152D80B-5907-48F6-BC04-C87EBAC0A5C8}"/>
    <cellStyle name="Normal 82 2" xfId="41" xr:uid="{00000000-0005-0000-0000-000025000000}"/>
    <cellStyle name="Normal 85 2" xfId="66" xr:uid="{E82AA47A-F9A0-4052-9181-DE08CA68363B}"/>
    <cellStyle name="Normal 86 2" xfId="23" xr:uid="{00000000-0005-0000-0000-000026000000}"/>
    <cellStyle name="Normal 88 2" xfId="24" xr:uid="{00000000-0005-0000-0000-000027000000}"/>
    <cellStyle name="Normal 90 2" xfId="25" xr:uid="{00000000-0005-0000-0000-000028000000}"/>
    <cellStyle name="Normal 92 2" xfId="26" xr:uid="{00000000-0005-0000-0000-000029000000}"/>
    <cellStyle name="Normal 94 2" xfId="70" xr:uid="{8971BBF4-B5E9-4FF8-AF09-A86869B2B1F0}"/>
    <cellStyle name="Normal 95 2" xfId="72" xr:uid="{4FCCF69F-D237-4673-87F8-A719A2977977}"/>
    <cellStyle name="Normal 96 2" xfId="71" xr:uid="{D23FFE9E-8B7E-48E2-BD3F-A698290250B6}"/>
    <cellStyle name="Normal 97 2" xfId="64" xr:uid="{B7FBC564-3718-45E0-AFB8-C9351205B5D4}"/>
    <cellStyle name="Porcentagem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fill>
        <patternFill patternType="solid">
          <fgColor indexed="64"/>
          <bgColor rgb="FF3FFF96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61FFA8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fill>
        <patternFill patternType="solid">
          <fgColor indexed="64"/>
          <bgColor rgb="FF61FFA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rgb="FF61FFA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rgb="FF61FFA8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165" formatCode="0000000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165" formatCode="0000000000000"/>
      <fill>
        <patternFill patternType="solid">
          <fgColor indexed="64"/>
          <bgColor rgb="FF61FFA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61FFA8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61FFA8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0</xdr:rowOff>
    </xdr:from>
    <xdr:to>
      <xdr:col>5</xdr:col>
      <xdr:colOff>841405</xdr:colOff>
      <xdr:row>2</xdr:row>
      <xdr:rowOff>424366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1252" y="0"/>
          <a:ext cx="3689020" cy="900616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0</xdr:row>
      <xdr:rowOff>0</xdr:rowOff>
    </xdr:from>
    <xdr:to>
      <xdr:col>5</xdr:col>
      <xdr:colOff>841405</xdr:colOff>
      <xdr:row>2</xdr:row>
      <xdr:rowOff>424366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1252" y="0"/>
          <a:ext cx="3689020" cy="900616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0</xdr:row>
      <xdr:rowOff>0</xdr:rowOff>
    </xdr:from>
    <xdr:to>
      <xdr:col>5</xdr:col>
      <xdr:colOff>841405</xdr:colOff>
      <xdr:row>2</xdr:row>
      <xdr:rowOff>424366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1252" y="0"/>
          <a:ext cx="3689020" cy="900616"/>
        </a:xfrm>
        <a:prstGeom prst="rect">
          <a:avLst/>
        </a:prstGeom>
      </xdr:spPr>
    </xdr:pic>
    <xdr:clientData/>
  </xdr:twoCellAnchor>
  <xdr:twoCellAnchor editAs="oneCell">
    <xdr:from>
      <xdr:col>2</xdr:col>
      <xdr:colOff>359630</xdr:colOff>
      <xdr:row>0</xdr:row>
      <xdr:rowOff>8986</xdr:rowOff>
    </xdr:from>
    <xdr:to>
      <xdr:col>5</xdr:col>
      <xdr:colOff>867660</xdr:colOff>
      <xdr:row>2</xdr:row>
      <xdr:rowOff>433352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701" y="8986"/>
          <a:ext cx="3689020" cy="900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6</xdr:col>
      <xdr:colOff>885825</xdr:colOff>
      <xdr:row>2</xdr:row>
      <xdr:rowOff>476249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73C731-663F-403F-99C4-FCCC4682E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825" y="0"/>
          <a:ext cx="4324350" cy="8762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66100</xdr:colOff>
      <xdr:row>0</xdr:row>
      <xdr:rowOff>0</xdr:rowOff>
    </xdr:from>
    <xdr:to>
      <xdr:col>4</xdr:col>
      <xdr:colOff>433355</xdr:colOff>
      <xdr:row>1</xdr:row>
      <xdr:rowOff>211934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BD6F27-D6D2-4FDD-9B4D-5D4D8FC17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8037" y="0"/>
          <a:ext cx="2084438" cy="413166"/>
        </a:xfrm>
        <a:prstGeom prst="rect">
          <a:avLst/>
        </a:prstGeom>
      </xdr:spPr>
    </xdr:pic>
    <xdr:clientData/>
  </xdr:twoCellAnchor>
  <xdr:twoCellAnchor editAs="oneCell">
    <xdr:from>
      <xdr:col>5</xdr:col>
      <xdr:colOff>307117</xdr:colOff>
      <xdr:row>0</xdr:row>
      <xdr:rowOff>0</xdr:rowOff>
    </xdr:from>
    <xdr:to>
      <xdr:col>7</xdr:col>
      <xdr:colOff>196823</xdr:colOff>
      <xdr:row>1</xdr:row>
      <xdr:rowOff>210424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CE99109-1949-4539-96CD-290AF86CD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7223" y="0"/>
          <a:ext cx="1217840" cy="4116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37FFC4-0C3E-46B7-B3E7-EAAC63506995}" name="Tabela1" displayName="Tabela1" ref="A4:H42" headerRowCount="0" totalsRowShown="0" tableBorderDxfId="16">
  <tableColumns count="8">
    <tableColumn id="1" xr3:uid="{9EB1FE2C-6231-475A-A8BD-875F548507CE}" name="Coluna1" headerRowDxfId="15" dataDxfId="14"/>
    <tableColumn id="2" xr3:uid="{2978FE85-94BE-4ABD-8EE5-C8256E1D9798}" name="Coluna2" headerRowDxfId="13" dataDxfId="12"/>
    <tableColumn id="3" xr3:uid="{046F0837-0928-47E7-81DF-48FBFEFBBE08}" name="Coluna3" headerRowDxfId="11" dataDxfId="10"/>
    <tableColumn id="4" xr3:uid="{5109A641-901F-401D-BE71-861D84F64050}" name="Coluna4" headerRowDxfId="9" dataDxfId="8" headerRowCellStyle="Normal 3 2" dataCellStyle="Normal 78 2"/>
    <tableColumn id="5" xr3:uid="{40B3F110-42C2-43B5-962F-B75854F6ED3E}" name="Coluna5" headerRowDxfId="7" dataDxfId="6" headerRowCellStyle="Normal 18 2" dataCellStyle="Normal 18 2"/>
    <tableColumn id="6" xr3:uid="{6277AF06-83BC-472F-BB09-0E27DD998744}" name="Coluna6" headerRowDxfId="5" dataDxfId="4"/>
    <tableColumn id="7" xr3:uid="{4447AB06-1BDF-4980-8A09-B0764409722C}" name="Coluna7" headerRowDxfId="3" dataDxfId="2" headerRowCellStyle="Moeda" dataCellStyle="Moeda">
      <calculatedColumnFormula>D4-(D4*F4/100)</calculatedColumnFormula>
    </tableColumn>
    <tableColumn id="8" xr3:uid="{9BA7B65E-20EF-4D43-9108-EE57FC26BCFF}" name="Coluna8" headerRowDxfId="1" dataDxfId="0" headerRowCellStyle="Moeda" dataCellStyle="Moeda">
      <calculatedColumnFormula>B4*G4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o.oliveira@eurofarm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mauro.oliveira@eurofarm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hyperlink" Target="mailto:mauro.oliveira@eurofar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81"/>
  <sheetViews>
    <sheetView tabSelected="1" zoomScale="106" zoomScaleNormal="106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1" width="71.5703125" style="15" bestFit="1" customWidth="1"/>
    <col min="2" max="2" width="13.42578125" style="15" customWidth="1"/>
    <col min="3" max="3" width="11.140625" style="15" customWidth="1"/>
    <col min="4" max="4" width="17.85546875" style="15" customWidth="1"/>
    <col min="5" max="5" width="18.5703125" style="15" customWidth="1"/>
    <col min="6" max="6" width="14.28515625" style="169" customWidth="1"/>
    <col min="7" max="7" width="17" style="16" hidden="1" customWidth="1"/>
    <col min="8" max="8" width="18.42578125" style="15" customWidth="1"/>
    <col min="9" max="9" width="22" style="15" customWidth="1"/>
    <col min="10" max="79" width="9.140625" style="15"/>
    <col min="80" max="80" width="62.140625" style="15" bestFit="1" customWidth="1"/>
    <col min="81" max="82" width="15.28515625" style="15" customWidth="1"/>
    <col min="83" max="83" width="12.42578125" style="15" bestFit="1" customWidth="1"/>
    <col min="84" max="84" width="9.5703125" style="15" bestFit="1" customWidth="1"/>
    <col min="85" max="335" width="9.140625" style="15"/>
    <col min="336" max="336" width="62.140625" style="15" bestFit="1" customWidth="1"/>
    <col min="337" max="338" width="15.28515625" style="15" customWidth="1"/>
    <col min="339" max="339" width="12.42578125" style="15" bestFit="1" customWidth="1"/>
    <col min="340" max="340" width="9.5703125" style="15" bestFit="1" customWidth="1"/>
    <col min="341" max="591" width="9.140625" style="15"/>
    <col min="592" max="592" width="62.140625" style="15" bestFit="1" customWidth="1"/>
    <col min="593" max="594" width="15.28515625" style="15" customWidth="1"/>
    <col min="595" max="595" width="12.42578125" style="15" bestFit="1" customWidth="1"/>
    <col min="596" max="596" width="9.5703125" style="15" bestFit="1" customWidth="1"/>
    <col min="597" max="847" width="9.140625" style="15"/>
    <col min="848" max="848" width="62.140625" style="15" bestFit="1" customWidth="1"/>
    <col min="849" max="850" width="15.28515625" style="15" customWidth="1"/>
    <col min="851" max="851" width="12.42578125" style="15" bestFit="1" customWidth="1"/>
    <col min="852" max="852" width="9.5703125" style="15" bestFit="1" customWidth="1"/>
    <col min="853" max="1103" width="9.140625" style="15"/>
    <col min="1104" max="1104" width="62.140625" style="15" bestFit="1" customWidth="1"/>
    <col min="1105" max="1106" width="15.28515625" style="15" customWidth="1"/>
    <col min="1107" max="1107" width="12.42578125" style="15" bestFit="1" customWidth="1"/>
    <col min="1108" max="1108" width="9.5703125" style="15" bestFit="1" customWidth="1"/>
    <col min="1109" max="1359" width="9.140625" style="15"/>
    <col min="1360" max="1360" width="62.140625" style="15" bestFit="1" customWidth="1"/>
    <col min="1361" max="1362" width="15.28515625" style="15" customWidth="1"/>
    <col min="1363" max="1363" width="12.42578125" style="15" bestFit="1" customWidth="1"/>
    <col min="1364" max="1364" width="9.5703125" style="15" bestFit="1" customWidth="1"/>
    <col min="1365" max="1615" width="9.140625" style="15"/>
    <col min="1616" max="1616" width="62.140625" style="15" bestFit="1" customWidth="1"/>
    <col min="1617" max="1618" width="15.28515625" style="15" customWidth="1"/>
    <col min="1619" max="1619" width="12.42578125" style="15" bestFit="1" customWidth="1"/>
    <col min="1620" max="1620" width="9.5703125" style="15" bestFit="1" customWidth="1"/>
    <col min="1621" max="1871" width="9.140625" style="15"/>
    <col min="1872" max="1872" width="62.140625" style="15" bestFit="1" customWidth="1"/>
    <col min="1873" max="1874" width="15.28515625" style="15" customWidth="1"/>
    <col min="1875" max="1875" width="12.42578125" style="15" bestFit="1" customWidth="1"/>
    <col min="1876" max="1876" width="9.5703125" style="15" bestFit="1" customWidth="1"/>
    <col min="1877" max="2127" width="9.140625" style="15"/>
    <col min="2128" max="2128" width="62.140625" style="15" bestFit="1" customWidth="1"/>
    <col min="2129" max="2130" width="15.28515625" style="15" customWidth="1"/>
    <col min="2131" max="2131" width="12.42578125" style="15" bestFit="1" customWidth="1"/>
    <col min="2132" max="2132" width="9.5703125" style="15" bestFit="1" customWidth="1"/>
    <col min="2133" max="2383" width="9.140625" style="15"/>
    <col min="2384" max="2384" width="62.140625" style="15" bestFit="1" customWidth="1"/>
    <col min="2385" max="2386" width="15.28515625" style="15" customWidth="1"/>
    <col min="2387" max="2387" width="12.42578125" style="15" bestFit="1" customWidth="1"/>
    <col min="2388" max="2388" width="9.5703125" style="15" bestFit="1" customWidth="1"/>
    <col min="2389" max="2639" width="9.140625" style="15"/>
    <col min="2640" max="2640" width="62.140625" style="15" bestFit="1" customWidth="1"/>
    <col min="2641" max="2642" width="15.28515625" style="15" customWidth="1"/>
    <col min="2643" max="2643" width="12.42578125" style="15" bestFit="1" customWidth="1"/>
    <col min="2644" max="2644" width="9.5703125" style="15" bestFit="1" customWidth="1"/>
    <col min="2645" max="2895" width="9.140625" style="15"/>
    <col min="2896" max="2896" width="62.140625" style="15" bestFit="1" customWidth="1"/>
    <col min="2897" max="2898" width="15.28515625" style="15" customWidth="1"/>
    <col min="2899" max="2899" width="12.42578125" style="15" bestFit="1" customWidth="1"/>
    <col min="2900" max="2900" width="9.5703125" style="15" bestFit="1" customWidth="1"/>
    <col min="2901" max="3151" width="9.140625" style="15"/>
    <col min="3152" max="3152" width="62.140625" style="15" bestFit="1" customWidth="1"/>
    <col min="3153" max="3154" width="15.28515625" style="15" customWidth="1"/>
    <col min="3155" max="3155" width="12.42578125" style="15" bestFit="1" customWidth="1"/>
    <col min="3156" max="3156" width="9.5703125" style="15" bestFit="1" customWidth="1"/>
    <col min="3157" max="3407" width="9.140625" style="15"/>
    <col min="3408" max="3408" width="62.140625" style="15" bestFit="1" customWidth="1"/>
    <col min="3409" max="3410" width="15.28515625" style="15" customWidth="1"/>
    <col min="3411" max="3411" width="12.42578125" style="15" bestFit="1" customWidth="1"/>
    <col min="3412" max="3412" width="9.5703125" style="15" bestFit="1" customWidth="1"/>
    <col min="3413" max="3663" width="9.140625" style="15"/>
    <col min="3664" max="3664" width="62.140625" style="15" bestFit="1" customWidth="1"/>
    <col min="3665" max="3666" width="15.28515625" style="15" customWidth="1"/>
    <col min="3667" max="3667" width="12.42578125" style="15" bestFit="1" customWidth="1"/>
    <col min="3668" max="3668" width="9.5703125" style="15" bestFit="1" customWidth="1"/>
    <col min="3669" max="3919" width="9.140625" style="15"/>
    <col min="3920" max="3920" width="62.140625" style="15" bestFit="1" customWidth="1"/>
    <col min="3921" max="3922" width="15.28515625" style="15" customWidth="1"/>
    <col min="3923" max="3923" width="12.42578125" style="15" bestFit="1" customWidth="1"/>
    <col min="3924" max="3924" width="9.5703125" style="15" bestFit="1" customWidth="1"/>
    <col min="3925" max="4175" width="9.140625" style="15"/>
    <col min="4176" max="4176" width="62.140625" style="15" bestFit="1" customWidth="1"/>
    <col min="4177" max="4178" width="15.28515625" style="15" customWidth="1"/>
    <col min="4179" max="4179" width="12.42578125" style="15" bestFit="1" customWidth="1"/>
    <col min="4180" max="4180" width="9.5703125" style="15" bestFit="1" customWidth="1"/>
    <col min="4181" max="4431" width="9.140625" style="15"/>
    <col min="4432" max="4432" width="62.140625" style="15" bestFit="1" customWidth="1"/>
    <col min="4433" max="4434" width="15.28515625" style="15" customWidth="1"/>
    <col min="4435" max="4435" width="12.42578125" style="15" bestFit="1" customWidth="1"/>
    <col min="4436" max="4436" width="9.5703125" style="15" bestFit="1" customWidth="1"/>
    <col min="4437" max="4687" width="9.140625" style="15"/>
    <col min="4688" max="4688" width="62.140625" style="15" bestFit="1" customWidth="1"/>
    <col min="4689" max="4690" width="15.28515625" style="15" customWidth="1"/>
    <col min="4691" max="4691" width="12.42578125" style="15" bestFit="1" customWidth="1"/>
    <col min="4692" max="4692" width="9.5703125" style="15" bestFit="1" customWidth="1"/>
    <col min="4693" max="4943" width="9.140625" style="15"/>
    <col min="4944" max="4944" width="62.140625" style="15" bestFit="1" customWidth="1"/>
    <col min="4945" max="4946" width="15.28515625" style="15" customWidth="1"/>
    <col min="4947" max="4947" width="12.42578125" style="15" bestFit="1" customWidth="1"/>
    <col min="4948" max="4948" width="9.5703125" style="15" bestFit="1" customWidth="1"/>
    <col min="4949" max="5199" width="9.140625" style="15"/>
    <col min="5200" max="5200" width="62.140625" style="15" bestFit="1" customWidth="1"/>
    <col min="5201" max="5202" width="15.28515625" style="15" customWidth="1"/>
    <col min="5203" max="5203" width="12.42578125" style="15" bestFit="1" customWidth="1"/>
    <col min="5204" max="5204" width="9.5703125" style="15" bestFit="1" customWidth="1"/>
    <col min="5205" max="5455" width="9.140625" style="15"/>
    <col min="5456" max="5456" width="62.140625" style="15" bestFit="1" customWidth="1"/>
    <col min="5457" max="5458" width="15.28515625" style="15" customWidth="1"/>
    <col min="5459" max="5459" width="12.42578125" style="15" bestFit="1" customWidth="1"/>
    <col min="5460" max="5460" width="9.5703125" style="15" bestFit="1" customWidth="1"/>
    <col min="5461" max="5711" width="9.140625" style="15"/>
    <col min="5712" max="5712" width="62.140625" style="15" bestFit="1" customWidth="1"/>
    <col min="5713" max="5714" width="15.28515625" style="15" customWidth="1"/>
    <col min="5715" max="5715" width="12.42578125" style="15" bestFit="1" customWidth="1"/>
    <col min="5716" max="5716" width="9.5703125" style="15" bestFit="1" customWidth="1"/>
    <col min="5717" max="5967" width="9.140625" style="15"/>
    <col min="5968" max="5968" width="62.140625" style="15" bestFit="1" customWidth="1"/>
    <col min="5969" max="5970" width="15.28515625" style="15" customWidth="1"/>
    <col min="5971" max="5971" width="12.42578125" style="15" bestFit="1" customWidth="1"/>
    <col min="5972" max="5972" width="9.5703125" style="15" bestFit="1" customWidth="1"/>
    <col min="5973" max="6223" width="9.140625" style="15"/>
    <col min="6224" max="6224" width="62.140625" style="15" bestFit="1" customWidth="1"/>
    <col min="6225" max="6226" width="15.28515625" style="15" customWidth="1"/>
    <col min="6227" max="6227" width="12.42578125" style="15" bestFit="1" customWidth="1"/>
    <col min="6228" max="6228" width="9.5703125" style="15" bestFit="1" customWidth="1"/>
    <col min="6229" max="6479" width="9.140625" style="15"/>
    <col min="6480" max="6480" width="62.140625" style="15" bestFit="1" customWidth="1"/>
    <col min="6481" max="6482" width="15.28515625" style="15" customWidth="1"/>
    <col min="6483" max="6483" width="12.42578125" style="15" bestFit="1" customWidth="1"/>
    <col min="6484" max="6484" width="9.5703125" style="15" bestFit="1" customWidth="1"/>
    <col min="6485" max="6735" width="9.140625" style="15"/>
    <col min="6736" max="6736" width="62.140625" style="15" bestFit="1" customWidth="1"/>
    <col min="6737" max="6738" width="15.28515625" style="15" customWidth="1"/>
    <col min="6739" max="6739" width="12.42578125" style="15" bestFit="1" customWidth="1"/>
    <col min="6740" max="6740" width="9.5703125" style="15" bestFit="1" customWidth="1"/>
    <col min="6741" max="6991" width="9.140625" style="15"/>
    <col min="6992" max="6992" width="62.140625" style="15" bestFit="1" customWidth="1"/>
    <col min="6993" max="6994" width="15.28515625" style="15" customWidth="1"/>
    <col min="6995" max="6995" width="12.42578125" style="15" bestFit="1" customWidth="1"/>
    <col min="6996" max="6996" width="9.5703125" style="15" bestFit="1" customWidth="1"/>
    <col min="6997" max="7247" width="9.140625" style="15"/>
    <col min="7248" max="7248" width="62.140625" style="15" bestFit="1" customWidth="1"/>
    <col min="7249" max="7250" width="15.28515625" style="15" customWidth="1"/>
    <col min="7251" max="7251" width="12.42578125" style="15" bestFit="1" customWidth="1"/>
    <col min="7252" max="7252" width="9.5703125" style="15" bestFit="1" customWidth="1"/>
    <col min="7253" max="7503" width="9.140625" style="15"/>
    <col min="7504" max="7504" width="62.140625" style="15" bestFit="1" customWidth="1"/>
    <col min="7505" max="7506" width="15.28515625" style="15" customWidth="1"/>
    <col min="7507" max="7507" width="12.42578125" style="15" bestFit="1" customWidth="1"/>
    <col min="7508" max="7508" width="9.5703125" style="15" bestFit="1" customWidth="1"/>
    <col min="7509" max="7759" width="9.140625" style="15"/>
    <col min="7760" max="7760" width="62.140625" style="15" bestFit="1" customWidth="1"/>
    <col min="7761" max="7762" width="15.28515625" style="15" customWidth="1"/>
    <col min="7763" max="7763" width="12.42578125" style="15" bestFit="1" customWidth="1"/>
    <col min="7764" max="7764" width="9.5703125" style="15" bestFit="1" customWidth="1"/>
    <col min="7765" max="8015" width="9.140625" style="15"/>
    <col min="8016" max="8016" width="62.140625" style="15" bestFit="1" customWidth="1"/>
    <col min="8017" max="8018" width="15.28515625" style="15" customWidth="1"/>
    <col min="8019" max="8019" width="12.42578125" style="15" bestFit="1" customWidth="1"/>
    <col min="8020" max="8020" width="9.5703125" style="15" bestFit="1" customWidth="1"/>
    <col min="8021" max="8271" width="9.140625" style="15"/>
    <col min="8272" max="8272" width="62.140625" style="15" bestFit="1" customWidth="1"/>
    <col min="8273" max="8274" width="15.28515625" style="15" customWidth="1"/>
    <col min="8275" max="8275" width="12.42578125" style="15" bestFit="1" customWidth="1"/>
    <col min="8276" max="8276" width="9.5703125" style="15" bestFit="1" customWidth="1"/>
    <col min="8277" max="8527" width="9.140625" style="15"/>
    <col min="8528" max="8528" width="62.140625" style="15" bestFit="1" customWidth="1"/>
    <col min="8529" max="8530" width="15.28515625" style="15" customWidth="1"/>
    <col min="8531" max="8531" width="12.42578125" style="15" bestFit="1" customWidth="1"/>
    <col min="8532" max="8532" width="9.5703125" style="15" bestFit="1" customWidth="1"/>
    <col min="8533" max="8783" width="9.140625" style="15"/>
    <col min="8784" max="8784" width="62.140625" style="15" bestFit="1" customWidth="1"/>
    <col min="8785" max="8786" width="15.28515625" style="15" customWidth="1"/>
    <col min="8787" max="8787" width="12.42578125" style="15" bestFit="1" customWidth="1"/>
    <col min="8788" max="8788" width="9.5703125" style="15" bestFit="1" customWidth="1"/>
    <col min="8789" max="9039" width="9.140625" style="15"/>
    <col min="9040" max="9040" width="62.140625" style="15" bestFit="1" customWidth="1"/>
    <col min="9041" max="9042" width="15.28515625" style="15" customWidth="1"/>
    <col min="9043" max="9043" width="12.42578125" style="15" bestFit="1" customWidth="1"/>
    <col min="9044" max="9044" width="9.5703125" style="15" bestFit="1" customWidth="1"/>
    <col min="9045" max="9295" width="9.140625" style="15"/>
    <col min="9296" max="9296" width="62.140625" style="15" bestFit="1" customWidth="1"/>
    <col min="9297" max="9298" width="15.28515625" style="15" customWidth="1"/>
    <col min="9299" max="9299" width="12.42578125" style="15" bestFit="1" customWidth="1"/>
    <col min="9300" max="9300" width="9.5703125" style="15" bestFit="1" customWidth="1"/>
    <col min="9301" max="9551" width="9.140625" style="15"/>
    <col min="9552" max="9552" width="62.140625" style="15" bestFit="1" customWidth="1"/>
    <col min="9553" max="9554" width="15.28515625" style="15" customWidth="1"/>
    <col min="9555" max="9555" width="12.42578125" style="15" bestFit="1" customWidth="1"/>
    <col min="9556" max="9556" width="9.5703125" style="15" bestFit="1" customWidth="1"/>
    <col min="9557" max="9807" width="9.140625" style="15"/>
    <col min="9808" max="9808" width="62.140625" style="15" bestFit="1" customWidth="1"/>
    <col min="9809" max="9810" width="15.28515625" style="15" customWidth="1"/>
    <col min="9811" max="9811" width="12.42578125" style="15" bestFit="1" customWidth="1"/>
    <col min="9812" max="9812" width="9.5703125" style="15" bestFit="1" customWidth="1"/>
    <col min="9813" max="10063" width="9.140625" style="15"/>
    <col min="10064" max="10064" width="62.140625" style="15" bestFit="1" customWidth="1"/>
    <col min="10065" max="10066" width="15.28515625" style="15" customWidth="1"/>
    <col min="10067" max="10067" width="12.42578125" style="15" bestFit="1" customWidth="1"/>
    <col min="10068" max="10068" width="9.5703125" style="15" bestFit="1" customWidth="1"/>
    <col min="10069" max="10319" width="9.140625" style="15"/>
    <col min="10320" max="10320" width="62.140625" style="15" bestFit="1" customWidth="1"/>
    <col min="10321" max="10322" width="15.28515625" style="15" customWidth="1"/>
    <col min="10323" max="10323" width="12.42578125" style="15" bestFit="1" customWidth="1"/>
    <col min="10324" max="10324" width="9.5703125" style="15" bestFit="1" customWidth="1"/>
    <col min="10325" max="10575" width="9.140625" style="15"/>
    <col min="10576" max="10576" width="62.140625" style="15" bestFit="1" customWidth="1"/>
    <col min="10577" max="10578" width="15.28515625" style="15" customWidth="1"/>
    <col min="10579" max="10579" width="12.42578125" style="15" bestFit="1" customWidth="1"/>
    <col min="10580" max="10580" width="9.5703125" style="15" bestFit="1" customWidth="1"/>
    <col min="10581" max="10831" width="9.140625" style="15"/>
    <col min="10832" max="10832" width="62.140625" style="15" bestFit="1" customWidth="1"/>
    <col min="10833" max="10834" width="15.28515625" style="15" customWidth="1"/>
    <col min="10835" max="10835" width="12.42578125" style="15" bestFit="1" customWidth="1"/>
    <col min="10836" max="10836" width="9.5703125" style="15" bestFit="1" customWidth="1"/>
    <col min="10837" max="11087" width="9.140625" style="15"/>
    <col min="11088" max="11088" width="62.140625" style="15" bestFit="1" customWidth="1"/>
    <col min="11089" max="11090" width="15.28515625" style="15" customWidth="1"/>
    <col min="11091" max="11091" width="12.42578125" style="15" bestFit="1" customWidth="1"/>
    <col min="11092" max="11092" width="9.5703125" style="15" bestFit="1" customWidth="1"/>
    <col min="11093" max="11343" width="9.140625" style="15"/>
    <col min="11344" max="11344" width="62.140625" style="15" bestFit="1" customWidth="1"/>
    <col min="11345" max="11346" width="15.28515625" style="15" customWidth="1"/>
    <col min="11347" max="11347" width="12.42578125" style="15" bestFit="1" customWidth="1"/>
    <col min="11348" max="11348" width="9.5703125" style="15" bestFit="1" customWidth="1"/>
    <col min="11349" max="11599" width="9.140625" style="15"/>
    <col min="11600" max="11600" width="62.140625" style="15" bestFit="1" customWidth="1"/>
    <col min="11601" max="11602" width="15.28515625" style="15" customWidth="1"/>
    <col min="11603" max="11603" width="12.42578125" style="15" bestFit="1" customWidth="1"/>
    <col min="11604" max="11604" width="9.5703125" style="15" bestFit="1" customWidth="1"/>
    <col min="11605" max="11855" width="9.140625" style="15"/>
    <col min="11856" max="11856" width="62.140625" style="15" bestFit="1" customWidth="1"/>
    <col min="11857" max="11858" width="15.28515625" style="15" customWidth="1"/>
    <col min="11859" max="11859" width="12.42578125" style="15" bestFit="1" customWidth="1"/>
    <col min="11860" max="11860" width="9.5703125" style="15" bestFit="1" customWidth="1"/>
    <col min="11861" max="12111" width="9.140625" style="15"/>
    <col min="12112" max="12112" width="62.140625" style="15" bestFit="1" customWidth="1"/>
    <col min="12113" max="12114" width="15.28515625" style="15" customWidth="1"/>
    <col min="12115" max="12115" width="12.42578125" style="15" bestFit="1" customWidth="1"/>
    <col min="12116" max="12116" width="9.5703125" style="15" bestFit="1" customWidth="1"/>
    <col min="12117" max="12367" width="9.140625" style="15"/>
    <col min="12368" max="12368" width="62.140625" style="15" bestFit="1" customWidth="1"/>
    <col min="12369" max="12370" width="15.28515625" style="15" customWidth="1"/>
    <col min="12371" max="12371" width="12.42578125" style="15" bestFit="1" customWidth="1"/>
    <col min="12372" max="12372" width="9.5703125" style="15" bestFit="1" customWidth="1"/>
    <col min="12373" max="12623" width="9.140625" style="15"/>
    <col min="12624" max="12624" width="62.140625" style="15" bestFit="1" customWidth="1"/>
    <col min="12625" max="12626" width="15.28515625" style="15" customWidth="1"/>
    <col min="12627" max="12627" width="12.42578125" style="15" bestFit="1" customWidth="1"/>
    <col min="12628" max="12628" width="9.5703125" style="15" bestFit="1" customWidth="1"/>
    <col min="12629" max="12879" width="9.140625" style="15"/>
    <col min="12880" max="12880" width="62.140625" style="15" bestFit="1" customWidth="1"/>
    <col min="12881" max="12882" width="15.28515625" style="15" customWidth="1"/>
    <col min="12883" max="12883" width="12.42578125" style="15" bestFit="1" customWidth="1"/>
    <col min="12884" max="12884" width="9.5703125" style="15" bestFit="1" customWidth="1"/>
    <col min="12885" max="13135" width="9.140625" style="15"/>
    <col min="13136" max="13136" width="62.140625" style="15" bestFit="1" customWidth="1"/>
    <col min="13137" max="13138" width="15.28515625" style="15" customWidth="1"/>
    <col min="13139" max="13139" width="12.42578125" style="15" bestFit="1" customWidth="1"/>
    <col min="13140" max="13140" width="9.5703125" style="15" bestFit="1" customWidth="1"/>
    <col min="13141" max="13391" width="9.140625" style="15"/>
    <col min="13392" max="13392" width="62.140625" style="15" bestFit="1" customWidth="1"/>
    <col min="13393" max="13394" width="15.28515625" style="15" customWidth="1"/>
    <col min="13395" max="13395" width="12.42578125" style="15" bestFit="1" customWidth="1"/>
    <col min="13396" max="13396" width="9.5703125" style="15" bestFit="1" customWidth="1"/>
    <col min="13397" max="13647" width="9.140625" style="15"/>
    <col min="13648" max="13648" width="62.140625" style="15" bestFit="1" customWidth="1"/>
    <col min="13649" max="13650" width="15.28515625" style="15" customWidth="1"/>
    <col min="13651" max="13651" width="12.42578125" style="15" bestFit="1" customWidth="1"/>
    <col min="13652" max="13652" width="9.5703125" style="15" bestFit="1" customWidth="1"/>
    <col min="13653" max="13903" width="9.140625" style="15"/>
    <col min="13904" max="13904" width="62.140625" style="15" bestFit="1" customWidth="1"/>
    <col min="13905" max="13906" width="15.28515625" style="15" customWidth="1"/>
    <col min="13907" max="13907" width="12.42578125" style="15" bestFit="1" customWidth="1"/>
    <col min="13908" max="13908" width="9.5703125" style="15" bestFit="1" customWidth="1"/>
    <col min="13909" max="14159" width="9.140625" style="15"/>
    <col min="14160" max="14160" width="62.140625" style="15" bestFit="1" customWidth="1"/>
    <col min="14161" max="14162" width="15.28515625" style="15" customWidth="1"/>
    <col min="14163" max="14163" width="12.42578125" style="15" bestFit="1" customWidth="1"/>
    <col min="14164" max="14164" width="9.5703125" style="15" bestFit="1" customWidth="1"/>
    <col min="14165" max="14415" width="9.140625" style="15"/>
    <col min="14416" max="14416" width="62.140625" style="15" bestFit="1" customWidth="1"/>
    <col min="14417" max="14418" width="15.28515625" style="15" customWidth="1"/>
    <col min="14419" max="14419" width="12.42578125" style="15" bestFit="1" customWidth="1"/>
    <col min="14420" max="14420" width="9.5703125" style="15" bestFit="1" customWidth="1"/>
    <col min="14421" max="14671" width="9.140625" style="15"/>
    <col min="14672" max="14672" width="62.140625" style="15" bestFit="1" customWidth="1"/>
    <col min="14673" max="14674" width="15.28515625" style="15" customWidth="1"/>
    <col min="14675" max="14675" width="12.42578125" style="15" bestFit="1" customWidth="1"/>
    <col min="14676" max="14676" width="9.5703125" style="15" bestFit="1" customWidth="1"/>
    <col min="14677" max="14927" width="9.140625" style="15"/>
    <col min="14928" max="14928" width="62.140625" style="15" bestFit="1" customWidth="1"/>
    <col min="14929" max="14930" width="15.28515625" style="15" customWidth="1"/>
    <col min="14931" max="14931" width="12.42578125" style="15" bestFit="1" customWidth="1"/>
    <col min="14932" max="14932" width="9.5703125" style="15" bestFit="1" customWidth="1"/>
    <col min="14933" max="15183" width="9.140625" style="15"/>
    <col min="15184" max="15184" width="62.140625" style="15" bestFit="1" customWidth="1"/>
    <col min="15185" max="15186" width="15.28515625" style="15" customWidth="1"/>
    <col min="15187" max="15187" width="12.42578125" style="15" bestFit="1" customWidth="1"/>
    <col min="15188" max="15188" width="9.5703125" style="15" bestFit="1" customWidth="1"/>
    <col min="15189" max="15439" width="9.140625" style="15"/>
    <col min="15440" max="15440" width="62.140625" style="15" bestFit="1" customWidth="1"/>
    <col min="15441" max="15442" width="15.28515625" style="15" customWidth="1"/>
    <col min="15443" max="15443" width="12.42578125" style="15" bestFit="1" customWidth="1"/>
    <col min="15444" max="15444" width="9.5703125" style="15" bestFit="1" customWidth="1"/>
    <col min="15445" max="15695" width="9.140625" style="15"/>
    <col min="15696" max="15696" width="62.140625" style="15" bestFit="1" customWidth="1"/>
    <col min="15697" max="15698" width="15.28515625" style="15" customWidth="1"/>
    <col min="15699" max="15699" width="12.42578125" style="15" bestFit="1" customWidth="1"/>
    <col min="15700" max="15700" width="9.5703125" style="15" bestFit="1" customWidth="1"/>
    <col min="15701" max="16384" width="9.140625" style="15"/>
  </cols>
  <sheetData>
    <row r="1" spans="1:9" s="4" customFormat="1" ht="15.75" x14ac:dyDescent="0.25">
      <c r="A1" s="19" t="s">
        <v>9</v>
      </c>
      <c r="B1" s="65"/>
      <c r="C1" s="2"/>
      <c r="D1" s="2"/>
      <c r="E1" s="2"/>
      <c r="F1" s="164"/>
      <c r="G1" s="2"/>
      <c r="H1" s="3"/>
    </row>
    <row r="2" spans="1:9" s="4" customFormat="1" ht="21.75" thickBot="1" x14ac:dyDescent="0.4">
      <c r="A2" s="31" t="s">
        <v>277</v>
      </c>
      <c r="B2" s="170"/>
      <c r="C2" s="5"/>
      <c r="D2" s="6"/>
      <c r="E2" s="6"/>
      <c r="F2" s="165"/>
      <c r="G2" s="158"/>
      <c r="H2" s="7"/>
      <c r="I2" s="172" t="s">
        <v>288</v>
      </c>
    </row>
    <row r="3" spans="1:9" s="12" customFormat="1" ht="41.25" customHeight="1" thickBot="1" x14ac:dyDescent="0.6">
      <c r="A3" s="38" t="s">
        <v>8</v>
      </c>
      <c r="B3" s="171"/>
      <c r="C3" s="9"/>
      <c r="D3" s="9"/>
      <c r="E3" s="9"/>
      <c r="F3" s="166"/>
      <c r="G3" s="10"/>
      <c r="H3" s="11"/>
      <c r="I3" s="173">
        <v>0</v>
      </c>
    </row>
    <row r="4" spans="1:9" s="14" customFormat="1" ht="14.25" customHeight="1" x14ac:dyDescent="0.2">
      <c r="A4" s="18"/>
      <c r="B4" s="18"/>
      <c r="C4" s="13"/>
      <c r="D4" s="24" t="s">
        <v>0</v>
      </c>
      <c r="E4" s="24" t="s">
        <v>1</v>
      </c>
      <c r="F4" s="167" t="s">
        <v>2</v>
      </c>
      <c r="G4" s="25" t="s">
        <v>2</v>
      </c>
      <c r="H4" s="26" t="s">
        <v>3</v>
      </c>
      <c r="I4" s="26"/>
    </row>
    <row r="5" spans="1:9" s="14" customFormat="1" ht="21.95" customHeight="1" thickBot="1" x14ac:dyDescent="0.25">
      <c r="A5" s="20" t="s">
        <v>4</v>
      </c>
      <c r="B5" s="20" t="s">
        <v>215</v>
      </c>
      <c r="C5" s="20" t="s">
        <v>7</v>
      </c>
      <c r="D5" s="21">
        <v>0.22</v>
      </c>
      <c r="E5" s="21">
        <v>0.22</v>
      </c>
      <c r="F5" s="168"/>
      <c r="G5" s="159" t="s">
        <v>313</v>
      </c>
      <c r="H5" s="23" t="s">
        <v>307</v>
      </c>
      <c r="I5" s="23" t="s">
        <v>100</v>
      </c>
    </row>
    <row r="6" spans="1:9" ht="12.95" customHeight="1" thickBot="1" x14ac:dyDescent="0.3">
      <c r="A6" s="48" t="s">
        <v>81</v>
      </c>
      <c r="B6" s="69">
        <v>7891317002688</v>
      </c>
      <c r="C6" s="32"/>
      <c r="D6" s="17">
        <v>23.77</v>
      </c>
      <c r="E6" s="17">
        <v>32.86</v>
      </c>
      <c r="F6" s="39">
        <v>0.63</v>
      </c>
      <c r="G6" s="39">
        <f t="shared" ref="G6:G36" si="0">F6+$I$3</f>
        <v>0.63</v>
      </c>
      <c r="H6" s="40">
        <f t="shared" ref="H6:H36" si="1">D6-(D6*G6)</f>
        <v>8.7949000000000002</v>
      </c>
      <c r="I6" s="33">
        <f t="shared" ref="I6:I36" si="2">C6*H6</f>
        <v>0</v>
      </c>
    </row>
    <row r="7" spans="1:9" s="4" customFormat="1" ht="12.95" customHeight="1" thickBot="1" x14ac:dyDescent="0.3">
      <c r="A7" s="49" t="s">
        <v>82</v>
      </c>
      <c r="B7" s="70">
        <v>7891317002695</v>
      </c>
      <c r="C7" s="32"/>
      <c r="D7" s="17">
        <v>33.5</v>
      </c>
      <c r="E7" s="17">
        <v>46.31</v>
      </c>
      <c r="F7" s="39">
        <v>0.67</v>
      </c>
      <c r="G7" s="39">
        <f t="shared" si="0"/>
        <v>0.67</v>
      </c>
      <c r="H7" s="40">
        <f t="shared" si="1"/>
        <v>11.055</v>
      </c>
      <c r="I7" s="33">
        <f t="shared" si="2"/>
        <v>0</v>
      </c>
    </row>
    <row r="8" spans="1:9" s="4" customFormat="1" ht="12.95" customHeight="1" thickBot="1" x14ac:dyDescent="0.3">
      <c r="A8" s="49" t="s">
        <v>326</v>
      </c>
      <c r="B8" s="70">
        <v>7891317020002</v>
      </c>
      <c r="C8" s="32"/>
      <c r="D8" s="17">
        <v>39.44</v>
      </c>
      <c r="E8" s="17">
        <v>54.52</v>
      </c>
      <c r="F8" s="39">
        <v>0.71</v>
      </c>
      <c r="G8" s="39">
        <f t="shared" si="0"/>
        <v>0.71</v>
      </c>
      <c r="H8" s="40">
        <f t="shared" si="1"/>
        <v>11.4376</v>
      </c>
      <c r="I8" s="33">
        <f t="shared" si="2"/>
        <v>0</v>
      </c>
    </row>
    <row r="9" spans="1:9" s="4" customFormat="1" ht="12.95" customHeight="1" thickBot="1" x14ac:dyDescent="0.3">
      <c r="A9" s="49" t="s">
        <v>325</v>
      </c>
      <c r="B9" s="70">
        <v>7891317025083</v>
      </c>
      <c r="C9" s="32"/>
      <c r="D9" s="17">
        <v>29.97</v>
      </c>
      <c r="E9" s="17">
        <v>40.200000000000003</v>
      </c>
      <c r="F9" s="39">
        <v>0.64</v>
      </c>
      <c r="G9" s="39">
        <f t="shared" si="0"/>
        <v>0.64</v>
      </c>
      <c r="H9" s="40">
        <f t="shared" si="1"/>
        <v>10.789199999999997</v>
      </c>
      <c r="I9" s="33">
        <f t="shared" si="2"/>
        <v>0</v>
      </c>
    </row>
    <row r="10" spans="1:9" s="4" customFormat="1" ht="12.95" customHeight="1" thickBot="1" x14ac:dyDescent="0.3">
      <c r="A10" s="49" t="s">
        <v>196</v>
      </c>
      <c r="B10" s="70">
        <v>7891317011154</v>
      </c>
      <c r="C10" s="32"/>
      <c r="D10" s="17">
        <v>39.97</v>
      </c>
      <c r="E10" s="17">
        <v>53.62</v>
      </c>
      <c r="F10" s="39">
        <v>0.56999999999999995</v>
      </c>
      <c r="G10" s="39">
        <f t="shared" si="0"/>
        <v>0.56999999999999995</v>
      </c>
      <c r="H10" s="40">
        <f t="shared" si="1"/>
        <v>17.187100000000001</v>
      </c>
      <c r="I10" s="33">
        <f t="shared" si="2"/>
        <v>0</v>
      </c>
    </row>
    <row r="11" spans="1:9" s="4" customFormat="1" ht="12.95" customHeight="1" thickBot="1" x14ac:dyDescent="0.3">
      <c r="A11" s="49" t="s">
        <v>83</v>
      </c>
      <c r="B11" s="70">
        <v>7891317001056</v>
      </c>
      <c r="C11" s="32"/>
      <c r="D11" s="17">
        <v>30.03</v>
      </c>
      <c r="E11" s="17">
        <v>40.28</v>
      </c>
      <c r="F11" s="39">
        <v>0.43</v>
      </c>
      <c r="G11" s="39">
        <f t="shared" si="0"/>
        <v>0.43</v>
      </c>
      <c r="H11" s="40">
        <f t="shared" si="1"/>
        <v>17.117100000000001</v>
      </c>
      <c r="I11" s="33">
        <f t="shared" si="2"/>
        <v>0</v>
      </c>
    </row>
    <row r="12" spans="1:9" s="4" customFormat="1" ht="12.95" customHeight="1" thickBot="1" x14ac:dyDescent="0.3">
      <c r="A12" s="49" t="s">
        <v>84</v>
      </c>
      <c r="B12" s="70">
        <v>7891317001063</v>
      </c>
      <c r="C12" s="32"/>
      <c r="D12" s="17">
        <v>33.53</v>
      </c>
      <c r="E12" s="17">
        <v>44.98</v>
      </c>
      <c r="F12" s="39">
        <v>0.5</v>
      </c>
      <c r="G12" s="39">
        <f t="shared" si="0"/>
        <v>0.5</v>
      </c>
      <c r="H12" s="40">
        <f t="shared" si="1"/>
        <v>16.765000000000001</v>
      </c>
      <c r="I12" s="33">
        <f t="shared" si="2"/>
        <v>0</v>
      </c>
    </row>
    <row r="13" spans="1:9" s="4" customFormat="1" ht="12.95" customHeight="1" thickBot="1" x14ac:dyDescent="0.3">
      <c r="A13" s="49" t="s">
        <v>85</v>
      </c>
      <c r="B13" s="70">
        <v>7891317001070</v>
      </c>
      <c r="C13" s="32"/>
      <c r="D13" s="17">
        <v>56.44</v>
      </c>
      <c r="E13" s="17">
        <v>75.709999999999994</v>
      </c>
      <c r="F13" s="39">
        <v>0.55000000000000004</v>
      </c>
      <c r="G13" s="39">
        <f t="shared" si="0"/>
        <v>0.55000000000000004</v>
      </c>
      <c r="H13" s="40">
        <f t="shared" si="1"/>
        <v>25.397999999999996</v>
      </c>
      <c r="I13" s="33">
        <f t="shared" si="2"/>
        <v>0</v>
      </c>
    </row>
    <row r="14" spans="1:9" s="4" customFormat="1" ht="12.95" customHeight="1" thickBot="1" x14ac:dyDescent="0.3">
      <c r="A14" s="28" t="s">
        <v>129</v>
      </c>
      <c r="B14" s="70">
        <v>7891317001513</v>
      </c>
      <c r="C14" s="32"/>
      <c r="D14" s="17">
        <v>88.03</v>
      </c>
      <c r="E14" s="17">
        <v>121.7</v>
      </c>
      <c r="F14" s="39">
        <v>0.75</v>
      </c>
      <c r="G14" s="39">
        <f t="shared" si="0"/>
        <v>0.75</v>
      </c>
      <c r="H14" s="40">
        <f t="shared" si="1"/>
        <v>22.007499999999993</v>
      </c>
      <c r="I14" s="33">
        <f t="shared" si="2"/>
        <v>0</v>
      </c>
    </row>
    <row r="15" spans="1:9" s="4" customFormat="1" ht="12.95" customHeight="1" thickBot="1" x14ac:dyDescent="0.3">
      <c r="A15" s="30" t="s">
        <v>308</v>
      </c>
      <c r="B15" s="70">
        <v>7891317026370</v>
      </c>
      <c r="C15" s="32"/>
      <c r="D15" s="17">
        <v>12.05</v>
      </c>
      <c r="E15" s="17">
        <v>16.16</v>
      </c>
      <c r="F15" s="39">
        <v>0.37</v>
      </c>
      <c r="G15" s="39">
        <f t="shared" si="0"/>
        <v>0.37</v>
      </c>
      <c r="H15" s="40">
        <f t="shared" si="1"/>
        <v>7.5915000000000008</v>
      </c>
      <c r="I15" s="33">
        <f t="shared" si="2"/>
        <v>0</v>
      </c>
    </row>
    <row r="16" spans="1:9" s="4" customFormat="1" ht="12.95" customHeight="1" thickBot="1" x14ac:dyDescent="0.3">
      <c r="A16" s="30" t="s">
        <v>309</v>
      </c>
      <c r="B16" s="70">
        <v>7891317026387</v>
      </c>
      <c r="C16" s="32"/>
      <c r="D16" s="17">
        <v>24.1</v>
      </c>
      <c r="E16" s="17">
        <v>32.33</v>
      </c>
      <c r="F16" s="39">
        <v>0.56000000000000005</v>
      </c>
      <c r="G16" s="39">
        <f t="shared" si="0"/>
        <v>0.56000000000000005</v>
      </c>
      <c r="H16" s="40">
        <f t="shared" si="1"/>
        <v>10.603999999999999</v>
      </c>
      <c r="I16" s="33">
        <f t="shared" si="2"/>
        <v>0</v>
      </c>
    </row>
    <row r="17" spans="1:9" s="4" customFormat="1" ht="12.95" customHeight="1" thickBot="1" x14ac:dyDescent="0.3">
      <c r="A17" s="28" t="s">
        <v>130</v>
      </c>
      <c r="B17" s="70">
        <v>7891317001476</v>
      </c>
      <c r="C17" s="32"/>
      <c r="D17" s="17">
        <v>31.17</v>
      </c>
      <c r="E17" s="17">
        <v>43.09</v>
      </c>
      <c r="F17" s="39">
        <v>0.85</v>
      </c>
      <c r="G17" s="39">
        <f t="shared" si="0"/>
        <v>0.85</v>
      </c>
      <c r="H17" s="40">
        <f t="shared" si="1"/>
        <v>4.6754999999999995</v>
      </c>
      <c r="I17" s="33">
        <f t="shared" si="2"/>
        <v>0</v>
      </c>
    </row>
    <row r="18" spans="1:9" s="4" customFormat="1" ht="12.95" customHeight="1" thickBot="1" x14ac:dyDescent="0.3">
      <c r="A18" s="28" t="s">
        <v>61</v>
      </c>
      <c r="B18" s="70">
        <v>7891317445300</v>
      </c>
      <c r="C18" s="32"/>
      <c r="D18" s="17">
        <v>12.97</v>
      </c>
      <c r="E18" s="17">
        <v>17.93</v>
      </c>
      <c r="F18" s="39">
        <v>0.28999999999999998</v>
      </c>
      <c r="G18" s="39">
        <f t="shared" si="0"/>
        <v>0.28999999999999998</v>
      </c>
      <c r="H18" s="40">
        <f t="shared" si="1"/>
        <v>9.2087000000000003</v>
      </c>
      <c r="I18" s="33">
        <f t="shared" si="2"/>
        <v>0</v>
      </c>
    </row>
    <row r="19" spans="1:9" s="4" customFormat="1" ht="12.95" customHeight="1" thickBot="1" x14ac:dyDescent="0.3">
      <c r="A19" s="28" t="s">
        <v>38</v>
      </c>
      <c r="B19" s="70">
        <v>7891317001636</v>
      </c>
      <c r="C19" s="32"/>
      <c r="D19" s="17">
        <v>32.950000000000003</v>
      </c>
      <c r="E19" s="17">
        <v>45.55</v>
      </c>
      <c r="F19" s="39">
        <v>0.56999999999999995</v>
      </c>
      <c r="G19" s="39">
        <f t="shared" si="0"/>
        <v>0.56999999999999995</v>
      </c>
      <c r="H19" s="40">
        <f t="shared" si="1"/>
        <v>14.168500000000002</v>
      </c>
      <c r="I19" s="33">
        <f t="shared" si="2"/>
        <v>0</v>
      </c>
    </row>
    <row r="20" spans="1:9" s="4" customFormat="1" ht="12.95" customHeight="1" thickBot="1" x14ac:dyDescent="0.3">
      <c r="A20" s="28" t="s">
        <v>39</v>
      </c>
      <c r="B20" s="70">
        <v>7891317001568</v>
      </c>
      <c r="C20" s="32"/>
      <c r="D20" s="17">
        <v>27.42</v>
      </c>
      <c r="E20" s="17">
        <v>37.909999999999997</v>
      </c>
      <c r="F20" s="39">
        <v>0.6</v>
      </c>
      <c r="G20" s="39">
        <f t="shared" si="0"/>
        <v>0.6</v>
      </c>
      <c r="H20" s="40">
        <f t="shared" si="1"/>
        <v>10.968</v>
      </c>
      <c r="I20" s="33">
        <f t="shared" si="2"/>
        <v>0</v>
      </c>
    </row>
    <row r="21" spans="1:9" s="4" customFormat="1" ht="12.95" customHeight="1" thickBot="1" x14ac:dyDescent="0.3">
      <c r="A21" s="28" t="s">
        <v>40</v>
      </c>
      <c r="B21" s="70">
        <v>7891317005054</v>
      </c>
      <c r="C21" s="32"/>
      <c r="D21" s="17">
        <v>41.35</v>
      </c>
      <c r="E21" s="17">
        <v>57.16</v>
      </c>
      <c r="F21" s="39">
        <v>0.56999999999999995</v>
      </c>
      <c r="G21" s="39">
        <f t="shared" si="0"/>
        <v>0.56999999999999995</v>
      </c>
      <c r="H21" s="40">
        <f t="shared" si="1"/>
        <v>17.780500000000004</v>
      </c>
      <c r="I21" s="33">
        <f t="shared" si="2"/>
        <v>0</v>
      </c>
    </row>
    <row r="22" spans="1:9" s="4" customFormat="1" ht="12.95" customHeight="1" thickBot="1" x14ac:dyDescent="0.3">
      <c r="A22" s="28" t="s">
        <v>41</v>
      </c>
      <c r="B22" s="70">
        <v>7891317008406</v>
      </c>
      <c r="C22" s="32"/>
      <c r="D22" s="17">
        <v>63.95</v>
      </c>
      <c r="E22" s="17">
        <v>88.41</v>
      </c>
      <c r="F22" s="39">
        <v>0.65</v>
      </c>
      <c r="G22" s="39">
        <f t="shared" si="0"/>
        <v>0.65</v>
      </c>
      <c r="H22" s="40">
        <f t="shared" si="1"/>
        <v>22.3825</v>
      </c>
      <c r="I22" s="33">
        <f t="shared" si="2"/>
        <v>0</v>
      </c>
    </row>
    <row r="23" spans="1:9" s="4" customFormat="1" ht="12.95" customHeight="1" thickBot="1" x14ac:dyDescent="0.3">
      <c r="A23" s="35" t="s">
        <v>18</v>
      </c>
      <c r="B23" s="70">
        <v>7891317422042</v>
      </c>
      <c r="C23" s="32"/>
      <c r="D23" s="17">
        <v>77.22</v>
      </c>
      <c r="E23" s="17">
        <v>106.75</v>
      </c>
      <c r="F23" s="39">
        <v>0.35</v>
      </c>
      <c r="G23" s="39">
        <f t="shared" si="0"/>
        <v>0.35</v>
      </c>
      <c r="H23" s="40">
        <f t="shared" si="1"/>
        <v>50.192999999999998</v>
      </c>
      <c r="I23" s="33">
        <f t="shared" si="2"/>
        <v>0</v>
      </c>
    </row>
    <row r="24" spans="1:9" s="4" customFormat="1" ht="12.95" customHeight="1" thickBot="1" x14ac:dyDescent="0.3">
      <c r="A24" s="28" t="s">
        <v>19</v>
      </c>
      <c r="B24" s="70">
        <v>7891317461089</v>
      </c>
      <c r="C24" s="32"/>
      <c r="D24" s="17">
        <v>101.23</v>
      </c>
      <c r="E24" s="17">
        <v>139.94</v>
      </c>
      <c r="F24" s="39">
        <v>0.35</v>
      </c>
      <c r="G24" s="39">
        <f t="shared" si="0"/>
        <v>0.35</v>
      </c>
      <c r="H24" s="40">
        <f t="shared" si="1"/>
        <v>65.799499999999995</v>
      </c>
      <c r="I24" s="33">
        <f t="shared" si="2"/>
        <v>0</v>
      </c>
    </row>
    <row r="25" spans="1:9" s="4" customFormat="1" ht="12.95" customHeight="1" thickBot="1" x14ac:dyDescent="0.3">
      <c r="A25" s="28" t="s">
        <v>20</v>
      </c>
      <c r="B25" s="70">
        <v>7891317469283</v>
      </c>
      <c r="C25" s="32"/>
      <c r="D25" s="17">
        <v>77.88</v>
      </c>
      <c r="E25" s="17">
        <v>107.66</v>
      </c>
      <c r="F25" s="39">
        <v>0.77</v>
      </c>
      <c r="G25" s="39">
        <f t="shared" si="0"/>
        <v>0.77</v>
      </c>
      <c r="H25" s="40">
        <f t="shared" si="1"/>
        <v>17.912399999999998</v>
      </c>
      <c r="I25" s="33">
        <f t="shared" si="2"/>
        <v>0</v>
      </c>
    </row>
    <row r="26" spans="1:9" s="4" customFormat="1" ht="12.95" customHeight="1" thickBot="1" x14ac:dyDescent="0.3">
      <c r="A26" s="28" t="s">
        <v>102</v>
      </c>
      <c r="B26" s="70">
        <v>7891317458850</v>
      </c>
      <c r="C26" s="32"/>
      <c r="D26" s="17">
        <v>781.9</v>
      </c>
      <c r="E26" s="17">
        <v>0</v>
      </c>
      <c r="F26" s="39">
        <v>0.8</v>
      </c>
      <c r="G26" s="39">
        <f t="shared" si="0"/>
        <v>0.8</v>
      </c>
      <c r="H26" s="40">
        <f t="shared" si="1"/>
        <v>156.38</v>
      </c>
      <c r="I26" s="33">
        <f t="shared" si="2"/>
        <v>0</v>
      </c>
    </row>
    <row r="27" spans="1:9" s="4" customFormat="1" ht="12.95" customHeight="1" thickBot="1" x14ac:dyDescent="0.3">
      <c r="A27" s="28" t="s">
        <v>131</v>
      </c>
      <c r="B27" s="70">
        <v>7891317451035</v>
      </c>
      <c r="C27" s="32"/>
      <c r="D27" s="17">
        <v>30.51</v>
      </c>
      <c r="E27" s="17">
        <v>42.18</v>
      </c>
      <c r="F27" s="39">
        <v>0.8</v>
      </c>
      <c r="G27" s="39">
        <f t="shared" si="0"/>
        <v>0.8</v>
      </c>
      <c r="H27" s="40">
        <f t="shared" si="1"/>
        <v>6.1020000000000003</v>
      </c>
      <c r="I27" s="33">
        <f t="shared" si="2"/>
        <v>0</v>
      </c>
    </row>
    <row r="28" spans="1:9" s="4" customFormat="1" ht="12.95" customHeight="1" thickBot="1" x14ac:dyDescent="0.3">
      <c r="A28" s="28" t="s">
        <v>132</v>
      </c>
      <c r="B28" s="70">
        <v>7891317444747</v>
      </c>
      <c r="C28" s="32"/>
      <c r="D28" s="17">
        <v>46.08</v>
      </c>
      <c r="E28" s="17">
        <v>63.7</v>
      </c>
      <c r="F28" s="39">
        <v>0.8</v>
      </c>
      <c r="G28" s="39">
        <f t="shared" si="0"/>
        <v>0.8</v>
      </c>
      <c r="H28" s="40">
        <f t="shared" si="1"/>
        <v>9.2160000000000011</v>
      </c>
      <c r="I28" s="33">
        <f t="shared" si="2"/>
        <v>0</v>
      </c>
    </row>
    <row r="29" spans="1:9" s="4" customFormat="1" ht="12.95" customHeight="1" thickBot="1" x14ac:dyDescent="0.3">
      <c r="A29" s="28" t="s">
        <v>133</v>
      </c>
      <c r="B29" s="70">
        <v>7891317489328</v>
      </c>
      <c r="C29" s="32"/>
      <c r="D29" s="17">
        <v>63.32</v>
      </c>
      <c r="E29" s="17">
        <v>87.54</v>
      </c>
      <c r="F29" s="39">
        <v>0.83</v>
      </c>
      <c r="G29" s="39">
        <f t="shared" si="0"/>
        <v>0.83</v>
      </c>
      <c r="H29" s="40">
        <f t="shared" si="1"/>
        <v>10.764400000000002</v>
      </c>
      <c r="I29" s="33">
        <f t="shared" si="2"/>
        <v>0</v>
      </c>
    </row>
    <row r="30" spans="1:9" s="4" customFormat="1" ht="12.95" customHeight="1" thickBot="1" x14ac:dyDescent="0.3">
      <c r="A30" s="28" t="s">
        <v>134</v>
      </c>
      <c r="B30" s="70">
        <v>7891317489366</v>
      </c>
      <c r="C30" s="32"/>
      <c r="D30" s="17">
        <v>63.32</v>
      </c>
      <c r="E30" s="17">
        <v>87.54</v>
      </c>
      <c r="F30" s="39">
        <v>0.82</v>
      </c>
      <c r="G30" s="39">
        <f t="shared" si="0"/>
        <v>0.82</v>
      </c>
      <c r="H30" s="40">
        <f t="shared" si="1"/>
        <v>11.397600000000004</v>
      </c>
      <c r="I30" s="33">
        <f t="shared" si="2"/>
        <v>0</v>
      </c>
    </row>
    <row r="31" spans="1:9" ht="12.95" customHeight="1" thickBot="1" x14ac:dyDescent="0.3">
      <c r="A31" s="28" t="s">
        <v>135</v>
      </c>
      <c r="B31" s="70">
        <v>7891317489403</v>
      </c>
      <c r="C31" s="32"/>
      <c r="D31" s="17">
        <v>126.67</v>
      </c>
      <c r="E31" s="17">
        <v>175.11</v>
      </c>
      <c r="F31" s="39">
        <v>0.85</v>
      </c>
      <c r="G31" s="39">
        <f t="shared" si="0"/>
        <v>0.85</v>
      </c>
      <c r="H31" s="40">
        <f t="shared" si="1"/>
        <v>19.000500000000002</v>
      </c>
      <c r="I31" s="33">
        <f t="shared" si="2"/>
        <v>0</v>
      </c>
    </row>
    <row r="32" spans="1:9" ht="12.95" customHeight="1" thickBot="1" x14ac:dyDescent="0.3">
      <c r="A32" s="30" t="s">
        <v>314</v>
      </c>
      <c r="B32" s="70">
        <v>7891317018146</v>
      </c>
      <c r="C32" s="32"/>
      <c r="D32" s="17">
        <v>83.67</v>
      </c>
      <c r="E32" s="17">
        <v>115.67</v>
      </c>
      <c r="F32" s="39">
        <v>0.7</v>
      </c>
      <c r="G32" s="39">
        <f t="shared" si="0"/>
        <v>0.7</v>
      </c>
      <c r="H32" s="40">
        <f t="shared" si="1"/>
        <v>25.101000000000006</v>
      </c>
      <c r="I32" s="33">
        <f t="shared" si="2"/>
        <v>0</v>
      </c>
    </row>
    <row r="33" spans="1:9" ht="12.95" customHeight="1" thickBot="1" x14ac:dyDescent="0.3">
      <c r="A33" s="30" t="s">
        <v>315</v>
      </c>
      <c r="B33" s="70">
        <v>7891317018153</v>
      </c>
      <c r="C33" s="32"/>
      <c r="D33" s="17">
        <v>114.13</v>
      </c>
      <c r="E33" s="17">
        <v>157.78</v>
      </c>
      <c r="F33" s="39">
        <v>0.7</v>
      </c>
      <c r="G33" s="39">
        <f t="shared" si="0"/>
        <v>0.7</v>
      </c>
      <c r="H33" s="40">
        <f t="shared" si="1"/>
        <v>34.239000000000004</v>
      </c>
      <c r="I33" s="33">
        <f t="shared" si="2"/>
        <v>0</v>
      </c>
    </row>
    <row r="34" spans="1:9" ht="12.95" customHeight="1" thickBot="1" x14ac:dyDescent="0.3">
      <c r="A34" s="30" t="s">
        <v>316</v>
      </c>
      <c r="B34" s="70">
        <v>7891317018160</v>
      </c>
      <c r="C34" s="32"/>
      <c r="D34" s="17">
        <v>159.79</v>
      </c>
      <c r="E34" s="17">
        <v>220.9</v>
      </c>
      <c r="F34" s="39">
        <v>0.7</v>
      </c>
      <c r="G34" s="39">
        <f t="shared" si="0"/>
        <v>0.7</v>
      </c>
      <c r="H34" s="40">
        <f t="shared" si="1"/>
        <v>47.936999999999998</v>
      </c>
      <c r="I34" s="33">
        <f t="shared" si="2"/>
        <v>0</v>
      </c>
    </row>
    <row r="35" spans="1:9" ht="12.95" customHeight="1" thickBot="1" x14ac:dyDescent="0.3">
      <c r="A35" s="28" t="s">
        <v>78</v>
      </c>
      <c r="B35" s="70">
        <v>7891317421991</v>
      </c>
      <c r="C35" s="32"/>
      <c r="D35" s="17">
        <v>16.149999999999999</v>
      </c>
      <c r="E35" s="17">
        <v>22.33</v>
      </c>
      <c r="F35" s="39">
        <v>0.65</v>
      </c>
      <c r="G35" s="39">
        <f t="shared" si="0"/>
        <v>0.65</v>
      </c>
      <c r="H35" s="40">
        <f t="shared" si="1"/>
        <v>5.6524999999999999</v>
      </c>
      <c r="I35" s="33">
        <f t="shared" si="2"/>
        <v>0</v>
      </c>
    </row>
    <row r="36" spans="1:9" ht="12.95" customHeight="1" thickBot="1" x14ac:dyDescent="0.3">
      <c r="A36" s="28" t="s">
        <v>79</v>
      </c>
      <c r="B36" s="70">
        <v>7891317444921</v>
      </c>
      <c r="C36" s="32"/>
      <c r="D36" s="17">
        <v>27.06</v>
      </c>
      <c r="E36" s="17">
        <v>37.409999999999997</v>
      </c>
      <c r="F36" s="39">
        <v>0.69</v>
      </c>
      <c r="G36" s="39">
        <f t="shared" si="0"/>
        <v>0.69</v>
      </c>
      <c r="H36" s="40">
        <f t="shared" si="1"/>
        <v>8.3886000000000003</v>
      </c>
      <c r="I36" s="33">
        <f t="shared" si="2"/>
        <v>0</v>
      </c>
    </row>
    <row r="37" spans="1:9" ht="12.95" customHeight="1" thickBot="1" x14ac:dyDescent="0.3">
      <c r="A37" s="28" t="s">
        <v>86</v>
      </c>
      <c r="B37" s="70">
        <v>7891317102012</v>
      </c>
      <c r="C37" s="32"/>
      <c r="D37" s="17">
        <v>27.88</v>
      </c>
      <c r="E37" s="17">
        <v>38.54</v>
      </c>
      <c r="F37" s="39">
        <v>0.46</v>
      </c>
      <c r="G37" s="39">
        <f t="shared" ref="G37:G68" si="3">F37+$I$3</f>
        <v>0.46</v>
      </c>
      <c r="H37" s="40">
        <f t="shared" ref="H37:H68" si="4">D37-(D37*G37)</f>
        <v>15.055199999999999</v>
      </c>
      <c r="I37" s="33">
        <f t="shared" ref="I37:I68" si="5">C37*H37</f>
        <v>0</v>
      </c>
    </row>
    <row r="38" spans="1:9" ht="12.95" customHeight="1" thickBot="1" x14ac:dyDescent="0.3">
      <c r="A38" s="28" t="s">
        <v>87</v>
      </c>
      <c r="B38" s="70">
        <v>7891317101985</v>
      </c>
      <c r="C38" s="32"/>
      <c r="D38" s="17">
        <v>39.69</v>
      </c>
      <c r="E38" s="17">
        <v>54.87</v>
      </c>
      <c r="F38" s="39">
        <v>0.54</v>
      </c>
      <c r="G38" s="39">
        <f t="shared" si="3"/>
        <v>0.54</v>
      </c>
      <c r="H38" s="40">
        <f t="shared" si="4"/>
        <v>18.257399999999997</v>
      </c>
      <c r="I38" s="33">
        <f t="shared" si="5"/>
        <v>0</v>
      </c>
    </row>
    <row r="39" spans="1:9" ht="12.95" customHeight="1" thickBot="1" x14ac:dyDescent="0.3">
      <c r="A39" s="28" t="s">
        <v>88</v>
      </c>
      <c r="B39" s="70">
        <v>7891317101961</v>
      </c>
      <c r="C39" s="32"/>
      <c r="D39" s="17">
        <v>37.08</v>
      </c>
      <c r="E39" s="17">
        <v>51.26</v>
      </c>
      <c r="F39" s="39">
        <v>0.17</v>
      </c>
      <c r="G39" s="39">
        <f t="shared" si="3"/>
        <v>0.17</v>
      </c>
      <c r="H39" s="40">
        <f t="shared" si="4"/>
        <v>30.776399999999999</v>
      </c>
      <c r="I39" s="33">
        <f t="shared" si="5"/>
        <v>0</v>
      </c>
    </row>
    <row r="40" spans="1:9" ht="12.95" customHeight="1" thickBot="1" x14ac:dyDescent="0.3">
      <c r="A40" s="28" t="s">
        <v>116</v>
      </c>
      <c r="B40" s="70">
        <v>7891317141967</v>
      </c>
      <c r="C40" s="32"/>
      <c r="D40" s="17">
        <v>22.91</v>
      </c>
      <c r="E40" s="17">
        <v>31.67</v>
      </c>
      <c r="F40" s="39">
        <v>0.78</v>
      </c>
      <c r="G40" s="39">
        <f t="shared" si="3"/>
        <v>0.78</v>
      </c>
      <c r="H40" s="40">
        <f t="shared" si="4"/>
        <v>5.0401999999999987</v>
      </c>
      <c r="I40" s="33">
        <f t="shared" si="5"/>
        <v>0</v>
      </c>
    </row>
    <row r="41" spans="1:9" ht="12.95" customHeight="1" thickBot="1" x14ac:dyDescent="0.3">
      <c r="A41" s="28" t="s">
        <v>117</v>
      </c>
      <c r="B41" s="70">
        <v>7891317141974</v>
      </c>
      <c r="C41" s="32"/>
      <c r="D41" s="17">
        <v>123.79</v>
      </c>
      <c r="E41" s="17">
        <v>171.13</v>
      </c>
      <c r="F41" s="39">
        <v>0.79</v>
      </c>
      <c r="G41" s="39">
        <f t="shared" si="3"/>
        <v>0.79</v>
      </c>
      <c r="H41" s="40">
        <f t="shared" si="4"/>
        <v>25.995899999999992</v>
      </c>
      <c r="I41" s="33">
        <f t="shared" si="5"/>
        <v>0</v>
      </c>
    </row>
    <row r="42" spans="1:9" ht="12.95" customHeight="1" thickBot="1" x14ac:dyDescent="0.3">
      <c r="A42" s="28" t="s">
        <v>328</v>
      </c>
      <c r="B42" s="70">
        <v>7891317025793</v>
      </c>
      <c r="C42" s="32"/>
      <c r="D42" s="17">
        <v>26.33</v>
      </c>
      <c r="E42" s="17">
        <v>35.32</v>
      </c>
      <c r="F42" s="39">
        <v>0.73</v>
      </c>
      <c r="G42" s="39">
        <f t="shared" si="3"/>
        <v>0.73</v>
      </c>
      <c r="H42" s="40">
        <f t="shared" si="4"/>
        <v>7.1091000000000015</v>
      </c>
      <c r="I42" s="33">
        <f t="shared" si="5"/>
        <v>0</v>
      </c>
    </row>
    <row r="43" spans="1:9" ht="12.95" customHeight="1" thickBot="1" x14ac:dyDescent="0.3">
      <c r="A43" s="28" t="s">
        <v>327</v>
      </c>
      <c r="B43" s="70">
        <v>7891317025809</v>
      </c>
      <c r="C43" s="32"/>
      <c r="D43" s="17">
        <v>27.37</v>
      </c>
      <c r="E43" s="17">
        <v>36.72</v>
      </c>
      <c r="F43" s="39">
        <v>0.73</v>
      </c>
      <c r="G43" s="39">
        <f t="shared" si="3"/>
        <v>0.73</v>
      </c>
      <c r="H43" s="40">
        <f t="shared" si="4"/>
        <v>7.3899000000000008</v>
      </c>
      <c r="I43" s="33">
        <f t="shared" si="5"/>
        <v>0</v>
      </c>
    </row>
    <row r="44" spans="1:9" ht="12.95" customHeight="1" thickBot="1" x14ac:dyDescent="0.3">
      <c r="A44" s="28" t="s">
        <v>329</v>
      </c>
      <c r="B44" s="70">
        <v>7891317009106</v>
      </c>
      <c r="C44" s="32"/>
      <c r="D44" s="17">
        <v>27.24</v>
      </c>
      <c r="E44" s="17">
        <v>36.54</v>
      </c>
      <c r="F44" s="39">
        <v>0.59</v>
      </c>
      <c r="G44" s="39">
        <f t="shared" si="3"/>
        <v>0.59</v>
      </c>
      <c r="H44" s="40">
        <f t="shared" si="4"/>
        <v>11.168400000000002</v>
      </c>
      <c r="I44" s="33">
        <f t="shared" si="5"/>
        <v>0</v>
      </c>
    </row>
    <row r="45" spans="1:9" ht="12.95" customHeight="1" thickBot="1" x14ac:dyDescent="0.3">
      <c r="A45" s="28" t="s">
        <v>330</v>
      </c>
      <c r="B45" s="70">
        <v>7891317009113</v>
      </c>
      <c r="C45" s="32"/>
      <c r="D45" s="17">
        <v>27.24</v>
      </c>
      <c r="E45" s="17">
        <v>36.54</v>
      </c>
      <c r="F45" s="39">
        <v>0.6</v>
      </c>
      <c r="G45" s="39">
        <f t="shared" si="3"/>
        <v>0.6</v>
      </c>
      <c r="H45" s="40">
        <f t="shared" si="4"/>
        <v>10.896000000000001</v>
      </c>
      <c r="I45" s="33">
        <f t="shared" si="5"/>
        <v>0</v>
      </c>
    </row>
    <row r="46" spans="1:9" ht="12.95" customHeight="1" thickBot="1" x14ac:dyDescent="0.3">
      <c r="A46" s="28" t="s">
        <v>10</v>
      </c>
      <c r="B46" s="70">
        <v>7891317478766</v>
      </c>
      <c r="C46" s="32"/>
      <c r="D46" s="17">
        <v>24.22</v>
      </c>
      <c r="E46" s="17">
        <v>32.49</v>
      </c>
      <c r="F46" s="39">
        <v>0.69</v>
      </c>
      <c r="G46" s="39">
        <f t="shared" si="3"/>
        <v>0.69</v>
      </c>
      <c r="H46" s="40">
        <f t="shared" si="4"/>
        <v>7.5082000000000022</v>
      </c>
      <c r="I46" s="33">
        <f t="shared" si="5"/>
        <v>0</v>
      </c>
    </row>
    <row r="47" spans="1:9" ht="12.95" customHeight="1" thickBot="1" x14ac:dyDescent="0.3">
      <c r="A47" s="28" t="s">
        <v>11</v>
      </c>
      <c r="B47" s="70">
        <v>7891317478810</v>
      </c>
      <c r="C47" s="32"/>
      <c r="D47" s="17">
        <v>32.450000000000003</v>
      </c>
      <c r="E47" s="17">
        <v>43.53</v>
      </c>
      <c r="F47" s="39">
        <v>0.69</v>
      </c>
      <c r="G47" s="39">
        <f t="shared" si="3"/>
        <v>0.69</v>
      </c>
      <c r="H47" s="40">
        <f t="shared" si="4"/>
        <v>10.059500000000003</v>
      </c>
      <c r="I47" s="33">
        <f t="shared" si="5"/>
        <v>0</v>
      </c>
    </row>
    <row r="48" spans="1:9" ht="12.95" customHeight="1" thickBot="1" x14ac:dyDescent="0.3">
      <c r="A48" s="28" t="s">
        <v>103</v>
      </c>
      <c r="B48" s="70">
        <v>7891317482541</v>
      </c>
      <c r="C48" s="32"/>
      <c r="D48" s="17">
        <v>854.41</v>
      </c>
      <c r="E48" s="17">
        <v>0</v>
      </c>
      <c r="F48" s="39">
        <v>0.22</v>
      </c>
      <c r="G48" s="39">
        <f t="shared" si="3"/>
        <v>0.22</v>
      </c>
      <c r="H48" s="40">
        <f t="shared" si="4"/>
        <v>666.43979999999999</v>
      </c>
      <c r="I48" s="33">
        <f t="shared" si="5"/>
        <v>0</v>
      </c>
    </row>
    <row r="49" spans="1:9" ht="12.95" customHeight="1" thickBot="1" x14ac:dyDescent="0.3">
      <c r="A49" s="28" t="s">
        <v>331</v>
      </c>
      <c r="B49" s="70">
        <v>7891317016326</v>
      </c>
      <c r="C49" s="32"/>
      <c r="D49" s="17">
        <v>36.950000000000003</v>
      </c>
      <c r="E49" s="17">
        <v>49.57</v>
      </c>
      <c r="F49" s="39">
        <v>0.37</v>
      </c>
      <c r="G49" s="39">
        <f t="shared" si="3"/>
        <v>0.37</v>
      </c>
      <c r="H49" s="40">
        <f t="shared" si="4"/>
        <v>23.278500000000001</v>
      </c>
      <c r="I49" s="33">
        <f t="shared" si="5"/>
        <v>0</v>
      </c>
    </row>
    <row r="50" spans="1:9" ht="12.95" customHeight="1" thickBot="1" x14ac:dyDescent="0.3">
      <c r="A50" s="28" t="s">
        <v>332</v>
      </c>
      <c r="B50" s="70">
        <v>7891317016333</v>
      </c>
      <c r="C50" s="32"/>
      <c r="D50" s="17">
        <v>73.989999999999995</v>
      </c>
      <c r="E50" s="17">
        <v>99.25</v>
      </c>
      <c r="F50" s="39">
        <v>0.45</v>
      </c>
      <c r="G50" s="39">
        <f t="shared" si="3"/>
        <v>0.45</v>
      </c>
      <c r="H50" s="40">
        <f t="shared" si="4"/>
        <v>40.694499999999998</v>
      </c>
      <c r="I50" s="33">
        <f t="shared" si="5"/>
        <v>0</v>
      </c>
    </row>
    <row r="51" spans="1:9" ht="12.95" customHeight="1" thickBot="1" x14ac:dyDescent="0.3">
      <c r="A51" s="28" t="s">
        <v>192</v>
      </c>
      <c r="B51" s="70">
        <v>7891317005757</v>
      </c>
      <c r="C51" s="32"/>
      <c r="D51" s="17">
        <v>76.86</v>
      </c>
      <c r="E51" s="17">
        <v>106.25</v>
      </c>
      <c r="F51" s="39">
        <v>0.63</v>
      </c>
      <c r="G51" s="39">
        <f t="shared" si="3"/>
        <v>0.63</v>
      </c>
      <c r="H51" s="40">
        <f t="shared" si="4"/>
        <v>28.438200000000002</v>
      </c>
      <c r="I51" s="33">
        <f t="shared" si="5"/>
        <v>0</v>
      </c>
    </row>
    <row r="52" spans="1:9" ht="12.95" customHeight="1" thickBot="1" x14ac:dyDescent="0.3">
      <c r="A52" s="28" t="s">
        <v>193</v>
      </c>
      <c r="B52" s="70">
        <v>7891317005764</v>
      </c>
      <c r="C52" s="32"/>
      <c r="D52" s="17">
        <v>265.73</v>
      </c>
      <c r="E52" s="17">
        <v>367.36</v>
      </c>
      <c r="F52" s="39">
        <v>0.65</v>
      </c>
      <c r="G52" s="39">
        <f t="shared" si="3"/>
        <v>0.65</v>
      </c>
      <c r="H52" s="40">
        <f t="shared" si="4"/>
        <v>93.005500000000012</v>
      </c>
      <c r="I52" s="33">
        <f t="shared" si="5"/>
        <v>0</v>
      </c>
    </row>
    <row r="53" spans="1:9" ht="12.95" customHeight="1" thickBot="1" x14ac:dyDescent="0.3">
      <c r="A53" s="28" t="s">
        <v>194</v>
      </c>
      <c r="B53" s="70">
        <v>7891317005917</v>
      </c>
      <c r="C53" s="32"/>
      <c r="D53" s="17">
        <v>13.58</v>
      </c>
      <c r="E53" s="17">
        <v>18.22</v>
      </c>
      <c r="F53" s="39">
        <v>0.56999999999999995</v>
      </c>
      <c r="G53" s="39">
        <f t="shared" si="3"/>
        <v>0.56999999999999995</v>
      </c>
      <c r="H53" s="40">
        <f t="shared" si="4"/>
        <v>5.8394000000000004</v>
      </c>
      <c r="I53" s="33">
        <f t="shared" si="5"/>
        <v>0</v>
      </c>
    </row>
    <row r="54" spans="1:9" ht="12.95" customHeight="1" thickBot="1" x14ac:dyDescent="0.3">
      <c r="A54" s="28" t="s">
        <v>195</v>
      </c>
      <c r="B54" s="70">
        <v>7891317005900</v>
      </c>
      <c r="C54" s="32"/>
      <c r="D54" s="17">
        <v>26.06</v>
      </c>
      <c r="E54" s="17">
        <v>34.96</v>
      </c>
      <c r="F54" s="39">
        <v>0.6</v>
      </c>
      <c r="G54" s="39">
        <f t="shared" si="3"/>
        <v>0.6</v>
      </c>
      <c r="H54" s="40">
        <f t="shared" si="4"/>
        <v>10.423999999999999</v>
      </c>
      <c r="I54" s="33">
        <f t="shared" si="5"/>
        <v>0</v>
      </c>
    </row>
    <row r="55" spans="1:9" ht="12.95" customHeight="1" thickBot="1" x14ac:dyDescent="0.3">
      <c r="A55" s="28" t="s">
        <v>89</v>
      </c>
      <c r="B55" s="70">
        <v>7891317001421</v>
      </c>
      <c r="C55" s="32"/>
      <c r="D55" s="17">
        <v>68.489999999999995</v>
      </c>
      <c r="E55" s="17">
        <v>94.68</v>
      </c>
      <c r="F55" s="39">
        <v>0.31</v>
      </c>
      <c r="G55" s="39">
        <f t="shared" si="3"/>
        <v>0.31</v>
      </c>
      <c r="H55" s="40">
        <f t="shared" si="4"/>
        <v>47.258099999999999</v>
      </c>
      <c r="I55" s="33">
        <f t="shared" si="5"/>
        <v>0</v>
      </c>
    </row>
    <row r="56" spans="1:9" ht="12.95" customHeight="1" thickBot="1" x14ac:dyDescent="0.3">
      <c r="A56" s="28" t="s">
        <v>90</v>
      </c>
      <c r="B56" s="70">
        <v>7891317001438</v>
      </c>
      <c r="C56" s="32"/>
      <c r="D56" s="17">
        <v>51</v>
      </c>
      <c r="E56" s="17">
        <v>70.5</v>
      </c>
      <c r="F56" s="39">
        <v>0.73</v>
      </c>
      <c r="G56" s="39">
        <f t="shared" si="3"/>
        <v>0.73</v>
      </c>
      <c r="H56" s="40">
        <f t="shared" si="4"/>
        <v>13.770000000000003</v>
      </c>
      <c r="I56" s="33">
        <f t="shared" si="5"/>
        <v>0</v>
      </c>
    </row>
    <row r="57" spans="1:9" ht="12.95" customHeight="1" thickBot="1" x14ac:dyDescent="0.3">
      <c r="A57" s="28" t="s">
        <v>91</v>
      </c>
      <c r="B57" s="70">
        <v>7891317007898</v>
      </c>
      <c r="C57" s="32"/>
      <c r="D57" s="17">
        <v>49.01</v>
      </c>
      <c r="E57" s="17">
        <v>0</v>
      </c>
      <c r="F57" s="39">
        <v>0.35</v>
      </c>
      <c r="G57" s="39">
        <f t="shared" si="3"/>
        <v>0.35</v>
      </c>
      <c r="H57" s="40">
        <f t="shared" si="4"/>
        <v>31.8565</v>
      </c>
      <c r="I57" s="33">
        <f t="shared" si="5"/>
        <v>0</v>
      </c>
    </row>
    <row r="58" spans="1:9" ht="12.95" customHeight="1" thickBot="1" x14ac:dyDescent="0.3">
      <c r="A58" s="28" t="s">
        <v>92</v>
      </c>
      <c r="B58" s="70">
        <v>7891317007829</v>
      </c>
      <c r="C58" s="32"/>
      <c r="D58" s="17">
        <v>24.68</v>
      </c>
      <c r="E58" s="17">
        <v>34.119999999999997</v>
      </c>
      <c r="F58" s="39">
        <v>0.45</v>
      </c>
      <c r="G58" s="39">
        <f t="shared" si="3"/>
        <v>0.45</v>
      </c>
      <c r="H58" s="40">
        <f t="shared" si="4"/>
        <v>13.574</v>
      </c>
      <c r="I58" s="33">
        <f t="shared" si="5"/>
        <v>0</v>
      </c>
    </row>
    <row r="59" spans="1:9" ht="12.95" customHeight="1" thickBot="1" x14ac:dyDescent="0.3">
      <c r="A59" s="28" t="s">
        <v>145</v>
      </c>
      <c r="B59" s="70">
        <v>7891317007836</v>
      </c>
      <c r="C59" s="32"/>
      <c r="D59" s="17">
        <v>37.1</v>
      </c>
      <c r="E59" s="17">
        <v>0</v>
      </c>
      <c r="F59" s="39">
        <v>0.62</v>
      </c>
      <c r="G59" s="39">
        <f t="shared" si="3"/>
        <v>0.62</v>
      </c>
      <c r="H59" s="40">
        <f t="shared" si="4"/>
        <v>14.097999999999999</v>
      </c>
      <c r="I59" s="33">
        <f t="shared" si="5"/>
        <v>0</v>
      </c>
    </row>
    <row r="60" spans="1:9" ht="12.95" customHeight="1" thickBot="1" x14ac:dyDescent="0.3">
      <c r="A60" s="28" t="s">
        <v>144</v>
      </c>
      <c r="B60" s="70">
        <v>7891317002190</v>
      </c>
      <c r="C60" s="32"/>
      <c r="D60" s="17">
        <v>166.97</v>
      </c>
      <c r="E60" s="17">
        <v>230.83</v>
      </c>
      <c r="F60" s="39">
        <v>0.64</v>
      </c>
      <c r="G60" s="39">
        <f t="shared" si="3"/>
        <v>0.64</v>
      </c>
      <c r="H60" s="40">
        <f t="shared" si="4"/>
        <v>60.109200000000001</v>
      </c>
      <c r="I60" s="33">
        <f t="shared" si="5"/>
        <v>0</v>
      </c>
    </row>
    <row r="61" spans="1:9" ht="12.95" customHeight="1" thickBot="1" x14ac:dyDescent="0.3">
      <c r="A61" s="28" t="s">
        <v>62</v>
      </c>
      <c r="B61" s="70">
        <v>7891317002442</v>
      </c>
      <c r="C61" s="32"/>
      <c r="D61" s="17">
        <v>23.06</v>
      </c>
      <c r="E61" s="17">
        <v>30.93</v>
      </c>
      <c r="F61" s="39">
        <v>0.69</v>
      </c>
      <c r="G61" s="39">
        <f t="shared" si="3"/>
        <v>0.69</v>
      </c>
      <c r="H61" s="40">
        <f t="shared" si="4"/>
        <v>7.1486000000000001</v>
      </c>
      <c r="I61" s="33">
        <f t="shared" si="5"/>
        <v>0</v>
      </c>
    </row>
    <row r="62" spans="1:9" ht="12.95" customHeight="1" thickBot="1" x14ac:dyDescent="0.3">
      <c r="A62" s="28" t="s">
        <v>63</v>
      </c>
      <c r="B62" s="70">
        <v>7891317002459</v>
      </c>
      <c r="C62" s="32"/>
      <c r="D62" s="17">
        <v>22.54</v>
      </c>
      <c r="E62" s="17">
        <v>30.24</v>
      </c>
      <c r="F62" s="39">
        <v>0.6</v>
      </c>
      <c r="G62" s="39">
        <f t="shared" si="3"/>
        <v>0.6</v>
      </c>
      <c r="H62" s="40">
        <f t="shared" si="4"/>
        <v>9.016</v>
      </c>
      <c r="I62" s="33">
        <f t="shared" si="5"/>
        <v>0</v>
      </c>
    </row>
    <row r="63" spans="1:9" ht="12.95" customHeight="1" thickBot="1" x14ac:dyDescent="0.3">
      <c r="A63" s="28" t="s">
        <v>64</v>
      </c>
      <c r="B63" s="70">
        <v>7891317002503</v>
      </c>
      <c r="C63" s="32"/>
      <c r="D63" s="17">
        <v>25.03</v>
      </c>
      <c r="E63" s="17">
        <v>33.58</v>
      </c>
      <c r="F63" s="39">
        <v>0.69</v>
      </c>
      <c r="G63" s="39">
        <f t="shared" si="3"/>
        <v>0.69</v>
      </c>
      <c r="H63" s="40">
        <f t="shared" si="4"/>
        <v>7.7593000000000032</v>
      </c>
      <c r="I63" s="33">
        <f t="shared" si="5"/>
        <v>0</v>
      </c>
    </row>
    <row r="64" spans="1:9" ht="12.95" customHeight="1" thickBot="1" x14ac:dyDescent="0.3">
      <c r="A64" s="28" t="s">
        <v>65</v>
      </c>
      <c r="B64" s="70">
        <v>7891317002497</v>
      </c>
      <c r="C64" s="32"/>
      <c r="D64" s="17">
        <v>23.36</v>
      </c>
      <c r="E64" s="17">
        <v>31.34</v>
      </c>
      <c r="F64" s="39">
        <v>0.6</v>
      </c>
      <c r="G64" s="39">
        <f t="shared" si="3"/>
        <v>0.6</v>
      </c>
      <c r="H64" s="40">
        <f t="shared" si="4"/>
        <v>9.3439999999999994</v>
      </c>
      <c r="I64" s="33">
        <f t="shared" si="5"/>
        <v>0</v>
      </c>
    </row>
    <row r="65" spans="1:9" ht="12.95" customHeight="1" thickBot="1" x14ac:dyDescent="0.3">
      <c r="A65" s="28" t="s">
        <v>155</v>
      </c>
      <c r="B65" s="70">
        <v>7891317001926</v>
      </c>
      <c r="C65" s="32"/>
      <c r="D65" s="17">
        <v>42.14</v>
      </c>
      <c r="E65" s="17">
        <v>58.26</v>
      </c>
      <c r="F65" s="39">
        <v>0.81</v>
      </c>
      <c r="G65" s="39">
        <f t="shared" si="3"/>
        <v>0.81</v>
      </c>
      <c r="H65" s="40">
        <f t="shared" si="4"/>
        <v>8.0065999999999988</v>
      </c>
      <c r="I65" s="33">
        <f t="shared" si="5"/>
        <v>0</v>
      </c>
    </row>
    <row r="66" spans="1:9" ht="12.95" customHeight="1" thickBot="1" x14ac:dyDescent="0.3">
      <c r="A66" s="28" t="s">
        <v>156</v>
      </c>
      <c r="B66" s="70">
        <v>7891317001483</v>
      </c>
      <c r="C66" s="32"/>
      <c r="D66" s="17">
        <v>19.96</v>
      </c>
      <c r="E66" s="17">
        <v>27.59</v>
      </c>
      <c r="F66" s="39">
        <v>0.77</v>
      </c>
      <c r="G66" s="39">
        <f t="shared" si="3"/>
        <v>0.77</v>
      </c>
      <c r="H66" s="40">
        <f t="shared" si="4"/>
        <v>4.5907999999999998</v>
      </c>
      <c r="I66" s="33">
        <f t="shared" si="5"/>
        <v>0</v>
      </c>
    </row>
    <row r="67" spans="1:9" ht="12.95" customHeight="1" thickBot="1" x14ac:dyDescent="0.3">
      <c r="A67" s="28" t="s">
        <v>66</v>
      </c>
      <c r="B67" s="70">
        <v>7891317446819</v>
      </c>
      <c r="C67" s="32"/>
      <c r="D67" s="17">
        <v>16.149999999999999</v>
      </c>
      <c r="E67" s="17">
        <v>21.66</v>
      </c>
      <c r="F67" s="39">
        <v>0.65</v>
      </c>
      <c r="G67" s="39">
        <f t="shared" si="3"/>
        <v>0.65</v>
      </c>
      <c r="H67" s="40">
        <f t="shared" si="4"/>
        <v>5.6524999999999999</v>
      </c>
      <c r="I67" s="33">
        <f t="shared" si="5"/>
        <v>0</v>
      </c>
    </row>
    <row r="68" spans="1:9" ht="12.95" customHeight="1" thickBot="1" x14ac:dyDescent="0.3">
      <c r="A68" s="28" t="s">
        <v>25</v>
      </c>
      <c r="B68" s="70">
        <v>7891317433673</v>
      </c>
      <c r="C68" s="32"/>
      <c r="D68" s="17">
        <v>32.32</v>
      </c>
      <c r="E68" s="17">
        <v>43.36</v>
      </c>
      <c r="F68" s="39">
        <v>0.75</v>
      </c>
      <c r="G68" s="39">
        <f t="shared" si="3"/>
        <v>0.75</v>
      </c>
      <c r="H68" s="40">
        <f t="shared" si="4"/>
        <v>8.0799999999999983</v>
      </c>
      <c r="I68" s="33">
        <f t="shared" si="5"/>
        <v>0</v>
      </c>
    </row>
    <row r="69" spans="1:9" ht="12.95" customHeight="1" thickBot="1" x14ac:dyDescent="0.3">
      <c r="A69" s="28" t="s">
        <v>72</v>
      </c>
      <c r="B69" s="70">
        <v>7891317446772</v>
      </c>
      <c r="C69" s="32"/>
      <c r="D69" s="17">
        <v>18</v>
      </c>
      <c r="E69" s="17">
        <v>24.15</v>
      </c>
      <c r="F69" s="39">
        <v>0.65</v>
      </c>
      <c r="G69" s="39">
        <f t="shared" ref="G69:G100" si="6">F69+$I$3</f>
        <v>0.65</v>
      </c>
      <c r="H69" s="40">
        <f t="shared" ref="H69:H100" si="7">D69-(D69*G69)</f>
        <v>6.2999999999999989</v>
      </c>
      <c r="I69" s="33">
        <f t="shared" ref="I69:I100" si="8">C69*H69</f>
        <v>0</v>
      </c>
    </row>
    <row r="70" spans="1:9" ht="12.95" customHeight="1" thickBot="1" x14ac:dyDescent="0.3">
      <c r="A70" s="28" t="s">
        <v>26</v>
      </c>
      <c r="B70" s="70">
        <v>7891317433642</v>
      </c>
      <c r="C70" s="32"/>
      <c r="D70" s="17">
        <v>36</v>
      </c>
      <c r="E70" s="17">
        <v>48.29</v>
      </c>
      <c r="F70" s="39">
        <v>0.71</v>
      </c>
      <c r="G70" s="39">
        <f t="shared" si="6"/>
        <v>0.71</v>
      </c>
      <c r="H70" s="40">
        <f t="shared" si="7"/>
        <v>10.440000000000001</v>
      </c>
      <c r="I70" s="33">
        <f t="shared" si="8"/>
        <v>0</v>
      </c>
    </row>
    <row r="71" spans="1:9" ht="12.95" customHeight="1" thickBot="1" x14ac:dyDescent="0.3">
      <c r="A71" s="28" t="s">
        <v>27</v>
      </c>
      <c r="B71" s="70">
        <v>7891317017002</v>
      </c>
      <c r="C71" s="32"/>
      <c r="D71" s="17">
        <v>15.54</v>
      </c>
      <c r="E71" s="17">
        <v>21.48</v>
      </c>
      <c r="F71" s="39">
        <v>0.42</v>
      </c>
      <c r="G71" s="39">
        <f t="shared" si="6"/>
        <v>0.42</v>
      </c>
      <c r="H71" s="40">
        <f t="shared" si="7"/>
        <v>9.0131999999999994</v>
      </c>
      <c r="I71" s="33">
        <f t="shared" si="8"/>
        <v>0</v>
      </c>
    </row>
    <row r="72" spans="1:9" ht="12.95" customHeight="1" thickBot="1" x14ac:dyDescent="0.3">
      <c r="A72" s="28" t="s">
        <v>29</v>
      </c>
      <c r="B72" s="70">
        <v>7891317017019</v>
      </c>
      <c r="C72" s="32"/>
      <c r="D72" s="17">
        <v>28.65</v>
      </c>
      <c r="E72" s="17">
        <v>39.61</v>
      </c>
      <c r="F72" s="39">
        <v>0.39</v>
      </c>
      <c r="G72" s="39">
        <f t="shared" si="6"/>
        <v>0.39</v>
      </c>
      <c r="H72" s="40">
        <f t="shared" si="7"/>
        <v>17.476499999999998</v>
      </c>
      <c r="I72" s="33">
        <f t="shared" si="8"/>
        <v>0</v>
      </c>
    </row>
    <row r="73" spans="1:9" ht="12.95" customHeight="1" thickBot="1" x14ac:dyDescent="0.3">
      <c r="A73" s="28" t="s">
        <v>28</v>
      </c>
      <c r="B73" s="70">
        <v>7891317435943</v>
      </c>
      <c r="C73" s="32"/>
      <c r="D73" s="17">
        <v>31.1</v>
      </c>
      <c r="E73" s="17">
        <v>42.99</v>
      </c>
      <c r="F73" s="39">
        <v>0.47</v>
      </c>
      <c r="G73" s="39">
        <f t="shared" si="6"/>
        <v>0.47</v>
      </c>
      <c r="H73" s="40">
        <f t="shared" si="7"/>
        <v>16.483000000000004</v>
      </c>
      <c r="I73" s="33">
        <f t="shared" si="8"/>
        <v>0</v>
      </c>
    </row>
    <row r="74" spans="1:9" ht="12.95" customHeight="1" thickBot="1" x14ac:dyDescent="0.3">
      <c r="A74" s="28" t="s">
        <v>30</v>
      </c>
      <c r="B74" s="70">
        <v>7891317452230</v>
      </c>
      <c r="C74" s="32"/>
      <c r="D74" s="17">
        <v>46.83</v>
      </c>
      <c r="E74" s="17">
        <v>64.739999999999995</v>
      </c>
      <c r="F74" s="39">
        <v>0.39</v>
      </c>
      <c r="G74" s="39">
        <f t="shared" si="6"/>
        <v>0.39</v>
      </c>
      <c r="H74" s="40">
        <f t="shared" si="7"/>
        <v>28.566299999999998</v>
      </c>
      <c r="I74" s="33">
        <f t="shared" si="8"/>
        <v>0</v>
      </c>
    </row>
    <row r="75" spans="1:9" ht="12.95" customHeight="1" thickBot="1" x14ac:dyDescent="0.3">
      <c r="A75" s="28" t="s">
        <v>80</v>
      </c>
      <c r="B75" s="70">
        <v>7891317025786</v>
      </c>
      <c r="C75" s="32"/>
      <c r="D75" s="17">
        <v>48.95</v>
      </c>
      <c r="E75" s="17">
        <v>67.67</v>
      </c>
      <c r="F75" s="39">
        <v>0.61</v>
      </c>
      <c r="G75" s="39">
        <f t="shared" si="6"/>
        <v>0.61</v>
      </c>
      <c r="H75" s="40">
        <f t="shared" si="7"/>
        <v>19.090500000000002</v>
      </c>
      <c r="I75" s="33">
        <f t="shared" si="8"/>
        <v>0</v>
      </c>
    </row>
    <row r="76" spans="1:9" ht="12.95" customHeight="1" thickBot="1" x14ac:dyDescent="0.3">
      <c r="A76" s="28" t="s">
        <v>42</v>
      </c>
      <c r="B76" s="70">
        <v>7891317191733</v>
      </c>
      <c r="C76" s="32"/>
      <c r="D76" s="17">
        <v>44.14</v>
      </c>
      <c r="E76" s="17">
        <v>61.02</v>
      </c>
      <c r="F76" s="39">
        <v>0.75</v>
      </c>
      <c r="G76" s="39">
        <f t="shared" si="6"/>
        <v>0.75</v>
      </c>
      <c r="H76" s="40">
        <f t="shared" si="7"/>
        <v>11.034999999999997</v>
      </c>
      <c r="I76" s="33">
        <f t="shared" si="8"/>
        <v>0</v>
      </c>
    </row>
    <row r="77" spans="1:9" ht="12.95" customHeight="1" thickBot="1" x14ac:dyDescent="0.3">
      <c r="A77" s="28" t="s">
        <v>12</v>
      </c>
      <c r="B77" s="70">
        <v>7891317496753</v>
      </c>
      <c r="C77" s="32"/>
      <c r="D77" s="17">
        <v>120.22</v>
      </c>
      <c r="E77" s="17">
        <v>166.2</v>
      </c>
      <c r="F77" s="39">
        <v>0.84</v>
      </c>
      <c r="G77" s="39">
        <f t="shared" si="6"/>
        <v>0.84</v>
      </c>
      <c r="H77" s="40">
        <f t="shared" si="7"/>
        <v>19.235200000000006</v>
      </c>
      <c r="I77" s="33">
        <f t="shared" si="8"/>
        <v>0</v>
      </c>
    </row>
    <row r="78" spans="1:9" ht="12.95" customHeight="1" thickBot="1" x14ac:dyDescent="0.3">
      <c r="A78" s="29" t="s">
        <v>333</v>
      </c>
      <c r="B78" s="70">
        <v>7891317154721</v>
      </c>
      <c r="C78" s="32"/>
      <c r="D78" s="17">
        <v>33.630000000000003</v>
      </c>
      <c r="E78" s="17">
        <v>46.49</v>
      </c>
      <c r="F78" s="39">
        <v>0.67</v>
      </c>
      <c r="G78" s="39">
        <f t="shared" si="6"/>
        <v>0.67</v>
      </c>
      <c r="H78" s="40">
        <f t="shared" si="7"/>
        <v>11.097899999999999</v>
      </c>
      <c r="I78" s="33">
        <f t="shared" si="8"/>
        <v>0</v>
      </c>
    </row>
    <row r="79" spans="1:9" ht="12.95" customHeight="1" thickBot="1" x14ac:dyDescent="0.3">
      <c r="A79" s="29" t="s">
        <v>197</v>
      </c>
      <c r="B79" s="70">
        <v>7891317005269</v>
      </c>
      <c r="C79" s="32"/>
      <c r="D79" s="17">
        <v>44.21</v>
      </c>
      <c r="E79" s="17">
        <v>59.31</v>
      </c>
      <c r="F79" s="39">
        <v>0.85</v>
      </c>
      <c r="G79" s="39">
        <f t="shared" si="6"/>
        <v>0.85</v>
      </c>
      <c r="H79" s="40">
        <f t="shared" si="7"/>
        <v>6.6315000000000026</v>
      </c>
      <c r="I79" s="33">
        <f t="shared" si="8"/>
        <v>0</v>
      </c>
    </row>
    <row r="80" spans="1:9" ht="12.95" customHeight="1" thickBot="1" x14ac:dyDescent="0.3">
      <c r="A80" s="29" t="s">
        <v>334</v>
      </c>
      <c r="B80" s="70">
        <v>7891317005252</v>
      </c>
      <c r="C80" s="32"/>
      <c r="D80" s="17">
        <v>68.64</v>
      </c>
      <c r="E80" s="17">
        <v>92.08</v>
      </c>
      <c r="F80" s="39">
        <v>0.67</v>
      </c>
      <c r="G80" s="39">
        <f t="shared" si="6"/>
        <v>0.67</v>
      </c>
      <c r="H80" s="40">
        <f t="shared" si="7"/>
        <v>22.651199999999996</v>
      </c>
      <c r="I80" s="33">
        <f t="shared" si="8"/>
        <v>0</v>
      </c>
    </row>
    <row r="81" spans="1:9" ht="12.95" customHeight="1" thickBot="1" x14ac:dyDescent="0.3">
      <c r="A81" s="29" t="s">
        <v>136</v>
      </c>
      <c r="B81" s="70">
        <v>7891317003487</v>
      </c>
      <c r="C81" s="32"/>
      <c r="D81" s="17">
        <v>35.369999999999997</v>
      </c>
      <c r="E81" s="17">
        <v>47.45</v>
      </c>
      <c r="F81" s="39">
        <v>0.73</v>
      </c>
      <c r="G81" s="39">
        <f t="shared" si="6"/>
        <v>0.73</v>
      </c>
      <c r="H81" s="40">
        <f t="shared" si="7"/>
        <v>9.5499000000000009</v>
      </c>
      <c r="I81" s="33">
        <f t="shared" si="8"/>
        <v>0</v>
      </c>
    </row>
    <row r="82" spans="1:9" ht="12.95" customHeight="1" thickBot="1" x14ac:dyDescent="0.3">
      <c r="A82" s="29" t="s">
        <v>137</v>
      </c>
      <c r="B82" s="70">
        <v>7891317003494</v>
      </c>
      <c r="C82" s="32"/>
      <c r="D82" s="17">
        <v>50.67</v>
      </c>
      <c r="E82" s="17">
        <v>67.97</v>
      </c>
      <c r="F82" s="39">
        <v>0.72</v>
      </c>
      <c r="G82" s="39">
        <f t="shared" si="6"/>
        <v>0.72</v>
      </c>
      <c r="H82" s="40">
        <f t="shared" si="7"/>
        <v>14.187600000000003</v>
      </c>
      <c r="I82" s="33">
        <f t="shared" si="8"/>
        <v>0</v>
      </c>
    </row>
    <row r="83" spans="1:9" ht="12.95" customHeight="1" thickBot="1" x14ac:dyDescent="0.3">
      <c r="A83" s="52" t="s">
        <v>173</v>
      </c>
      <c r="B83" s="70">
        <v>7891317180539</v>
      </c>
      <c r="C83" s="32"/>
      <c r="D83" s="17">
        <v>29.24</v>
      </c>
      <c r="E83" s="17">
        <v>40.42</v>
      </c>
      <c r="F83" s="39">
        <v>0.78</v>
      </c>
      <c r="G83" s="39">
        <f t="shared" si="6"/>
        <v>0.78</v>
      </c>
      <c r="H83" s="40">
        <f t="shared" si="7"/>
        <v>6.4328000000000003</v>
      </c>
      <c r="I83" s="33">
        <f t="shared" si="8"/>
        <v>0</v>
      </c>
    </row>
    <row r="84" spans="1:9" ht="12.95" customHeight="1" thickBot="1" x14ac:dyDescent="0.3">
      <c r="A84" s="52" t="s">
        <v>174</v>
      </c>
      <c r="B84" s="70">
        <v>7891317180553</v>
      </c>
      <c r="C84" s="32"/>
      <c r="D84" s="17">
        <v>73.31</v>
      </c>
      <c r="E84" s="17">
        <v>101.35</v>
      </c>
      <c r="F84" s="39">
        <v>0.79</v>
      </c>
      <c r="G84" s="39">
        <f t="shared" si="6"/>
        <v>0.79</v>
      </c>
      <c r="H84" s="40">
        <f t="shared" si="7"/>
        <v>15.395099999999999</v>
      </c>
      <c r="I84" s="33">
        <f t="shared" si="8"/>
        <v>0</v>
      </c>
    </row>
    <row r="85" spans="1:9" ht="12.95" customHeight="1" thickBot="1" x14ac:dyDescent="0.3">
      <c r="A85" s="29" t="s">
        <v>73</v>
      </c>
      <c r="B85" s="70">
        <v>7891317448936</v>
      </c>
      <c r="C85" s="32"/>
      <c r="D85" s="17">
        <v>32.409999999999997</v>
      </c>
      <c r="E85" s="17">
        <v>44.8</v>
      </c>
      <c r="F85" s="39">
        <v>0.63</v>
      </c>
      <c r="G85" s="39">
        <f t="shared" si="6"/>
        <v>0.63</v>
      </c>
      <c r="H85" s="40">
        <f t="shared" si="7"/>
        <v>11.991699999999998</v>
      </c>
      <c r="I85" s="33">
        <f t="shared" si="8"/>
        <v>0</v>
      </c>
    </row>
    <row r="86" spans="1:9" ht="12.95" customHeight="1" thickBot="1" x14ac:dyDescent="0.3">
      <c r="A86" s="29" t="s">
        <v>74</v>
      </c>
      <c r="B86" s="70">
        <v>7891317448943</v>
      </c>
      <c r="C86" s="32"/>
      <c r="D86" s="17">
        <v>25.95</v>
      </c>
      <c r="E86" s="17">
        <v>35.869999999999997</v>
      </c>
      <c r="F86" s="39">
        <v>0.63</v>
      </c>
      <c r="G86" s="39">
        <f t="shared" si="6"/>
        <v>0.63</v>
      </c>
      <c r="H86" s="40">
        <f t="shared" si="7"/>
        <v>9.6014999999999979</v>
      </c>
      <c r="I86" s="33">
        <f t="shared" si="8"/>
        <v>0</v>
      </c>
    </row>
    <row r="87" spans="1:9" ht="12.95" customHeight="1" thickBot="1" x14ac:dyDescent="0.3">
      <c r="A87" s="29" t="s">
        <v>335</v>
      </c>
      <c r="B87" s="70">
        <v>7891317010744</v>
      </c>
      <c r="C87" s="32"/>
      <c r="D87" s="17">
        <v>26.94</v>
      </c>
      <c r="E87" s="17">
        <v>36.14</v>
      </c>
      <c r="F87" s="39">
        <v>0.36</v>
      </c>
      <c r="G87" s="39">
        <f t="shared" si="6"/>
        <v>0.36</v>
      </c>
      <c r="H87" s="40">
        <f t="shared" si="7"/>
        <v>17.241600000000002</v>
      </c>
      <c r="I87" s="33">
        <f t="shared" si="8"/>
        <v>0</v>
      </c>
    </row>
    <row r="88" spans="1:9" ht="12.95" customHeight="1" thickBot="1" x14ac:dyDescent="0.3">
      <c r="A88" s="29" t="s">
        <v>24</v>
      </c>
      <c r="B88" s="70">
        <v>7891317140458</v>
      </c>
      <c r="C88" s="32"/>
      <c r="D88" s="17">
        <v>64.5</v>
      </c>
      <c r="E88" s="17">
        <v>86.52</v>
      </c>
      <c r="F88" s="39">
        <v>0.75</v>
      </c>
      <c r="G88" s="39">
        <f t="shared" si="6"/>
        <v>0.75</v>
      </c>
      <c r="H88" s="40">
        <f t="shared" si="7"/>
        <v>16.125</v>
      </c>
      <c r="I88" s="33">
        <f t="shared" si="8"/>
        <v>0</v>
      </c>
    </row>
    <row r="89" spans="1:9" ht="12.95" customHeight="1" thickBot="1" x14ac:dyDescent="0.3">
      <c r="A89" s="28" t="s">
        <v>31</v>
      </c>
      <c r="B89" s="70">
        <v>7891317452995</v>
      </c>
      <c r="C89" s="32"/>
      <c r="D89" s="17">
        <v>19.21</v>
      </c>
      <c r="E89" s="17">
        <v>25.77</v>
      </c>
      <c r="F89" s="39">
        <v>0.68</v>
      </c>
      <c r="G89" s="39">
        <f t="shared" si="6"/>
        <v>0.68</v>
      </c>
      <c r="H89" s="40">
        <f t="shared" si="7"/>
        <v>6.1471999999999998</v>
      </c>
      <c r="I89" s="33">
        <f t="shared" si="8"/>
        <v>0</v>
      </c>
    </row>
    <row r="90" spans="1:9" ht="12.95" customHeight="1" thickBot="1" x14ac:dyDescent="0.3">
      <c r="A90" s="28" t="s">
        <v>58</v>
      </c>
      <c r="B90" s="70">
        <v>7891317453008</v>
      </c>
      <c r="C90" s="32"/>
      <c r="D90" s="17">
        <v>35.4</v>
      </c>
      <c r="E90" s="17">
        <v>47.49</v>
      </c>
      <c r="F90" s="39">
        <v>0.74</v>
      </c>
      <c r="G90" s="39">
        <f t="shared" si="6"/>
        <v>0.74</v>
      </c>
      <c r="H90" s="40">
        <f t="shared" si="7"/>
        <v>9.2040000000000006</v>
      </c>
      <c r="I90" s="33">
        <f t="shared" si="8"/>
        <v>0</v>
      </c>
    </row>
    <row r="91" spans="1:9" ht="12.95" customHeight="1" thickBot="1" x14ac:dyDescent="0.3">
      <c r="A91" s="28" t="s">
        <v>59</v>
      </c>
      <c r="B91" s="68">
        <v>7891317452971</v>
      </c>
      <c r="C91" s="32"/>
      <c r="D91" s="17">
        <v>45.29</v>
      </c>
      <c r="E91" s="17">
        <v>60.75</v>
      </c>
      <c r="F91" s="39">
        <v>0.72</v>
      </c>
      <c r="G91" s="39">
        <f t="shared" si="6"/>
        <v>0.72</v>
      </c>
      <c r="H91" s="40">
        <f t="shared" si="7"/>
        <v>12.681200000000004</v>
      </c>
      <c r="I91" s="33">
        <f t="shared" si="8"/>
        <v>0</v>
      </c>
    </row>
    <row r="92" spans="1:9" ht="12.95" customHeight="1" thickBot="1" x14ac:dyDescent="0.3">
      <c r="A92" s="28" t="s">
        <v>104</v>
      </c>
      <c r="B92" s="70">
        <v>7891317452964</v>
      </c>
      <c r="C92" s="32"/>
      <c r="D92" s="17">
        <v>48</v>
      </c>
      <c r="E92" s="17">
        <v>66.36</v>
      </c>
      <c r="F92" s="39">
        <v>0.8</v>
      </c>
      <c r="G92" s="39">
        <f t="shared" si="6"/>
        <v>0.8</v>
      </c>
      <c r="H92" s="40">
        <f t="shared" si="7"/>
        <v>9.5999999999999943</v>
      </c>
      <c r="I92" s="33">
        <f t="shared" si="8"/>
        <v>0</v>
      </c>
    </row>
    <row r="93" spans="1:9" ht="12.95" customHeight="1" thickBot="1" x14ac:dyDescent="0.3">
      <c r="A93" s="28" t="s">
        <v>198</v>
      </c>
      <c r="B93" s="71">
        <v>7891317003050</v>
      </c>
      <c r="C93" s="32"/>
      <c r="D93" s="17">
        <v>66.41</v>
      </c>
      <c r="E93" s="17">
        <v>91.81</v>
      </c>
      <c r="F93" s="39">
        <v>0.73</v>
      </c>
      <c r="G93" s="39">
        <f t="shared" si="6"/>
        <v>0.73</v>
      </c>
      <c r="H93" s="40">
        <f t="shared" si="7"/>
        <v>17.930700000000002</v>
      </c>
      <c r="I93" s="33">
        <f t="shared" si="8"/>
        <v>0</v>
      </c>
    </row>
    <row r="94" spans="1:9" ht="12.95" customHeight="1" thickBot="1" x14ac:dyDescent="0.3">
      <c r="A94" s="28" t="s">
        <v>336</v>
      </c>
      <c r="B94" s="72">
        <v>7891317039073</v>
      </c>
      <c r="C94" s="32"/>
      <c r="D94" s="17">
        <v>71</v>
      </c>
      <c r="E94" s="17">
        <v>0</v>
      </c>
      <c r="F94" s="39">
        <v>0.37</v>
      </c>
      <c r="G94" s="39">
        <f t="shared" si="6"/>
        <v>0.37</v>
      </c>
      <c r="H94" s="40">
        <f t="shared" si="7"/>
        <v>44.730000000000004</v>
      </c>
      <c r="I94" s="33">
        <f t="shared" si="8"/>
        <v>0</v>
      </c>
    </row>
    <row r="95" spans="1:9" ht="12.95" customHeight="1" thickBot="1" x14ac:dyDescent="0.3">
      <c r="A95" s="28" t="s">
        <v>337</v>
      </c>
      <c r="B95" s="70">
        <v>7891317021955</v>
      </c>
      <c r="C95" s="32"/>
      <c r="D95" s="17">
        <v>57.69</v>
      </c>
      <c r="E95" s="17">
        <v>79.75</v>
      </c>
      <c r="F95" s="39">
        <v>0.81</v>
      </c>
      <c r="G95" s="39">
        <f t="shared" si="6"/>
        <v>0.81</v>
      </c>
      <c r="H95" s="40">
        <f t="shared" si="7"/>
        <v>10.961099999999995</v>
      </c>
      <c r="I95" s="33">
        <f t="shared" si="8"/>
        <v>0</v>
      </c>
    </row>
    <row r="96" spans="1:9" ht="12.95" customHeight="1" thickBot="1" x14ac:dyDescent="0.3">
      <c r="A96" s="28" t="s">
        <v>338</v>
      </c>
      <c r="B96" s="70">
        <v>7891317021962</v>
      </c>
      <c r="C96" s="32"/>
      <c r="D96" s="17">
        <v>135.97</v>
      </c>
      <c r="E96" s="17">
        <v>187.97</v>
      </c>
      <c r="F96" s="39">
        <v>0.78</v>
      </c>
      <c r="G96" s="39">
        <f t="shared" si="6"/>
        <v>0.78</v>
      </c>
      <c r="H96" s="40">
        <f t="shared" si="7"/>
        <v>29.913399999999996</v>
      </c>
      <c r="I96" s="33">
        <f t="shared" si="8"/>
        <v>0</v>
      </c>
    </row>
    <row r="97" spans="1:9" ht="12.95" customHeight="1" thickBot="1" x14ac:dyDescent="0.3">
      <c r="A97" s="28" t="s">
        <v>339</v>
      </c>
      <c r="B97" s="69">
        <v>7891317021948</v>
      </c>
      <c r="C97" s="32"/>
      <c r="D97" s="17">
        <v>43.87</v>
      </c>
      <c r="E97" s="17">
        <v>60.65</v>
      </c>
      <c r="F97" s="39">
        <v>0.77</v>
      </c>
      <c r="G97" s="39">
        <f t="shared" si="6"/>
        <v>0.77</v>
      </c>
      <c r="H97" s="40">
        <f t="shared" si="7"/>
        <v>10.0901</v>
      </c>
      <c r="I97" s="33">
        <f t="shared" si="8"/>
        <v>0</v>
      </c>
    </row>
    <row r="98" spans="1:9" ht="12.95" customHeight="1" thickBot="1" x14ac:dyDescent="0.3">
      <c r="A98" s="28" t="s">
        <v>340</v>
      </c>
      <c r="B98" s="70">
        <v>7891317021931</v>
      </c>
      <c r="C98" s="32"/>
      <c r="D98" s="17">
        <v>103.5</v>
      </c>
      <c r="E98" s="17">
        <v>143.08000000000001</v>
      </c>
      <c r="F98" s="39">
        <v>0.72</v>
      </c>
      <c r="G98" s="39">
        <f t="shared" si="6"/>
        <v>0.72</v>
      </c>
      <c r="H98" s="40">
        <f t="shared" si="7"/>
        <v>28.980000000000004</v>
      </c>
      <c r="I98" s="33">
        <f t="shared" si="8"/>
        <v>0</v>
      </c>
    </row>
    <row r="99" spans="1:9" ht="12.95" customHeight="1" thickBot="1" x14ac:dyDescent="0.3">
      <c r="A99" s="28" t="s">
        <v>289</v>
      </c>
      <c r="B99" s="70">
        <v>7891317020415</v>
      </c>
      <c r="C99" s="32"/>
      <c r="D99" s="17">
        <v>47.92</v>
      </c>
      <c r="E99" s="17">
        <v>66.25</v>
      </c>
      <c r="F99" s="39">
        <v>0.56999999999999995</v>
      </c>
      <c r="G99" s="39">
        <f t="shared" si="6"/>
        <v>0.56999999999999995</v>
      </c>
      <c r="H99" s="40">
        <f t="shared" si="7"/>
        <v>20.605600000000003</v>
      </c>
      <c r="I99" s="33">
        <f t="shared" si="8"/>
        <v>0</v>
      </c>
    </row>
    <row r="100" spans="1:9" ht="12.95" customHeight="1" thickBot="1" x14ac:dyDescent="0.3">
      <c r="A100" s="28" t="s">
        <v>290</v>
      </c>
      <c r="B100" s="70">
        <v>7891317020422</v>
      </c>
      <c r="C100" s="32"/>
      <c r="D100" s="17">
        <v>122.23</v>
      </c>
      <c r="E100" s="17">
        <v>168.98</v>
      </c>
      <c r="F100" s="39">
        <v>0.56999999999999995</v>
      </c>
      <c r="G100" s="39">
        <f t="shared" si="6"/>
        <v>0.56999999999999995</v>
      </c>
      <c r="H100" s="40">
        <f t="shared" si="7"/>
        <v>52.558900000000008</v>
      </c>
      <c r="I100" s="33">
        <f t="shared" si="8"/>
        <v>0</v>
      </c>
    </row>
    <row r="101" spans="1:9" ht="12.95" customHeight="1" thickBot="1" x14ac:dyDescent="0.3">
      <c r="A101" s="28" t="s">
        <v>67</v>
      </c>
      <c r="B101" s="70">
        <v>7891317431358</v>
      </c>
      <c r="C101" s="32"/>
      <c r="D101" s="17">
        <v>23.31</v>
      </c>
      <c r="E101" s="17">
        <v>32.22</v>
      </c>
      <c r="F101" s="39">
        <v>0.69</v>
      </c>
      <c r="G101" s="39">
        <f t="shared" ref="G101:G132" si="9">F101+$I$3</f>
        <v>0.69</v>
      </c>
      <c r="H101" s="40">
        <f t="shared" ref="H101:H132" si="10">D101-(D101*G101)</f>
        <v>7.2261000000000024</v>
      </c>
      <c r="I101" s="33">
        <f t="shared" ref="I101:I132" si="11">C101*H101</f>
        <v>0</v>
      </c>
    </row>
    <row r="102" spans="1:9" ht="12.95" customHeight="1" thickBot="1" x14ac:dyDescent="0.3">
      <c r="A102" s="28" t="s">
        <v>68</v>
      </c>
      <c r="B102" s="70">
        <v>7891317431334</v>
      </c>
      <c r="C102" s="32"/>
      <c r="D102" s="17">
        <v>36.65</v>
      </c>
      <c r="E102" s="17">
        <v>50.67</v>
      </c>
      <c r="F102" s="39">
        <v>0.56999999999999995</v>
      </c>
      <c r="G102" s="39">
        <f t="shared" si="9"/>
        <v>0.56999999999999995</v>
      </c>
      <c r="H102" s="40">
        <f t="shared" si="10"/>
        <v>15.759500000000003</v>
      </c>
      <c r="I102" s="33">
        <f t="shared" si="11"/>
        <v>0</v>
      </c>
    </row>
    <row r="103" spans="1:9" ht="12.95" customHeight="1" thickBot="1" x14ac:dyDescent="0.3">
      <c r="A103" s="30" t="s">
        <v>363</v>
      </c>
      <c r="B103" s="70">
        <v>7891317029852</v>
      </c>
      <c r="C103" s="32"/>
      <c r="D103" s="17">
        <v>24.4</v>
      </c>
      <c r="E103" s="17">
        <v>0</v>
      </c>
      <c r="F103" s="39">
        <v>0.4</v>
      </c>
      <c r="G103" s="39">
        <f t="shared" si="9"/>
        <v>0.4</v>
      </c>
      <c r="H103" s="40">
        <f t="shared" si="10"/>
        <v>14.639999999999999</v>
      </c>
      <c r="I103" s="33">
        <f t="shared" si="11"/>
        <v>0</v>
      </c>
    </row>
    <row r="104" spans="1:9" ht="12.95" customHeight="1" thickBot="1" x14ac:dyDescent="0.3">
      <c r="A104" s="28" t="s">
        <v>69</v>
      </c>
      <c r="B104" s="70">
        <v>7891317488833</v>
      </c>
      <c r="C104" s="32"/>
      <c r="D104" s="17">
        <v>46.41</v>
      </c>
      <c r="E104" s="17">
        <v>62.26</v>
      </c>
      <c r="F104" s="39">
        <v>0.62</v>
      </c>
      <c r="G104" s="39">
        <f t="shared" si="9"/>
        <v>0.62</v>
      </c>
      <c r="H104" s="40">
        <f t="shared" si="10"/>
        <v>17.6358</v>
      </c>
      <c r="I104" s="33">
        <f t="shared" si="11"/>
        <v>0</v>
      </c>
    </row>
    <row r="105" spans="1:9" ht="12.95" customHeight="1" thickBot="1" x14ac:dyDescent="0.3">
      <c r="A105" s="30" t="s">
        <v>285</v>
      </c>
      <c r="B105" s="70">
        <v>7891317009434</v>
      </c>
      <c r="C105" s="32"/>
      <c r="D105" s="17">
        <v>43.33</v>
      </c>
      <c r="E105" s="17">
        <v>58.13</v>
      </c>
      <c r="F105" s="39">
        <v>0.7</v>
      </c>
      <c r="G105" s="39">
        <f t="shared" si="9"/>
        <v>0.7</v>
      </c>
      <c r="H105" s="40">
        <f t="shared" si="10"/>
        <v>12.999000000000002</v>
      </c>
      <c r="I105" s="33">
        <f t="shared" si="11"/>
        <v>0</v>
      </c>
    </row>
    <row r="106" spans="1:9" ht="12.95" customHeight="1" thickBot="1" x14ac:dyDescent="0.3">
      <c r="A106" s="30" t="s">
        <v>286</v>
      </c>
      <c r="B106" s="70">
        <v>7891317009441</v>
      </c>
      <c r="C106" s="32"/>
      <c r="D106" s="17">
        <v>62.18</v>
      </c>
      <c r="E106" s="17">
        <v>83.41</v>
      </c>
      <c r="F106" s="39">
        <v>0.77</v>
      </c>
      <c r="G106" s="39">
        <f t="shared" si="9"/>
        <v>0.77</v>
      </c>
      <c r="H106" s="40">
        <f t="shared" si="10"/>
        <v>14.301400000000001</v>
      </c>
      <c r="I106" s="33">
        <f t="shared" si="11"/>
        <v>0</v>
      </c>
    </row>
    <row r="107" spans="1:9" ht="12.95" customHeight="1" thickBot="1" x14ac:dyDescent="0.3">
      <c r="A107" s="28" t="s">
        <v>105</v>
      </c>
      <c r="B107" s="70">
        <v>7891317002572</v>
      </c>
      <c r="C107" s="32"/>
      <c r="D107" s="17">
        <v>105.56</v>
      </c>
      <c r="E107" s="17">
        <v>145.93</v>
      </c>
      <c r="F107" s="39">
        <v>0.8</v>
      </c>
      <c r="G107" s="39">
        <f t="shared" si="9"/>
        <v>0.8</v>
      </c>
      <c r="H107" s="40">
        <f t="shared" si="10"/>
        <v>21.111999999999995</v>
      </c>
      <c r="I107" s="33">
        <f t="shared" si="11"/>
        <v>0</v>
      </c>
    </row>
    <row r="108" spans="1:9" ht="12.95" customHeight="1" thickBot="1" x14ac:dyDescent="0.3">
      <c r="A108" s="28" t="s">
        <v>122</v>
      </c>
      <c r="B108" s="70">
        <v>7891317000066</v>
      </c>
      <c r="C108" s="32"/>
      <c r="D108" s="17">
        <v>28.82</v>
      </c>
      <c r="E108" s="17">
        <v>39.840000000000003</v>
      </c>
      <c r="F108" s="39">
        <v>0.8</v>
      </c>
      <c r="G108" s="39">
        <f t="shared" si="9"/>
        <v>0.8</v>
      </c>
      <c r="H108" s="40">
        <f t="shared" si="10"/>
        <v>5.7639999999999993</v>
      </c>
      <c r="I108" s="33">
        <f t="shared" si="11"/>
        <v>0</v>
      </c>
    </row>
    <row r="109" spans="1:9" ht="12.95" customHeight="1" thickBot="1" x14ac:dyDescent="0.3">
      <c r="A109" s="28" t="s">
        <v>123</v>
      </c>
      <c r="B109" s="70">
        <v>7891317421823</v>
      </c>
      <c r="C109" s="32"/>
      <c r="D109" s="17">
        <v>51.4</v>
      </c>
      <c r="E109" s="17">
        <v>71.06</v>
      </c>
      <c r="F109" s="39">
        <v>0.83</v>
      </c>
      <c r="G109" s="39">
        <f t="shared" si="9"/>
        <v>0.83</v>
      </c>
      <c r="H109" s="40">
        <f t="shared" si="10"/>
        <v>8.7379999999999995</v>
      </c>
      <c r="I109" s="33">
        <f t="shared" si="11"/>
        <v>0</v>
      </c>
    </row>
    <row r="110" spans="1:9" ht="12.95" customHeight="1" thickBot="1" x14ac:dyDescent="0.3">
      <c r="A110" s="28" t="s">
        <v>118</v>
      </c>
      <c r="B110" s="70">
        <v>7891317001872</v>
      </c>
      <c r="C110" s="32"/>
      <c r="D110" s="17">
        <v>25</v>
      </c>
      <c r="E110" s="17">
        <v>33.54</v>
      </c>
      <c r="F110" s="39">
        <v>0.57999999999999996</v>
      </c>
      <c r="G110" s="39">
        <f t="shared" si="9"/>
        <v>0.57999999999999996</v>
      </c>
      <c r="H110" s="40">
        <f t="shared" si="10"/>
        <v>10.500000000000002</v>
      </c>
      <c r="I110" s="33">
        <f t="shared" si="11"/>
        <v>0</v>
      </c>
    </row>
    <row r="111" spans="1:9" s="4" customFormat="1" ht="12.75" customHeight="1" thickBot="1" x14ac:dyDescent="0.3">
      <c r="A111" s="30" t="s">
        <v>153</v>
      </c>
      <c r="B111" s="70">
        <v>7891317007607</v>
      </c>
      <c r="C111" s="32"/>
      <c r="D111" s="17">
        <v>73.94</v>
      </c>
      <c r="E111" s="17">
        <v>102.22</v>
      </c>
      <c r="F111" s="39">
        <v>0.79</v>
      </c>
      <c r="G111" s="39">
        <f t="shared" si="9"/>
        <v>0.79</v>
      </c>
      <c r="H111" s="40">
        <f t="shared" si="10"/>
        <v>15.5274</v>
      </c>
      <c r="I111" s="33">
        <f t="shared" si="11"/>
        <v>0</v>
      </c>
    </row>
    <row r="112" spans="1:9" s="4" customFormat="1" ht="12.75" customHeight="1" thickBot="1" x14ac:dyDescent="0.3">
      <c r="A112" s="28" t="s">
        <v>21</v>
      </c>
      <c r="B112" s="70">
        <v>7891317127404</v>
      </c>
      <c r="C112" s="32"/>
      <c r="D112" s="17">
        <v>29.96</v>
      </c>
      <c r="E112" s="17">
        <v>41.42</v>
      </c>
      <c r="F112" s="39">
        <v>0.75</v>
      </c>
      <c r="G112" s="39">
        <f t="shared" si="9"/>
        <v>0.75</v>
      </c>
      <c r="H112" s="40">
        <f t="shared" si="10"/>
        <v>7.490000000000002</v>
      </c>
      <c r="I112" s="33">
        <f t="shared" si="11"/>
        <v>0</v>
      </c>
    </row>
    <row r="113" spans="1:9" s="4" customFormat="1" ht="12.75" customHeight="1" thickBot="1" x14ac:dyDescent="0.3">
      <c r="A113" s="28" t="s">
        <v>127</v>
      </c>
      <c r="B113" s="70">
        <v>7891317127428</v>
      </c>
      <c r="C113" s="32"/>
      <c r="D113" s="17">
        <v>56.27</v>
      </c>
      <c r="E113" s="17">
        <v>77.790000000000006</v>
      </c>
      <c r="F113" s="39">
        <v>0.76</v>
      </c>
      <c r="G113" s="39">
        <f t="shared" si="9"/>
        <v>0.76</v>
      </c>
      <c r="H113" s="40">
        <f t="shared" si="10"/>
        <v>13.504800000000003</v>
      </c>
      <c r="I113" s="33">
        <f t="shared" si="11"/>
        <v>0</v>
      </c>
    </row>
    <row r="114" spans="1:9" s="12" customFormat="1" ht="12.75" customHeight="1" thickBot="1" x14ac:dyDescent="0.25">
      <c r="A114" s="28" t="s">
        <v>93</v>
      </c>
      <c r="B114" s="70">
        <v>7891317488352</v>
      </c>
      <c r="C114" s="32"/>
      <c r="D114" s="17">
        <v>115.44</v>
      </c>
      <c r="E114" s="17">
        <v>159.59</v>
      </c>
      <c r="F114" s="39">
        <v>0.37</v>
      </c>
      <c r="G114" s="39">
        <f t="shared" si="9"/>
        <v>0.37</v>
      </c>
      <c r="H114" s="40">
        <f t="shared" si="10"/>
        <v>72.727199999999996</v>
      </c>
      <c r="I114" s="33">
        <f t="shared" si="11"/>
        <v>0</v>
      </c>
    </row>
    <row r="115" spans="1:9" s="14" customFormat="1" ht="12.75" customHeight="1" thickBot="1" x14ac:dyDescent="0.25">
      <c r="A115" s="28" t="s">
        <v>94</v>
      </c>
      <c r="B115" s="70">
        <v>7891317488390</v>
      </c>
      <c r="C115" s="32"/>
      <c r="D115" s="17">
        <v>115.44</v>
      </c>
      <c r="E115" s="17">
        <v>159.59</v>
      </c>
      <c r="F115" s="39">
        <v>0.37</v>
      </c>
      <c r="G115" s="39">
        <f t="shared" si="9"/>
        <v>0.37</v>
      </c>
      <c r="H115" s="40">
        <f t="shared" si="10"/>
        <v>72.727199999999996</v>
      </c>
      <c r="I115" s="33">
        <f t="shared" si="11"/>
        <v>0</v>
      </c>
    </row>
    <row r="116" spans="1:9" ht="12.95" customHeight="1" thickBot="1" x14ac:dyDescent="0.3">
      <c r="A116" s="28" t="s">
        <v>43</v>
      </c>
      <c r="B116" s="70">
        <v>7891317191757</v>
      </c>
      <c r="C116" s="32"/>
      <c r="D116" s="17">
        <v>42.41</v>
      </c>
      <c r="E116" s="17">
        <v>58.63</v>
      </c>
      <c r="F116" s="39">
        <v>0.77</v>
      </c>
      <c r="G116" s="39">
        <f t="shared" si="9"/>
        <v>0.77</v>
      </c>
      <c r="H116" s="40">
        <f t="shared" si="10"/>
        <v>9.7543000000000006</v>
      </c>
      <c r="I116" s="33">
        <f t="shared" si="11"/>
        <v>0</v>
      </c>
    </row>
    <row r="117" spans="1:9" ht="12.95" customHeight="1" thickBot="1" x14ac:dyDescent="0.3">
      <c r="A117" s="28" t="s">
        <v>60</v>
      </c>
      <c r="B117" s="70">
        <v>7891317193164</v>
      </c>
      <c r="C117" s="32"/>
      <c r="D117" s="17">
        <v>110.71</v>
      </c>
      <c r="E117" s="17">
        <v>153.05000000000001</v>
      </c>
      <c r="F117" s="39">
        <v>0.73</v>
      </c>
      <c r="G117" s="39">
        <f t="shared" si="9"/>
        <v>0.73</v>
      </c>
      <c r="H117" s="40">
        <f t="shared" si="10"/>
        <v>29.8917</v>
      </c>
      <c r="I117" s="33">
        <f t="shared" si="11"/>
        <v>0</v>
      </c>
    </row>
    <row r="118" spans="1:9" ht="12.95" customHeight="1" thickBot="1" x14ac:dyDescent="0.3">
      <c r="A118" s="28" t="s">
        <v>106</v>
      </c>
      <c r="B118" s="70">
        <v>7891317458867</v>
      </c>
      <c r="C118" s="32"/>
      <c r="D118" s="17">
        <v>658.2</v>
      </c>
      <c r="E118" s="17">
        <v>0</v>
      </c>
      <c r="F118" s="39">
        <v>0.56999999999999995</v>
      </c>
      <c r="G118" s="39">
        <f t="shared" si="9"/>
        <v>0.56999999999999995</v>
      </c>
      <c r="H118" s="40">
        <f t="shared" si="10"/>
        <v>283.02600000000007</v>
      </c>
      <c r="I118" s="33">
        <f t="shared" si="11"/>
        <v>0</v>
      </c>
    </row>
    <row r="119" spans="1:9" ht="12.95" customHeight="1" thickBot="1" x14ac:dyDescent="0.3">
      <c r="A119" s="28" t="s">
        <v>95</v>
      </c>
      <c r="B119" s="70">
        <v>7891317457266</v>
      </c>
      <c r="C119" s="32"/>
      <c r="D119" s="17">
        <v>38.33</v>
      </c>
      <c r="E119" s="17">
        <v>51.42</v>
      </c>
      <c r="F119" s="39">
        <v>0.56999999999999995</v>
      </c>
      <c r="G119" s="39">
        <f t="shared" si="9"/>
        <v>0.56999999999999995</v>
      </c>
      <c r="H119" s="40">
        <f t="shared" si="10"/>
        <v>16.4819</v>
      </c>
      <c r="I119" s="33">
        <f t="shared" si="11"/>
        <v>0</v>
      </c>
    </row>
    <row r="120" spans="1:9" ht="12.95" customHeight="1" thickBot="1" x14ac:dyDescent="0.3">
      <c r="A120" s="28" t="s">
        <v>13</v>
      </c>
      <c r="B120" s="70">
        <v>7891317414139</v>
      </c>
      <c r="C120" s="32"/>
      <c r="D120" s="17">
        <v>98.51</v>
      </c>
      <c r="E120" s="17">
        <v>136.18</v>
      </c>
      <c r="F120" s="39">
        <v>0.9</v>
      </c>
      <c r="G120" s="39">
        <f t="shared" si="9"/>
        <v>0.9</v>
      </c>
      <c r="H120" s="40">
        <f t="shared" si="10"/>
        <v>9.8509999999999991</v>
      </c>
      <c r="I120" s="33">
        <f t="shared" si="11"/>
        <v>0</v>
      </c>
    </row>
    <row r="121" spans="1:9" ht="12.95" customHeight="1" thickBot="1" x14ac:dyDescent="0.3">
      <c r="A121" s="28" t="s">
        <v>14</v>
      </c>
      <c r="B121" s="70">
        <v>7891317414221</v>
      </c>
      <c r="C121" s="32"/>
      <c r="D121" s="17">
        <v>140.58000000000001</v>
      </c>
      <c r="E121" s="17">
        <v>194.34</v>
      </c>
      <c r="F121" s="39">
        <v>0.9</v>
      </c>
      <c r="G121" s="39">
        <f t="shared" si="9"/>
        <v>0.9</v>
      </c>
      <c r="H121" s="40">
        <f t="shared" si="10"/>
        <v>14.057999999999993</v>
      </c>
      <c r="I121" s="33">
        <f t="shared" si="11"/>
        <v>0</v>
      </c>
    </row>
    <row r="122" spans="1:9" ht="12.95" customHeight="1" thickBot="1" x14ac:dyDescent="0.3">
      <c r="A122" s="30" t="s">
        <v>175</v>
      </c>
      <c r="B122" s="70">
        <v>7891317003630</v>
      </c>
      <c r="C122" s="32"/>
      <c r="D122" s="17">
        <v>66.12</v>
      </c>
      <c r="E122" s="17">
        <v>91.41</v>
      </c>
      <c r="F122" s="39">
        <v>0.77</v>
      </c>
      <c r="G122" s="39">
        <f t="shared" si="9"/>
        <v>0.77</v>
      </c>
      <c r="H122" s="40">
        <f t="shared" si="10"/>
        <v>15.207599999999999</v>
      </c>
      <c r="I122" s="33">
        <f t="shared" si="11"/>
        <v>0</v>
      </c>
    </row>
    <row r="123" spans="1:9" ht="12.95" customHeight="1" thickBot="1" x14ac:dyDescent="0.3">
      <c r="A123" s="30" t="s">
        <v>176</v>
      </c>
      <c r="B123" s="70">
        <v>7891317003647</v>
      </c>
      <c r="C123" s="32"/>
      <c r="D123" s="17">
        <v>92.59</v>
      </c>
      <c r="E123" s="17">
        <v>128</v>
      </c>
      <c r="F123" s="39">
        <v>0.77</v>
      </c>
      <c r="G123" s="39">
        <f t="shared" si="9"/>
        <v>0.77</v>
      </c>
      <c r="H123" s="40">
        <f t="shared" si="10"/>
        <v>21.295699999999997</v>
      </c>
      <c r="I123" s="33">
        <f t="shared" si="11"/>
        <v>0</v>
      </c>
    </row>
    <row r="124" spans="1:9" ht="12.95" customHeight="1" thickBot="1" x14ac:dyDescent="0.3">
      <c r="A124" s="28" t="s">
        <v>15</v>
      </c>
      <c r="B124" s="70">
        <v>7891317427542</v>
      </c>
      <c r="C124" s="32"/>
      <c r="D124" s="17">
        <v>19.47</v>
      </c>
      <c r="E124" s="17">
        <v>26.92</v>
      </c>
      <c r="F124" s="39">
        <v>0.83</v>
      </c>
      <c r="G124" s="39">
        <f t="shared" si="9"/>
        <v>0.83</v>
      </c>
      <c r="H124" s="40">
        <f t="shared" si="10"/>
        <v>3.309899999999999</v>
      </c>
      <c r="I124" s="33">
        <f t="shared" si="11"/>
        <v>0</v>
      </c>
    </row>
    <row r="125" spans="1:9" ht="12.95" customHeight="1" thickBot="1" x14ac:dyDescent="0.3">
      <c r="A125" s="28" t="s">
        <v>44</v>
      </c>
      <c r="B125" s="70">
        <v>7891317445287</v>
      </c>
      <c r="C125" s="32"/>
      <c r="D125" s="17">
        <v>52.88</v>
      </c>
      <c r="E125" s="17">
        <v>73.099999999999994</v>
      </c>
      <c r="F125" s="39">
        <v>0.85</v>
      </c>
      <c r="G125" s="39">
        <f t="shared" si="9"/>
        <v>0.85</v>
      </c>
      <c r="H125" s="40">
        <f t="shared" si="10"/>
        <v>7.9320000000000022</v>
      </c>
      <c r="I125" s="33">
        <f t="shared" si="11"/>
        <v>0</v>
      </c>
    </row>
    <row r="126" spans="1:9" ht="12.95" customHeight="1" thickBot="1" x14ac:dyDescent="0.3">
      <c r="A126" s="28" t="s">
        <v>45</v>
      </c>
      <c r="B126" s="70">
        <v>7891317445294</v>
      </c>
      <c r="C126" s="32"/>
      <c r="D126" s="17">
        <v>87.23</v>
      </c>
      <c r="E126" s="17">
        <v>120.59</v>
      </c>
      <c r="F126" s="39">
        <v>0.82</v>
      </c>
      <c r="G126" s="39">
        <f t="shared" si="9"/>
        <v>0.82</v>
      </c>
      <c r="H126" s="40">
        <f t="shared" si="10"/>
        <v>15.701400000000007</v>
      </c>
      <c r="I126" s="33">
        <f t="shared" si="11"/>
        <v>0</v>
      </c>
    </row>
    <row r="127" spans="1:9" ht="12.95" customHeight="1" thickBot="1" x14ac:dyDescent="0.3">
      <c r="A127" s="28" t="s">
        <v>46</v>
      </c>
      <c r="B127" s="70">
        <v>7891317421861</v>
      </c>
      <c r="C127" s="32"/>
      <c r="D127" s="17">
        <v>21.78</v>
      </c>
      <c r="E127" s="17">
        <v>30.11</v>
      </c>
      <c r="F127" s="39">
        <v>0.78</v>
      </c>
      <c r="G127" s="39">
        <f t="shared" si="9"/>
        <v>0.78</v>
      </c>
      <c r="H127" s="40">
        <f t="shared" si="10"/>
        <v>4.791599999999999</v>
      </c>
      <c r="I127" s="33">
        <f t="shared" si="11"/>
        <v>0</v>
      </c>
    </row>
    <row r="128" spans="1:9" ht="12.95" customHeight="1" thickBot="1" x14ac:dyDescent="0.3">
      <c r="A128" s="29" t="s">
        <v>47</v>
      </c>
      <c r="B128" s="70">
        <v>7891317029715</v>
      </c>
      <c r="C128" s="45"/>
      <c r="D128" s="17">
        <v>26.69</v>
      </c>
      <c r="E128" s="17">
        <v>36.9</v>
      </c>
      <c r="F128" s="39">
        <v>0.87</v>
      </c>
      <c r="G128" s="39">
        <f t="shared" si="9"/>
        <v>0.87</v>
      </c>
      <c r="H128" s="40">
        <f t="shared" si="10"/>
        <v>3.4696999999999996</v>
      </c>
      <c r="I128" s="46">
        <f t="shared" si="11"/>
        <v>0</v>
      </c>
    </row>
    <row r="129" spans="1:9" ht="12.95" customHeight="1" thickBot="1" x14ac:dyDescent="0.3">
      <c r="A129" s="27" t="s">
        <v>48</v>
      </c>
      <c r="B129" s="70">
        <v>7891317424565</v>
      </c>
      <c r="C129" s="50"/>
      <c r="D129" s="17">
        <v>42.49</v>
      </c>
      <c r="E129" s="17">
        <v>58.74</v>
      </c>
      <c r="F129" s="39">
        <v>0.37</v>
      </c>
      <c r="G129" s="39">
        <f t="shared" si="9"/>
        <v>0.37</v>
      </c>
      <c r="H129" s="40">
        <f t="shared" si="10"/>
        <v>26.768700000000003</v>
      </c>
      <c r="I129" s="46">
        <f t="shared" si="11"/>
        <v>0</v>
      </c>
    </row>
    <row r="130" spans="1:9" ht="12.95" customHeight="1" thickBot="1" x14ac:dyDescent="0.3">
      <c r="A130" s="64" t="s">
        <v>152</v>
      </c>
      <c r="B130" s="70">
        <v>7891317009168</v>
      </c>
      <c r="C130" s="32"/>
      <c r="D130" s="17">
        <v>26.26</v>
      </c>
      <c r="E130" s="17">
        <v>35.229999999999997</v>
      </c>
      <c r="F130" s="39">
        <v>0.48</v>
      </c>
      <c r="G130" s="39">
        <f t="shared" si="9"/>
        <v>0.48</v>
      </c>
      <c r="H130" s="40">
        <f t="shared" si="10"/>
        <v>13.655200000000001</v>
      </c>
      <c r="I130" s="46">
        <f t="shared" si="11"/>
        <v>0</v>
      </c>
    </row>
    <row r="131" spans="1:9" ht="12.95" customHeight="1" thickBot="1" x14ac:dyDescent="0.3">
      <c r="A131" s="35" t="s">
        <v>341</v>
      </c>
      <c r="B131" s="70">
        <v>7891317010355</v>
      </c>
      <c r="C131" s="32"/>
      <c r="D131" s="17">
        <v>31.26</v>
      </c>
      <c r="E131" s="17">
        <v>43.22</v>
      </c>
      <c r="F131" s="39">
        <v>0.37</v>
      </c>
      <c r="G131" s="39">
        <f t="shared" si="9"/>
        <v>0.37</v>
      </c>
      <c r="H131" s="40">
        <f t="shared" si="10"/>
        <v>19.693800000000003</v>
      </c>
      <c r="I131" s="46">
        <f t="shared" si="11"/>
        <v>0</v>
      </c>
    </row>
    <row r="132" spans="1:9" ht="12.95" customHeight="1" thickBot="1" x14ac:dyDescent="0.3">
      <c r="A132" s="35" t="s">
        <v>342</v>
      </c>
      <c r="B132" s="70">
        <v>7891317010362</v>
      </c>
      <c r="C132" s="32"/>
      <c r="D132" s="17">
        <v>44.27</v>
      </c>
      <c r="E132" s="17">
        <v>61.2</v>
      </c>
      <c r="F132" s="39">
        <v>0.4</v>
      </c>
      <c r="G132" s="39">
        <f t="shared" si="9"/>
        <v>0.4</v>
      </c>
      <c r="H132" s="40">
        <f t="shared" si="10"/>
        <v>26.562000000000001</v>
      </c>
      <c r="I132" s="46">
        <f t="shared" si="11"/>
        <v>0</v>
      </c>
    </row>
    <row r="133" spans="1:9" ht="12.95" customHeight="1" thickBot="1" x14ac:dyDescent="0.3">
      <c r="A133" s="35" t="s">
        <v>199</v>
      </c>
      <c r="B133" s="70">
        <v>7891317154332</v>
      </c>
      <c r="C133" s="32"/>
      <c r="D133" s="17">
        <v>78.94</v>
      </c>
      <c r="E133" s="17">
        <v>109.13</v>
      </c>
      <c r="F133" s="39">
        <v>0.37</v>
      </c>
      <c r="G133" s="39">
        <f t="shared" ref="G133:G164" si="12">F133+$I$3</f>
        <v>0.37</v>
      </c>
      <c r="H133" s="40">
        <f t="shared" ref="H133:H164" si="13">D133-(D133*G133)</f>
        <v>49.732199999999999</v>
      </c>
      <c r="I133" s="46">
        <f t="shared" ref="I133:I143" si="14">C133*H133</f>
        <v>0</v>
      </c>
    </row>
    <row r="134" spans="1:9" ht="12.95" customHeight="1" thickBot="1" x14ac:dyDescent="0.3">
      <c r="A134" s="35" t="s">
        <v>49</v>
      </c>
      <c r="B134" s="70">
        <v>7891317477301</v>
      </c>
      <c r="C134" s="32"/>
      <c r="D134" s="17">
        <v>94.4</v>
      </c>
      <c r="E134" s="17">
        <v>130.5</v>
      </c>
      <c r="F134" s="39">
        <v>0.72</v>
      </c>
      <c r="G134" s="39">
        <f t="shared" si="12"/>
        <v>0.72</v>
      </c>
      <c r="H134" s="40">
        <f t="shared" si="13"/>
        <v>26.432000000000002</v>
      </c>
      <c r="I134" s="46">
        <f t="shared" si="14"/>
        <v>0</v>
      </c>
    </row>
    <row r="135" spans="1:9" ht="12.95" customHeight="1" thickBot="1" x14ac:dyDescent="0.3">
      <c r="A135" s="35" t="s">
        <v>343</v>
      </c>
      <c r="B135" s="70">
        <v>7891317016371</v>
      </c>
      <c r="C135" s="32"/>
      <c r="D135" s="17">
        <v>112.82</v>
      </c>
      <c r="E135" s="17">
        <v>155.97</v>
      </c>
      <c r="F135" s="39">
        <v>0.36</v>
      </c>
      <c r="G135" s="39">
        <f t="shared" si="12"/>
        <v>0.36</v>
      </c>
      <c r="H135" s="40">
        <f t="shared" si="13"/>
        <v>72.204800000000006</v>
      </c>
      <c r="I135" s="46">
        <f t="shared" si="14"/>
        <v>0</v>
      </c>
    </row>
    <row r="136" spans="1:9" ht="12.95" customHeight="1" thickBot="1" x14ac:dyDescent="0.3">
      <c r="A136" s="28" t="s">
        <v>50</v>
      </c>
      <c r="B136" s="70">
        <v>7891317477271</v>
      </c>
      <c r="C136" s="32"/>
      <c r="D136" s="17">
        <v>94.4</v>
      </c>
      <c r="E136" s="17">
        <v>130.5</v>
      </c>
      <c r="F136" s="39">
        <v>0.74</v>
      </c>
      <c r="G136" s="39">
        <f t="shared" si="12"/>
        <v>0.74</v>
      </c>
      <c r="H136" s="40">
        <f t="shared" si="13"/>
        <v>24.543999999999997</v>
      </c>
      <c r="I136" s="33">
        <f t="shared" si="14"/>
        <v>0</v>
      </c>
    </row>
    <row r="137" spans="1:9" ht="12.95" customHeight="1" thickBot="1" x14ac:dyDescent="0.3">
      <c r="A137" s="35" t="s">
        <v>344</v>
      </c>
      <c r="B137" s="70">
        <v>7891317016388</v>
      </c>
      <c r="C137" s="32"/>
      <c r="D137" s="17">
        <v>128.77000000000001</v>
      </c>
      <c r="E137" s="17">
        <v>178.02</v>
      </c>
      <c r="F137" s="39">
        <v>0.37</v>
      </c>
      <c r="G137" s="39">
        <f t="shared" si="12"/>
        <v>0.37</v>
      </c>
      <c r="H137" s="40">
        <f t="shared" si="13"/>
        <v>81.125100000000003</v>
      </c>
      <c r="I137" s="33">
        <f t="shared" si="14"/>
        <v>0</v>
      </c>
    </row>
    <row r="138" spans="1:9" ht="12.95" customHeight="1" thickBot="1" x14ac:dyDescent="0.3">
      <c r="A138" s="28" t="s">
        <v>57</v>
      </c>
      <c r="B138" s="70">
        <v>7891317140854</v>
      </c>
      <c r="C138" s="32"/>
      <c r="D138" s="17">
        <v>94.15</v>
      </c>
      <c r="E138" s="17">
        <v>130.16</v>
      </c>
      <c r="F138" s="39">
        <v>0.83</v>
      </c>
      <c r="G138" s="39">
        <f t="shared" si="12"/>
        <v>0.83</v>
      </c>
      <c r="H138" s="40">
        <f t="shared" si="13"/>
        <v>16.005499999999998</v>
      </c>
      <c r="I138" s="33">
        <f t="shared" si="14"/>
        <v>0</v>
      </c>
    </row>
    <row r="139" spans="1:9" ht="12.95" customHeight="1" thickBot="1" x14ac:dyDescent="0.3">
      <c r="A139" s="35" t="s">
        <v>345</v>
      </c>
      <c r="B139" s="70">
        <v>7891317016395</v>
      </c>
      <c r="C139" s="32"/>
      <c r="D139" s="17">
        <v>141</v>
      </c>
      <c r="E139" s="17">
        <v>194.92</v>
      </c>
      <c r="F139" s="39">
        <v>0.67</v>
      </c>
      <c r="G139" s="39">
        <f t="shared" si="12"/>
        <v>0.67</v>
      </c>
      <c r="H139" s="40">
        <f t="shared" si="13"/>
        <v>46.53</v>
      </c>
      <c r="I139" s="33">
        <f t="shared" si="14"/>
        <v>0</v>
      </c>
    </row>
    <row r="140" spans="1:9" ht="12.95" customHeight="1" thickBot="1" x14ac:dyDescent="0.3">
      <c r="A140" s="28" t="s">
        <v>51</v>
      </c>
      <c r="B140" s="70">
        <v>7891317124472</v>
      </c>
      <c r="C140" s="32"/>
      <c r="D140" s="17">
        <v>138.63999999999999</v>
      </c>
      <c r="E140" s="17">
        <v>191.66</v>
      </c>
      <c r="F140" s="39">
        <v>0.72</v>
      </c>
      <c r="G140" s="39">
        <f t="shared" si="12"/>
        <v>0.72</v>
      </c>
      <c r="H140" s="40">
        <f t="shared" si="13"/>
        <v>38.819199999999995</v>
      </c>
      <c r="I140" s="33">
        <f t="shared" si="14"/>
        <v>0</v>
      </c>
    </row>
    <row r="141" spans="1:9" ht="12.95" customHeight="1" thickBot="1" x14ac:dyDescent="0.3">
      <c r="A141" s="28" t="s">
        <v>52</v>
      </c>
      <c r="B141" s="70">
        <v>7891317124489</v>
      </c>
      <c r="C141" s="32"/>
      <c r="D141" s="17">
        <v>175.35</v>
      </c>
      <c r="E141" s="17">
        <v>242.41</v>
      </c>
      <c r="F141" s="39">
        <v>0.72</v>
      </c>
      <c r="G141" s="39">
        <f t="shared" si="12"/>
        <v>0.72</v>
      </c>
      <c r="H141" s="40">
        <f t="shared" si="13"/>
        <v>49.097999999999999</v>
      </c>
      <c r="I141" s="33">
        <f t="shared" si="14"/>
        <v>0</v>
      </c>
    </row>
    <row r="142" spans="1:9" ht="12.95" customHeight="1" thickBot="1" x14ac:dyDescent="0.3">
      <c r="A142" s="28" t="s">
        <v>16</v>
      </c>
      <c r="B142" s="70">
        <v>7891317422028</v>
      </c>
      <c r="C142" s="32"/>
      <c r="D142" s="17">
        <v>17.170000000000002</v>
      </c>
      <c r="E142" s="17">
        <v>23.74</v>
      </c>
      <c r="F142" s="39">
        <v>0.73</v>
      </c>
      <c r="G142" s="39">
        <f t="shared" si="12"/>
        <v>0.73</v>
      </c>
      <c r="H142" s="40">
        <f t="shared" si="13"/>
        <v>4.6359000000000012</v>
      </c>
      <c r="I142" s="33">
        <f t="shared" si="14"/>
        <v>0</v>
      </c>
    </row>
    <row r="143" spans="1:9" ht="12.95" customHeight="1" thickBot="1" x14ac:dyDescent="0.3">
      <c r="A143" s="30" t="s">
        <v>312</v>
      </c>
      <c r="B143" s="70">
        <v>7891317016265</v>
      </c>
      <c r="C143" s="32"/>
      <c r="D143" s="17">
        <v>47.24</v>
      </c>
      <c r="E143" s="17">
        <v>63.37</v>
      </c>
      <c r="F143" s="39">
        <v>0.7</v>
      </c>
      <c r="G143" s="39">
        <f t="shared" si="12"/>
        <v>0.7</v>
      </c>
      <c r="H143" s="40">
        <f t="shared" si="13"/>
        <v>14.172000000000004</v>
      </c>
      <c r="I143" s="33">
        <f t="shared" si="14"/>
        <v>0</v>
      </c>
    </row>
    <row r="144" spans="1:9" ht="12.95" customHeight="1" thickBot="1" x14ac:dyDescent="0.3">
      <c r="A144" s="30" t="s">
        <v>225</v>
      </c>
      <c r="B144" s="70">
        <v>7891317036737</v>
      </c>
      <c r="C144" s="32"/>
      <c r="D144" s="17">
        <v>23.86</v>
      </c>
      <c r="E144" s="17">
        <v>32.01</v>
      </c>
      <c r="F144" s="39">
        <v>0.57999999999999996</v>
      </c>
      <c r="G144" s="39">
        <f t="shared" si="12"/>
        <v>0.57999999999999996</v>
      </c>
      <c r="H144" s="40">
        <f t="shared" si="13"/>
        <v>10.0212</v>
      </c>
      <c r="I144" s="33">
        <f>C145*H144</f>
        <v>0</v>
      </c>
    </row>
    <row r="145" spans="1:9" ht="12.95" customHeight="1" thickBot="1" x14ac:dyDescent="0.3">
      <c r="A145" s="30" t="s">
        <v>226</v>
      </c>
      <c r="B145" s="70">
        <v>7891317036744</v>
      </c>
      <c r="C145" s="32"/>
      <c r="D145" s="17">
        <v>49.47</v>
      </c>
      <c r="E145" s="17">
        <v>66.36</v>
      </c>
      <c r="F145" s="39">
        <v>0.64</v>
      </c>
      <c r="G145" s="39">
        <f t="shared" si="12"/>
        <v>0.64</v>
      </c>
      <c r="H145" s="40">
        <f t="shared" si="13"/>
        <v>17.809200000000001</v>
      </c>
      <c r="I145" s="33">
        <f>C144*H145</f>
        <v>0</v>
      </c>
    </row>
    <row r="146" spans="1:9" ht="12.95" customHeight="1" thickBot="1" x14ac:dyDescent="0.3">
      <c r="A146" s="28" t="s">
        <v>346</v>
      </c>
      <c r="B146" s="70">
        <v>7891317016920</v>
      </c>
      <c r="C146" s="32"/>
      <c r="D146" s="17">
        <v>23.74</v>
      </c>
      <c r="E146" s="17">
        <v>32.82</v>
      </c>
      <c r="F146" s="39">
        <v>0.53</v>
      </c>
      <c r="G146" s="39">
        <f t="shared" si="12"/>
        <v>0.53</v>
      </c>
      <c r="H146" s="40">
        <f t="shared" si="13"/>
        <v>11.157799999999998</v>
      </c>
      <c r="I146" s="33">
        <f t="shared" ref="I146:I177" si="15">C146*H146</f>
        <v>0</v>
      </c>
    </row>
    <row r="147" spans="1:9" ht="12.95" customHeight="1" thickBot="1" x14ac:dyDescent="0.3">
      <c r="A147" s="28" t="s">
        <v>96</v>
      </c>
      <c r="B147" s="70">
        <v>7891317496388</v>
      </c>
      <c r="C147" s="32"/>
      <c r="D147" s="17">
        <v>23.74</v>
      </c>
      <c r="E147" s="17">
        <v>32.82</v>
      </c>
      <c r="F147" s="39">
        <v>0.47</v>
      </c>
      <c r="G147" s="39">
        <f t="shared" si="12"/>
        <v>0.47</v>
      </c>
      <c r="H147" s="40">
        <f t="shared" si="13"/>
        <v>12.5822</v>
      </c>
      <c r="I147" s="33">
        <f t="shared" si="15"/>
        <v>0</v>
      </c>
    </row>
    <row r="148" spans="1:9" ht="12.95" customHeight="1" thickBot="1" x14ac:dyDescent="0.3">
      <c r="A148" s="28" t="s">
        <v>200</v>
      </c>
      <c r="B148" s="70">
        <v>7891317121198</v>
      </c>
      <c r="C148" s="32"/>
      <c r="D148" s="17">
        <v>41.71</v>
      </c>
      <c r="E148" s="17">
        <v>57.66</v>
      </c>
      <c r="F148" s="39">
        <v>0.46</v>
      </c>
      <c r="G148" s="39">
        <f t="shared" si="12"/>
        <v>0.46</v>
      </c>
      <c r="H148" s="40">
        <f t="shared" si="13"/>
        <v>22.523399999999999</v>
      </c>
      <c r="I148" s="33">
        <f t="shared" si="15"/>
        <v>0</v>
      </c>
    </row>
    <row r="149" spans="1:9" ht="12.95" customHeight="1" thickBot="1" x14ac:dyDescent="0.3">
      <c r="A149" s="28" t="s">
        <v>201</v>
      </c>
      <c r="B149" s="70">
        <v>7891317121235</v>
      </c>
      <c r="C149" s="32"/>
      <c r="D149" s="17">
        <v>43.85</v>
      </c>
      <c r="E149" s="17">
        <v>60.62</v>
      </c>
      <c r="F149" s="39">
        <v>0.46</v>
      </c>
      <c r="G149" s="39">
        <f t="shared" si="12"/>
        <v>0.46</v>
      </c>
      <c r="H149" s="40">
        <f t="shared" si="13"/>
        <v>23.678999999999998</v>
      </c>
      <c r="I149" s="33">
        <f t="shared" si="15"/>
        <v>0</v>
      </c>
    </row>
    <row r="150" spans="1:9" ht="12.95" customHeight="1" thickBot="1" x14ac:dyDescent="0.3">
      <c r="A150" s="28" t="s">
        <v>32</v>
      </c>
      <c r="B150" s="70">
        <v>7891317123956</v>
      </c>
      <c r="C150" s="32"/>
      <c r="D150" s="17">
        <v>48.86</v>
      </c>
      <c r="E150" s="17">
        <v>67.55</v>
      </c>
      <c r="F150" s="39">
        <v>0.57999999999999996</v>
      </c>
      <c r="G150" s="39">
        <f t="shared" si="12"/>
        <v>0.57999999999999996</v>
      </c>
      <c r="H150" s="40">
        <f t="shared" si="13"/>
        <v>20.5212</v>
      </c>
      <c r="I150" s="33">
        <f t="shared" si="15"/>
        <v>0</v>
      </c>
    </row>
    <row r="151" spans="1:9" ht="12.95" customHeight="1" thickBot="1" x14ac:dyDescent="0.3">
      <c r="A151" s="28" t="s">
        <v>33</v>
      </c>
      <c r="B151" s="70">
        <v>7891317123994</v>
      </c>
      <c r="C151" s="32"/>
      <c r="D151" s="17">
        <v>55.65</v>
      </c>
      <c r="E151" s="17">
        <v>76.930000000000007</v>
      </c>
      <c r="F151" s="39">
        <v>0.57999999999999996</v>
      </c>
      <c r="G151" s="39">
        <f t="shared" si="12"/>
        <v>0.57999999999999996</v>
      </c>
      <c r="H151" s="40">
        <f t="shared" si="13"/>
        <v>23.373000000000005</v>
      </c>
      <c r="I151" s="33">
        <f t="shared" si="15"/>
        <v>0</v>
      </c>
    </row>
    <row r="152" spans="1:9" ht="12.95" customHeight="1" thickBot="1" x14ac:dyDescent="0.3">
      <c r="A152" s="28" t="s">
        <v>34</v>
      </c>
      <c r="B152" s="70">
        <v>7891317124038</v>
      </c>
      <c r="C152" s="32"/>
      <c r="D152" s="17">
        <v>55.65</v>
      </c>
      <c r="E152" s="17">
        <v>76.930000000000007</v>
      </c>
      <c r="F152" s="39">
        <v>0.57999999999999996</v>
      </c>
      <c r="G152" s="39">
        <f t="shared" si="12"/>
        <v>0.57999999999999996</v>
      </c>
      <c r="H152" s="40">
        <f t="shared" si="13"/>
        <v>23.373000000000005</v>
      </c>
      <c r="I152" s="33">
        <f t="shared" si="15"/>
        <v>0</v>
      </c>
    </row>
    <row r="153" spans="1:9" ht="12.95" customHeight="1" thickBot="1" x14ac:dyDescent="0.3">
      <c r="A153" s="30" t="s">
        <v>278</v>
      </c>
      <c r="B153" s="70">
        <v>7891317025830</v>
      </c>
      <c r="C153" s="32"/>
      <c r="D153" s="17">
        <v>25.27</v>
      </c>
      <c r="E153" s="17">
        <v>34.93</v>
      </c>
      <c r="F153" s="39">
        <v>0.81</v>
      </c>
      <c r="G153" s="39">
        <f t="shared" si="12"/>
        <v>0.81</v>
      </c>
      <c r="H153" s="40">
        <f t="shared" si="13"/>
        <v>4.8012999999999977</v>
      </c>
      <c r="I153" s="33">
        <f t="shared" si="15"/>
        <v>0</v>
      </c>
    </row>
    <row r="154" spans="1:9" ht="12.95" customHeight="1" thickBot="1" x14ac:dyDescent="0.3">
      <c r="A154" s="28" t="s">
        <v>35</v>
      </c>
      <c r="B154" s="70">
        <v>7891317017422</v>
      </c>
      <c r="C154" s="32"/>
      <c r="D154" s="17">
        <v>39.369999999999997</v>
      </c>
      <c r="E154" s="17">
        <v>54.43</v>
      </c>
      <c r="F154" s="39">
        <v>0.83</v>
      </c>
      <c r="G154" s="39">
        <f t="shared" si="12"/>
        <v>0.83</v>
      </c>
      <c r="H154" s="40">
        <f t="shared" si="13"/>
        <v>6.6929000000000016</v>
      </c>
      <c r="I154" s="33">
        <f t="shared" si="15"/>
        <v>0</v>
      </c>
    </row>
    <row r="155" spans="1:9" ht="12.95" customHeight="1" thickBot="1" x14ac:dyDescent="0.3">
      <c r="A155" s="28" t="s">
        <v>202</v>
      </c>
      <c r="B155" s="70">
        <v>7891317140779</v>
      </c>
      <c r="C155" s="32"/>
      <c r="D155" s="17">
        <v>86.27</v>
      </c>
      <c r="E155" s="17">
        <v>115.73</v>
      </c>
      <c r="F155" s="39">
        <v>0.43</v>
      </c>
      <c r="G155" s="39">
        <f t="shared" si="12"/>
        <v>0.43</v>
      </c>
      <c r="H155" s="40">
        <f t="shared" si="13"/>
        <v>49.173899999999996</v>
      </c>
      <c r="I155" s="33">
        <f t="shared" si="15"/>
        <v>0</v>
      </c>
    </row>
    <row r="156" spans="1:9" ht="12.95" customHeight="1" thickBot="1" x14ac:dyDescent="0.3">
      <c r="A156" s="28" t="s">
        <v>203</v>
      </c>
      <c r="B156" s="70">
        <v>7891317004293</v>
      </c>
      <c r="C156" s="32"/>
      <c r="D156" s="17">
        <v>6.86</v>
      </c>
      <c r="E156" s="17">
        <v>9.48</v>
      </c>
      <c r="F156" s="39">
        <v>0.57999999999999996</v>
      </c>
      <c r="G156" s="39">
        <f t="shared" si="12"/>
        <v>0.57999999999999996</v>
      </c>
      <c r="H156" s="40">
        <f t="shared" si="13"/>
        <v>2.8812000000000002</v>
      </c>
      <c r="I156" s="33">
        <f t="shared" si="15"/>
        <v>0</v>
      </c>
    </row>
    <row r="157" spans="1:9" ht="12.95" customHeight="1" thickBot="1" x14ac:dyDescent="0.3">
      <c r="A157" s="28" t="s">
        <v>204</v>
      </c>
      <c r="B157" s="70">
        <v>7891317004316</v>
      </c>
      <c r="C157" s="32"/>
      <c r="D157" s="17">
        <v>13.77</v>
      </c>
      <c r="E157" s="17">
        <v>19.04</v>
      </c>
      <c r="F157" s="39">
        <v>0.61</v>
      </c>
      <c r="G157" s="39">
        <f t="shared" si="12"/>
        <v>0.61</v>
      </c>
      <c r="H157" s="40">
        <f t="shared" si="13"/>
        <v>5.3703000000000003</v>
      </c>
      <c r="I157" s="33">
        <f t="shared" si="15"/>
        <v>0</v>
      </c>
    </row>
    <row r="158" spans="1:9" ht="12.95" customHeight="1" thickBot="1" x14ac:dyDescent="0.3">
      <c r="A158" s="28" t="s">
        <v>205</v>
      </c>
      <c r="B158" s="70">
        <v>7891317004323</v>
      </c>
      <c r="C158" s="32"/>
      <c r="D158" s="17">
        <v>17.989999999999998</v>
      </c>
      <c r="E158" s="17">
        <v>24.87</v>
      </c>
      <c r="F158" s="39">
        <v>0.69</v>
      </c>
      <c r="G158" s="39">
        <f t="shared" si="12"/>
        <v>0.69</v>
      </c>
      <c r="H158" s="40">
        <f t="shared" si="13"/>
        <v>5.5769000000000002</v>
      </c>
      <c r="I158" s="33">
        <f t="shared" si="15"/>
        <v>0</v>
      </c>
    </row>
    <row r="159" spans="1:9" ht="12.95" customHeight="1" thickBot="1" x14ac:dyDescent="0.3">
      <c r="A159" s="28" t="s">
        <v>206</v>
      </c>
      <c r="B159" s="70">
        <v>7891317004330</v>
      </c>
      <c r="C159" s="32"/>
      <c r="D159" s="17">
        <v>34.9</v>
      </c>
      <c r="E159" s="17">
        <v>48.25</v>
      </c>
      <c r="F159" s="39">
        <v>0.65</v>
      </c>
      <c r="G159" s="39">
        <f t="shared" si="12"/>
        <v>0.65</v>
      </c>
      <c r="H159" s="40">
        <f t="shared" si="13"/>
        <v>12.215</v>
      </c>
      <c r="I159" s="33">
        <f t="shared" si="15"/>
        <v>0</v>
      </c>
    </row>
    <row r="160" spans="1:9" ht="12.95" customHeight="1" thickBot="1" x14ac:dyDescent="0.3">
      <c r="A160" s="28" t="s">
        <v>207</v>
      </c>
      <c r="B160" s="70">
        <v>7891317004347</v>
      </c>
      <c r="C160" s="32"/>
      <c r="D160" s="17">
        <v>22.99</v>
      </c>
      <c r="E160" s="17">
        <v>31.78</v>
      </c>
      <c r="F160" s="39">
        <v>0.37</v>
      </c>
      <c r="G160" s="39">
        <f t="shared" si="12"/>
        <v>0.37</v>
      </c>
      <c r="H160" s="40">
        <f t="shared" si="13"/>
        <v>14.483699999999999</v>
      </c>
      <c r="I160" s="33">
        <f t="shared" si="15"/>
        <v>0</v>
      </c>
    </row>
    <row r="161" spans="1:9" ht="12.95" customHeight="1" thickBot="1" x14ac:dyDescent="0.3">
      <c r="A161" s="28" t="s">
        <v>208</v>
      </c>
      <c r="B161" s="70">
        <v>7891317004354</v>
      </c>
      <c r="C161" s="32"/>
      <c r="D161" s="17">
        <v>16.04</v>
      </c>
      <c r="E161" s="17">
        <v>22.17</v>
      </c>
      <c r="F161" s="39">
        <v>0.35</v>
      </c>
      <c r="G161" s="39">
        <f t="shared" si="12"/>
        <v>0.35</v>
      </c>
      <c r="H161" s="40">
        <f t="shared" si="13"/>
        <v>10.426</v>
      </c>
      <c r="I161" s="33">
        <f t="shared" si="15"/>
        <v>0</v>
      </c>
    </row>
    <row r="162" spans="1:9" ht="12.95" customHeight="1" thickBot="1" x14ac:dyDescent="0.3">
      <c r="A162" s="28" t="s">
        <v>209</v>
      </c>
      <c r="B162" s="70">
        <v>7891317004361</v>
      </c>
      <c r="C162" s="32"/>
      <c r="D162" s="17">
        <v>31.65</v>
      </c>
      <c r="E162" s="17">
        <v>43.75</v>
      </c>
      <c r="F162" s="39">
        <v>0.5</v>
      </c>
      <c r="G162" s="39">
        <f t="shared" si="12"/>
        <v>0.5</v>
      </c>
      <c r="H162" s="40">
        <f t="shared" si="13"/>
        <v>15.824999999999999</v>
      </c>
      <c r="I162" s="33">
        <f t="shared" si="15"/>
        <v>0</v>
      </c>
    </row>
    <row r="163" spans="1:9" ht="12.95" customHeight="1" thickBot="1" x14ac:dyDescent="0.3">
      <c r="A163" s="28" t="s">
        <v>121</v>
      </c>
      <c r="B163" s="70">
        <v>7891317490003</v>
      </c>
      <c r="C163" s="32"/>
      <c r="D163" s="17">
        <v>60.35</v>
      </c>
      <c r="E163" s="17">
        <v>83.43</v>
      </c>
      <c r="F163" s="39">
        <v>0.34</v>
      </c>
      <c r="G163" s="39">
        <f t="shared" si="12"/>
        <v>0.34</v>
      </c>
      <c r="H163" s="40">
        <f t="shared" si="13"/>
        <v>39.831000000000003</v>
      </c>
      <c r="I163" s="33">
        <f t="shared" si="15"/>
        <v>0</v>
      </c>
    </row>
    <row r="164" spans="1:9" ht="12.95" customHeight="1" thickBot="1" x14ac:dyDescent="0.3">
      <c r="A164" s="28" t="s">
        <v>107</v>
      </c>
      <c r="B164" s="70">
        <v>7891317143046</v>
      </c>
      <c r="C164" s="32"/>
      <c r="D164" s="17">
        <v>75.400000000000006</v>
      </c>
      <c r="E164" s="17">
        <v>104.24</v>
      </c>
      <c r="F164" s="39">
        <v>0.55000000000000004</v>
      </c>
      <c r="G164" s="39">
        <f t="shared" si="12"/>
        <v>0.55000000000000004</v>
      </c>
      <c r="H164" s="40">
        <f t="shared" si="13"/>
        <v>33.93</v>
      </c>
      <c r="I164" s="33">
        <f t="shared" si="15"/>
        <v>0</v>
      </c>
    </row>
    <row r="165" spans="1:9" ht="12.95" customHeight="1" thickBot="1" x14ac:dyDescent="0.3">
      <c r="A165" s="28" t="s">
        <v>108</v>
      </c>
      <c r="B165" s="70">
        <v>7891317143053</v>
      </c>
      <c r="C165" s="32"/>
      <c r="D165" s="17">
        <v>150.77000000000001</v>
      </c>
      <c r="E165" s="17">
        <v>208.43</v>
      </c>
      <c r="F165" s="39">
        <v>0.55000000000000004</v>
      </c>
      <c r="G165" s="39">
        <f t="shared" ref="G165:G173" si="16">F165+$I$3</f>
        <v>0.55000000000000004</v>
      </c>
      <c r="H165" s="40">
        <f t="shared" ref="H165:H190" si="17">D165-(D165*G165)</f>
        <v>67.846499999999992</v>
      </c>
      <c r="I165" s="33">
        <f t="shared" si="15"/>
        <v>0</v>
      </c>
    </row>
    <row r="166" spans="1:9" ht="12.95" customHeight="1" thickBot="1" x14ac:dyDescent="0.3">
      <c r="A166" s="28" t="s">
        <v>183</v>
      </c>
      <c r="B166" s="70">
        <v>7891317002022</v>
      </c>
      <c r="C166" s="32"/>
      <c r="D166" s="17">
        <v>129.13999999999999</v>
      </c>
      <c r="E166" s="17">
        <v>178.53</v>
      </c>
      <c r="F166" s="39">
        <v>0.85</v>
      </c>
      <c r="G166" s="39">
        <f t="shared" si="16"/>
        <v>0.85</v>
      </c>
      <c r="H166" s="40">
        <f t="shared" si="17"/>
        <v>19.370999999999995</v>
      </c>
      <c r="I166" s="33">
        <f t="shared" si="15"/>
        <v>0</v>
      </c>
    </row>
    <row r="167" spans="1:9" ht="12.95" customHeight="1" thickBot="1" x14ac:dyDescent="0.3">
      <c r="A167" s="30" t="s">
        <v>227</v>
      </c>
      <c r="B167" s="70">
        <v>7891317017651</v>
      </c>
      <c r="C167" s="32"/>
      <c r="D167" s="17">
        <v>209.32</v>
      </c>
      <c r="E167" s="17">
        <v>289.37</v>
      </c>
      <c r="F167" s="39">
        <v>0.9</v>
      </c>
      <c r="G167" s="39">
        <f t="shared" si="16"/>
        <v>0.9</v>
      </c>
      <c r="H167" s="40">
        <f t="shared" si="17"/>
        <v>20.931999999999988</v>
      </c>
      <c r="I167" s="33">
        <f t="shared" si="15"/>
        <v>0</v>
      </c>
    </row>
    <row r="168" spans="1:9" ht="12.95" customHeight="1" thickBot="1" x14ac:dyDescent="0.3">
      <c r="A168" s="30" t="s">
        <v>228</v>
      </c>
      <c r="B168" s="70">
        <v>7891317017668</v>
      </c>
      <c r="C168" s="32"/>
      <c r="D168" s="17">
        <v>195.38</v>
      </c>
      <c r="E168" s="17">
        <v>270.10000000000002</v>
      </c>
      <c r="F168" s="39">
        <v>0.89</v>
      </c>
      <c r="G168" s="39">
        <f t="shared" si="16"/>
        <v>0.89</v>
      </c>
      <c r="H168" s="40">
        <f t="shared" si="17"/>
        <v>21.491799999999984</v>
      </c>
      <c r="I168" s="33">
        <f t="shared" si="15"/>
        <v>0</v>
      </c>
    </row>
    <row r="169" spans="1:9" ht="12.95" customHeight="1" thickBot="1" x14ac:dyDescent="0.3">
      <c r="A169" s="30" t="s">
        <v>229</v>
      </c>
      <c r="B169" s="70">
        <v>7891317017675</v>
      </c>
      <c r="C169" s="32"/>
      <c r="D169" s="17">
        <v>195.38</v>
      </c>
      <c r="E169" s="17">
        <v>270.10000000000002</v>
      </c>
      <c r="F169" s="39">
        <v>0.89</v>
      </c>
      <c r="G169" s="39">
        <f t="shared" si="16"/>
        <v>0.89</v>
      </c>
      <c r="H169" s="40">
        <f t="shared" si="17"/>
        <v>21.491799999999984</v>
      </c>
      <c r="I169" s="33">
        <f t="shared" si="15"/>
        <v>0</v>
      </c>
    </row>
    <row r="170" spans="1:9" ht="12.95" customHeight="1" thickBot="1" x14ac:dyDescent="0.3">
      <c r="A170" s="28" t="s">
        <v>184</v>
      </c>
      <c r="B170" s="70">
        <v>7891317155056</v>
      </c>
      <c r="C170" s="32"/>
      <c r="D170" s="17">
        <v>36.450000000000003</v>
      </c>
      <c r="E170" s="17">
        <v>50.39</v>
      </c>
      <c r="F170" s="39">
        <v>0.79</v>
      </c>
      <c r="G170" s="39">
        <f t="shared" si="16"/>
        <v>0.79</v>
      </c>
      <c r="H170" s="40">
        <f t="shared" si="17"/>
        <v>7.6544999999999987</v>
      </c>
      <c r="I170" s="33">
        <f t="shared" si="15"/>
        <v>0</v>
      </c>
    </row>
    <row r="171" spans="1:9" ht="12.95" customHeight="1" thickBot="1" x14ac:dyDescent="0.3">
      <c r="A171" s="28" t="s">
        <v>185</v>
      </c>
      <c r="B171" s="70">
        <v>7891317155131</v>
      </c>
      <c r="C171" s="32"/>
      <c r="D171" s="17">
        <v>46.05</v>
      </c>
      <c r="E171" s="17">
        <v>63.66</v>
      </c>
      <c r="F171" s="39">
        <v>0.81</v>
      </c>
      <c r="G171" s="39">
        <f t="shared" si="16"/>
        <v>0.81</v>
      </c>
      <c r="H171" s="40">
        <f t="shared" si="17"/>
        <v>8.7494999999999976</v>
      </c>
      <c r="I171" s="33">
        <f t="shared" si="15"/>
        <v>0</v>
      </c>
    </row>
    <row r="172" spans="1:9" ht="12.95" customHeight="1" thickBot="1" x14ac:dyDescent="0.3">
      <c r="A172" s="28" t="s">
        <v>186</v>
      </c>
      <c r="B172" s="70">
        <v>7891317155216</v>
      </c>
      <c r="C172" s="32"/>
      <c r="D172" s="17">
        <v>66.88</v>
      </c>
      <c r="E172" s="17">
        <v>92.46</v>
      </c>
      <c r="F172" s="39">
        <v>0.81</v>
      </c>
      <c r="G172" s="39">
        <f t="shared" si="16"/>
        <v>0.81</v>
      </c>
      <c r="H172" s="40">
        <f t="shared" si="17"/>
        <v>12.707199999999993</v>
      </c>
      <c r="I172" s="33">
        <f t="shared" si="15"/>
        <v>0</v>
      </c>
    </row>
    <row r="173" spans="1:9" ht="12.95" customHeight="1" thickBot="1" x14ac:dyDescent="0.3">
      <c r="A173" s="28" t="s">
        <v>17</v>
      </c>
      <c r="B173" s="70">
        <v>7891317477592</v>
      </c>
      <c r="C173" s="32"/>
      <c r="D173" s="17">
        <v>27.83</v>
      </c>
      <c r="E173" s="17">
        <v>37.33</v>
      </c>
      <c r="F173" s="39">
        <v>0.9</v>
      </c>
      <c r="G173" s="39">
        <f t="shared" si="16"/>
        <v>0.9</v>
      </c>
      <c r="H173" s="40">
        <f t="shared" si="17"/>
        <v>2.7829999999999977</v>
      </c>
      <c r="I173" s="33">
        <f t="shared" si="15"/>
        <v>0</v>
      </c>
    </row>
    <row r="174" spans="1:9" ht="12.95" customHeight="1" thickBot="1" x14ac:dyDescent="0.3">
      <c r="A174" s="28" t="s">
        <v>23</v>
      </c>
      <c r="B174" s="70">
        <v>7891317127725</v>
      </c>
      <c r="C174" s="32"/>
      <c r="D174" s="17">
        <v>311.45999999999998</v>
      </c>
      <c r="E174" s="17">
        <v>430.58</v>
      </c>
      <c r="F174" s="39">
        <v>0.94</v>
      </c>
      <c r="G174" s="39">
        <f t="shared" ref="G174:G175" si="18">F174+$I$3</f>
        <v>0.94</v>
      </c>
      <c r="H174" s="40">
        <f t="shared" si="17"/>
        <v>18.687600000000032</v>
      </c>
      <c r="I174" s="33">
        <f t="shared" si="15"/>
        <v>0</v>
      </c>
    </row>
    <row r="175" spans="1:9" ht="12.95" customHeight="1" thickBot="1" x14ac:dyDescent="0.3">
      <c r="A175" s="28" t="s">
        <v>22</v>
      </c>
      <c r="B175" s="70">
        <v>7891317127800</v>
      </c>
      <c r="C175" s="32"/>
      <c r="D175" s="17">
        <v>166.09</v>
      </c>
      <c r="E175" s="17">
        <v>229.61</v>
      </c>
      <c r="F175" s="39">
        <v>0.94</v>
      </c>
      <c r="G175" s="39">
        <f t="shared" si="18"/>
        <v>0.94</v>
      </c>
      <c r="H175" s="40">
        <f t="shared" si="17"/>
        <v>9.9654000000000167</v>
      </c>
      <c r="I175" s="33">
        <f t="shared" si="15"/>
        <v>0</v>
      </c>
    </row>
    <row r="176" spans="1:9" ht="12.95" customHeight="1" thickBot="1" x14ac:dyDescent="0.3">
      <c r="A176" s="52" t="s">
        <v>362</v>
      </c>
      <c r="B176" s="70">
        <v>7891317035075</v>
      </c>
      <c r="C176" s="32"/>
      <c r="D176" s="17">
        <v>160.94999999999999</v>
      </c>
      <c r="E176" s="17">
        <v>222.5</v>
      </c>
      <c r="F176" s="39">
        <v>0.82</v>
      </c>
      <c r="G176" s="39">
        <f t="shared" ref="G176:G209" si="19">F176+$I$3</f>
        <v>0.82</v>
      </c>
      <c r="H176" s="40">
        <f t="shared" si="17"/>
        <v>28.971000000000004</v>
      </c>
      <c r="I176" s="33">
        <f t="shared" si="15"/>
        <v>0</v>
      </c>
    </row>
    <row r="177" spans="1:9" ht="12.95" customHeight="1" thickBot="1" x14ac:dyDescent="0.3">
      <c r="A177" s="28" t="s">
        <v>161</v>
      </c>
      <c r="B177" s="70">
        <v>7898146826768</v>
      </c>
      <c r="C177" s="32"/>
      <c r="D177" s="17">
        <v>119.37</v>
      </c>
      <c r="E177" s="17">
        <v>165.02</v>
      </c>
      <c r="F177" s="39">
        <v>0.63</v>
      </c>
      <c r="G177" s="39">
        <f t="shared" si="19"/>
        <v>0.63</v>
      </c>
      <c r="H177" s="40">
        <f t="shared" si="17"/>
        <v>44.166899999999998</v>
      </c>
      <c r="I177" s="33">
        <f t="shared" si="15"/>
        <v>0</v>
      </c>
    </row>
    <row r="178" spans="1:9" ht="12.95" customHeight="1" thickBot="1" x14ac:dyDescent="0.3">
      <c r="A178" s="29" t="s">
        <v>70</v>
      </c>
      <c r="B178" s="70">
        <v>7891317454371</v>
      </c>
      <c r="C178" s="32"/>
      <c r="D178" s="17">
        <v>38.32</v>
      </c>
      <c r="E178" s="17">
        <v>51.4</v>
      </c>
      <c r="F178" s="39">
        <v>0.72</v>
      </c>
      <c r="G178" s="39">
        <f t="shared" si="19"/>
        <v>0.72</v>
      </c>
      <c r="H178" s="40">
        <f t="shared" si="17"/>
        <v>10.729600000000001</v>
      </c>
      <c r="I178" s="33">
        <f t="shared" ref="I178:I211" si="20">C178*H178</f>
        <v>0</v>
      </c>
    </row>
    <row r="179" spans="1:9" ht="12.95" customHeight="1" thickBot="1" x14ac:dyDescent="0.3">
      <c r="A179" s="29" t="s">
        <v>71</v>
      </c>
      <c r="B179" s="70">
        <v>7891317465643</v>
      </c>
      <c r="C179" s="32"/>
      <c r="D179" s="17">
        <v>13.18</v>
      </c>
      <c r="E179" s="17">
        <v>18.22</v>
      </c>
      <c r="F179" s="39">
        <v>0.56999999999999995</v>
      </c>
      <c r="G179" s="39">
        <f t="shared" si="19"/>
        <v>0.56999999999999995</v>
      </c>
      <c r="H179" s="40">
        <f t="shared" si="17"/>
        <v>5.6674000000000007</v>
      </c>
      <c r="I179" s="33">
        <f t="shared" si="20"/>
        <v>0</v>
      </c>
    </row>
    <row r="180" spans="1:9" ht="12.95" customHeight="1" thickBot="1" x14ac:dyDescent="0.3">
      <c r="A180" s="29" t="s">
        <v>36</v>
      </c>
      <c r="B180" s="70">
        <v>7891317009915</v>
      </c>
      <c r="C180" s="45"/>
      <c r="D180" s="17">
        <v>71.88</v>
      </c>
      <c r="E180" s="17">
        <v>96.42</v>
      </c>
      <c r="F180" s="39">
        <v>0.59</v>
      </c>
      <c r="G180" s="39">
        <f t="shared" si="19"/>
        <v>0.59</v>
      </c>
      <c r="H180" s="40">
        <f t="shared" si="17"/>
        <v>29.470799999999997</v>
      </c>
      <c r="I180" s="46">
        <f t="shared" si="20"/>
        <v>0</v>
      </c>
    </row>
    <row r="181" spans="1:9" ht="12.95" customHeight="1" thickBot="1" x14ac:dyDescent="0.3">
      <c r="A181" s="28" t="s">
        <v>37</v>
      </c>
      <c r="B181" s="70">
        <v>7891317009922</v>
      </c>
      <c r="C181" s="50"/>
      <c r="D181" s="17">
        <v>129.72</v>
      </c>
      <c r="E181" s="17">
        <v>174.01</v>
      </c>
      <c r="F181" s="39">
        <v>0.56000000000000005</v>
      </c>
      <c r="G181" s="39">
        <f t="shared" si="19"/>
        <v>0.56000000000000005</v>
      </c>
      <c r="H181" s="40">
        <f t="shared" si="17"/>
        <v>57.076799999999992</v>
      </c>
      <c r="I181" s="59">
        <f t="shared" si="20"/>
        <v>0</v>
      </c>
    </row>
    <row r="182" spans="1:9" ht="12.95" customHeight="1" thickBot="1" x14ac:dyDescent="0.3">
      <c r="A182" s="160" t="s">
        <v>310</v>
      </c>
      <c r="B182" s="70">
        <v>7891317028176</v>
      </c>
      <c r="C182" s="32"/>
      <c r="D182" s="17">
        <v>50.35</v>
      </c>
      <c r="E182" s="17">
        <v>69.61</v>
      </c>
      <c r="F182" s="39">
        <v>0.37</v>
      </c>
      <c r="G182" s="39">
        <f t="shared" si="19"/>
        <v>0.37</v>
      </c>
      <c r="H182" s="40">
        <f t="shared" si="17"/>
        <v>31.720500000000001</v>
      </c>
      <c r="I182" s="157">
        <f t="shared" si="20"/>
        <v>0</v>
      </c>
    </row>
    <row r="183" spans="1:9" ht="12.95" customHeight="1" thickBot="1" x14ac:dyDescent="0.3">
      <c r="A183" s="160" t="s">
        <v>311</v>
      </c>
      <c r="B183" s="70">
        <v>7891317028190</v>
      </c>
      <c r="C183" s="32"/>
      <c r="D183" s="17">
        <v>100.68</v>
      </c>
      <c r="E183" s="17">
        <v>139.18</v>
      </c>
      <c r="F183" s="39">
        <v>0.37</v>
      </c>
      <c r="G183" s="39">
        <f t="shared" si="19"/>
        <v>0.37</v>
      </c>
      <c r="H183" s="40">
        <f t="shared" si="17"/>
        <v>63.428400000000003</v>
      </c>
      <c r="I183" s="157">
        <f t="shared" si="20"/>
        <v>0</v>
      </c>
    </row>
    <row r="184" spans="1:9" ht="12.95" customHeight="1" thickBot="1" x14ac:dyDescent="0.3">
      <c r="A184" s="160" t="s">
        <v>300</v>
      </c>
      <c r="B184" s="70">
        <v>7891317028237</v>
      </c>
      <c r="C184" s="32"/>
      <c r="D184" s="17">
        <v>26.82</v>
      </c>
      <c r="E184" s="17">
        <v>37.08</v>
      </c>
      <c r="F184" s="39">
        <v>0.55000000000000004</v>
      </c>
      <c r="G184" s="39">
        <f t="shared" si="19"/>
        <v>0.55000000000000004</v>
      </c>
      <c r="H184" s="40">
        <f t="shared" si="17"/>
        <v>12.068999999999999</v>
      </c>
      <c r="I184" s="33">
        <f t="shared" si="20"/>
        <v>0</v>
      </c>
    </row>
    <row r="185" spans="1:9" ht="12.95" customHeight="1" thickBot="1" x14ac:dyDescent="0.3">
      <c r="A185" s="160" t="s">
        <v>299</v>
      </c>
      <c r="B185" s="70">
        <v>7891317028244</v>
      </c>
      <c r="C185" s="32"/>
      <c r="D185" s="17">
        <v>52.23</v>
      </c>
      <c r="E185" s="17">
        <v>72.2</v>
      </c>
      <c r="F185" s="39">
        <v>0.66</v>
      </c>
      <c r="G185" s="39">
        <f t="shared" si="19"/>
        <v>0.66</v>
      </c>
      <c r="H185" s="40">
        <f t="shared" si="17"/>
        <v>17.758199999999995</v>
      </c>
      <c r="I185" s="33">
        <f t="shared" si="20"/>
        <v>0</v>
      </c>
    </row>
    <row r="186" spans="1:9" ht="12.95" customHeight="1" thickBot="1" x14ac:dyDescent="0.3">
      <c r="A186" s="185" t="s">
        <v>364</v>
      </c>
      <c r="B186" s="70">
        <v>7891317030872</v>
      </c>
      <c r="C186" s="32"/>
      <c r="D186" s="17">
        <v>110.56</v>
      </c>
      <c r="E186" s="17" t="s">
        <v>366</v>
      </c>
      <c r="F186" s="39">
        <v>0.5</v>
      </c>
      <c r="G186" s="39">
        <f t="shared" si="19"/>
        <v>0.5</v>
      </c>
      <c r="H186" s="40">
        <f t="shared" si="17"/>
        <v>55.28</v>
      </c>
      <c r="I186" s="157">
        <f t="shared" si="20"/>
        <v>0</v>
      </c>
    </row>
    <row r="187" spans="1:9" ht="12.95" customHeight="1" thickBot="1" x14ac:dyDescent="0.3">
      <c r="A187" s="185" t="s">
        <v>365</v>
      </c>
      <c r="B187" s="70">
        <v>7891317030889</v>
      </c>
      <c r="C187" s="32"/>
      <c r="D187" s="17">
        <v>416.97</v>
      </c>
      <c r="E187" s="17" t="s">
        <v>366</v>
      </c>
      <c r="F187" s="39">
        <v>0.5</v>
      </c>
      <c r="G187" s="39">
        <f t="shared" si="19"/>
        <v>0.5</v>
      </c>
      <c r="H187" s="40">
        <f t="shared" si="17"/>
        <v>208.48500000000001</v>
      </c>
      <c r="I187" s="157">
        <f t="shared" si="20"/>
        <v>0</v>
      </c>
    </row>
    <row r="188" spans="1:9" ht="12.95" customHeight="1" thickBot="1" x14ac:dyDescent="0.3">
      <c r="A188" s="28" t="s">
        <v>301</v>
      </c>
      <c r="B188" s="70">
        <v>7891317017026</v>
      </c>
      <c r="C188" s="50"/>
      <c r="D188" s="17">
        <v>57.15</v>
      </c>
      <c r="E188" s="17">
        <v>79.010000000000005</v>
      </c>
      <c r="F188" s="39">
        <v>0.73</v>
      </c>
      <c r="G188" s="39">
        <f t="shared" si="19"/>
        <v>0.73</v>
      </c>
      <c r="H188" s="40">
        <f t="shared" si="17"/>
        <v>15.430500000000002</v>
      </c>
      <c r="I188" s="59">
        <f t="shared" si="20"/>
        <v>0</v>
      </c>
    </row>
    <row r="189" spans="1:9" ht="12.95" customHeight="1" x14ac:dyDescent="0.25">
      <c r="A189" s="29" t="s">
        <v>302</v>
      </c>
      <c r="B189" s="72">
        <v>7891317017033</v>
      </c>
      <c r="C189" s="60"/>
      <c r="D189" s="161">
        <v>57.15</v>
      </c>
      <c r="E189" s="161">
        <v>79.010000000000005</v>
      </c>
      <c r="F189" s="61">
        <v>0.6</v>
      </c>
      <c r="G189" s="61">
        <f t="shared" si="19"/>
        <v>0.6</v>
      </c>
      <c r="H189" s="162">
        <f t="shared" si="17"/>
        <v>22.86</v>
      </c>
      <c r="I189" s="73">
        <f t="shared" si="20"/>
        <v>0</v>
      </c>
    </row>
    <row r="190" spans="1:9" ht="12.95" customHeight="1" x14ac:dyDescent="0.25">
      <c r="A190" s="28" t="s">
        <v>303</v>
      </c>
      <c r="B190" s="70">
        <v>7891317017040</v>
      </c>
      <c r="C190" s="50"/>
      <c r="D190" s="17">
        <v>66.260000000000005</v>
      </c>
      <c r="E190" s="17">
        <v>91.6</v>
      </c>
      <c r="F190" s="41">
        <v>0.36</v>
      </c>
      <c r="G190" s="41">
        <f t="shared" si="19"/>
        <v>0.36</v>
      </c>
      <c r="H190" s="51">
        <f t="shared" si="17"/>
        <v>42.406400000000005</v>
      </c>
      <c r="I190" s="59">
        <f t="shared" si="20"/>
        <v>0</v>
      </c>
    </row>
    <row r="191" spans="1:9" ht="12.95" customHeight="1" x14ac:dyDescent="0.25">
      <c r="A191" s="28" t="s">
        <v>53</v>
      </c>
      <c r="B191" s="70">
        <v>7891317010782</v>
      </c>
      <c r="C191" s="50"/>
      <c r="D191" s="17">
        <v>44.35</v>
      </c>
      <c r="E191" s="17">
        <v>61.31</v>
      </c>
      <c r="F191" s="41">
        <v>0.78</v>
      </c>
      <c r="G191" s="41">
        <f t="shared" si="19"/>
        <v>0.78</v>
      </c>
      <c r="H191" s="51">
        <f t="shared" ref="H191:H221" si="21">D191-(D191*F191)</f>
        <v>9.7569999999999979</v>
      </c>
      <c r="I191" s="59">
        <f t="shared" si="20"/>
        <v>0</v>
      </c>
    </row>
    <row r="192" spans="1:9" ht="12.95" customHeight="1" thickBot="1" x14ac:dyDescent="0.3">
      <c r="A192" s="63" t="s">
        <v>284</v>
      </c>
      <c r="B192" s="81">
        <v>7891317010799</v>
      </c>
      <c r="C192" s="32"/>
      <c r="D192" s="163">
        <v>57.53</v>
      </c>
      <c r="E192" s="163">
        <v>79.53</v>
      </c>
      <c r="F192" s="39">
        <v>0.87</v>
      </c>
      <c r="G192" s="39">
        <f t="shared" si="19"/>
        <v>0.87</v>
      </c>
      <c r="H192" s="44">
        <f t="shared" si="21"/>
        <v>7.478900000000003</v>
      </c>
      <c r="I192" s="157">
        <f t="shared" si="20"/>
        <v>0</v>
      </c>
    </row>
    <row r="193" spans="1:9" ht="12.95" customHeight="1" thickBot="1" x14ac:dyDescent="0.3">
      <c r="A193" s="28" t="s">
        <v>119</v>
      </c>
      <c r="B193" s="70">
        <v>7891317189631</v>
      </c>
      <c r="C193" s="32"/>
      <c r="D193" s="17">
        <v>111.09</v>
      </c>
      <c r="E193" s="17">
        <v>153.58000000000001</v>
      </c>
      <c r="F193" s="39">
        <v>0.82</v>
      </c>
      <c r="G193" s="39">
        <f t="shared" si="19"/>
        <v>0.82</v>
      </c>
      <c r="H193" s="40">
        <f t="shared" si="21"/>
        <v>19.996200000000002</v>
      </c>
      <c r="I193" s="33">
        <f t="shared" si="20"/>
        <v>0</v>
      </c>
    </row>
    <row r="194" spans="1:9" ht="12.95" customHeight="1" thickBot="1" x14ac:dyDescent="0.3">
      <c r="A194" s="28" t="s">
        <v>120</v>
      </c>
      <c r="B194" s="70">
        <v>7891317189648</v>
      </c>
      <c r="C194" s="32"/>
      <c r="D194" s="17">
        <v>202.92</v>
      </c>
      <c r="E194" s="17">
        <v>280.52</v>
      </c>
      <c r="F194" s="39">
        <v>0.83</v>
      </c>
      <c r="G194" s="39">
        <f t="shared" si="19"/>
        <v>0.83</v>
      </c>
      <c r="H194" s="40">
        <f t="shared" si="21"/>
        <v>34.496399999999994</v>
      </c>
      <c r="I194" s="33">
        <f t="shared" si="20"/>
        <v>0</v>
      </c>
    </row>
    <row r="195" spans="1:9" ht="12.95" customHeight="1" thickBot="1" x14ac:dyDescent="0.3">
      <c r="A195" s="30" t="s">
        <v>217</v>
      </c>
      <c r="B195" s="70">
        <v>7891317010164</v>
      </c>
      <c r="C195" s="32"/>
      <c r="D195" s="17">
        <v>106.12</v>
      </c>
      <c r="E195" s="17">
        <v>146.69999999999999</v>
      </c>
      <c r="F195" s="39">
        <v>0.37</v>
      </c>
      <c r="G195" s="39">
        <f t="shared" si="19"/>
        <v>0.37</v>
      </c>
      <c r="H195" s="40">
        <f t="shared" si="21"/>
        <v>66.85560000000001</v>
      </c>
      <c r="I195" s="33">
        <f t="shared" si="20"/>
        <v>0</v>
      </c>
    </row>
    <row r="196" spans="1:9" ht="12.95" customHeight="1" thickBot="1" x14ac:dyDescent="0.3">
      <c r="A196" s="30" t="s">
        <v>218</v>
      </c>
      <c r="B196" s="70">
        <v>7891317010188</v>
      </c>
      <c r="C196" s="32"/>
      <c r="D196" s="17">
        <v>201.62</v>
      </c>
      <c r="E196" s="17">
        <v>278.73</v>
      </c>
      <c r="F196" s="39">
        <v>0.42</v>
      </c>
      <c r="G196" s="39">
        <f t="shared" si="19"/>
        <v>0.42</v>
      </c>
      <c r="H196" s="40">
        <f t="shared" si="21"/>
        <v>116.93960000000001</v>
      </c>
      <c r="I196" s="33">
        <f t="shared" si="20"/>
        <v>0</v>
      </c>
    </row>
    <row r="197" spans="1:9" ht="12.95" customHeight="1" thickBot="1" x14ac:dyDescent="0.3">
      <c r="A197" s="30" t="s">
        <v>219</v>
      </c>
      <c r="B197" s="70">
        <v>7891317010171</v>
      </c>
      <c r="C197" s="32"/>
      <c r="D197" s="17">
        <v>145.33000000000001</v>
      </c>
      <c r="E197" s="17">
        <v>200.91</v>
      </c>
      <c r="F197" s="39">
        <v>0.37</v>
      </c>
      <c r="G197" s="39">
        <f t="shared" si="19"/>
        <v>0.37</v>
      </c>
      <c r="H197" s="40">
        <f t="shared" si="21"/>
        <v>91.557900000000018</v>
      </c>
      <c r="I197" s="33">
        <f t="shared" si="20"/>
        <v>0</v>
      </c>
    </row>
    <row r="198" spans="1:9" ht="12.95" customHeight="1" thickBot="1" x14ac:dyDescent="0.3">
      <c r="A198" s="30" t="s">
        <v>220</v>
      </c>
      <c r="B198" s="70">
        <v>7891317010195</v>
      </c>
      <c r="C198" s="32"/>
      <c r="D198" s="17">
        <v>276.10000000000002</v>
      </c>
      <c r="E198" s="17">
        <v>381.69</v>
      </c>
      <c r="F198" s="39">
        <v>0.42</v>
      </c>
      <c r="G198" s="39">
        <f t="shared" si="19"/>
        <v>0.42</v>
      </c>
      <c r="H198" s="40">
        <f t="shared" si="21"/>
        <v>160.13800000000003</v>
      </c>
      <c r="I198" s="33">
        <f t="shared" si="20"/>
        <v>0</v>
      </c>
    </row>
    <row r="199" spans="1:9" ht="12.95" customHeight="1" thickBot="1" x14ac:dyDescent="0.3">
      <c r="A199" s="30" t="s">
        <v>221</v>
      </c>
      <c r="B199" s="70">
        <v>7891317013646</v>
      </c>
      <c r="C199" s="32"/>
      <c r="D199" s="17">
        <v>30.54</v>
      </c>
      <c r="E199" s="17">
        <v>42.22</v>
      </c>
      <c r="F199" s="39">
        <v>0.25</v>
      </c>
      <c r="G199" s="39">
        <f t="shared" si="19"/>
        <v>0.25</v>
      </c>
      <c r="H199" s="40">
        <f t="shared" si="21"/>
        <v>22.905000000000001</v>
      </c>
      <c r="I199" s="33">
        <f t="shared" si="20"/>
        <v>0</v>
      </c>
    </row>
    <row r="200" spans="1:9" ht="12.95" customHeight="1" thickBot="1" x14ac:dyDescent="0.3">
      <c r="A200" s="30" t="s">
        <v>222</v>
      </c>
      <c r="B200" s="70">
        <v>789317013653</v>
      </c>
      <c r="C200" s="32"/>
      <c r="D200" s="17">
        <v>45.82</v>
      </c>
      <c r="E200" s="17">
        <v>63.34</v>
      </c>
      <c r="F200" s="39">
        <v>0.27</v>
      </c>
      <c r="G200" s="39">
        <f t="shared" si="19"/>
        <v>0.27</v>
      </c>
      <c r="H200" s="40">
        <f t="shared" si="21"/>
        <v>33.448599999999999</v>
      </c>
      <c r="I200" s="33">
        <f t="shared" si="20"/>
        <v>0</v>
      </c>
    </row>
    <row r="201" spans="1:9" ht="12.95" customHeight="1" thickBot="1" x14ac:dyDescent="0.3">
      <c r="A201" s="28" t="s">
        <v>77</v>
      </c>
      <c r="B201" s="70">
        <v>7891317137359</v>
      </c>
      <c r="C201" s="32"/>
      <c r="D201" s="17">
        <v>40.549999999999997</v>
      </c>
      <c r="E201" s="17">
        <v>56.06</v>
      </c>
      <c r="F201" s="39">
        <v>0.82</v>
      </c>
      <c r="G201" s="39">
        <f t="shared" si="19"/>
        <v>0.82</v>
      </c>
      <c r="H201" s="40">
        <f t="shared" si="21"/>
        <v>7.2989999999999995</v>
      </c>
      <c r="I201" s="33">
        <f t="shared" si="20"/>
        <v>0</v>
      </c>
    </row>
    <row r="202" spans="1:9" ht="12.95" customHeight="1" thickBot="1" x14ac:dyDescent="0.3">
      <c r="A202" s="28" t="s">
        <v>128</v>
      </c>
      <c r="B202" s="70">
        <v>7891317002954</v>
      </c>
      <c r="C202" s="32"/>
      <c r="D202" s="17">
        <v>118.45</v>
      </c>
      <c r="E202" s="17">
        <v>163.75</v>
      </c>
      <c r="F202" s="39">
        <v>0.82</v>
      </c>
      <c r="G202" s="39">
        <f t="shared" si="19"/>
        <v>0.82</v>
      </c>
      <c r="H202" s="40">
        <f t="shared" si="21"/>
        <v>21.321000000000012</v>
      </c>
      <c r="I202" s="33">
        <f t="shared" si="20"/>
        <v>0</v>
      </c>
    </row>
    <row r="203" spans="1:9" ht="12.95" customHeight="1" thickBot="1" x14ac:dyDescent="0.3">
      <c r="A203" s="28" t="s">
        <v>148</v>
      </c>
      <c r="B203" s="70">
        <v>7891317472009</v>
      </c>
      <c r="C203" s="32"/>
      <c r="D203" s="17">
        <v>77.319999999999993</v>
      </c>
      <c r="E203" s="17">
        <v>106.89</v>
      </c>
      <c r="F203" s="39">
        <v>0.89</v>
      </c>
      <c r="G203" s="39">
        <f t="shared" si="19"/>
        <v>0.89</v>
      </c>
      <c r="H203" s="40">
        <f>D203-(D203*F203)</f>
        <v>8.5052000000000021</v>
      </c>
      <c r="I203" s="33">
        <f t="shared" si="20"/>
        <v>0</v>
      </c>
    </row>
    <row r="204" spans="1:9" ht="12.95" customHeight="1" thickBot="1" x14ac:dyDescent="0.3">
      <c r="A204" s="28" t="s">
        <v>154</v>
      </c>
      <c r="B204" s="70">
        <v>7891317008932</v>
      </c>
      <c r="C204" s="32"/>
      <c r="D204" s="17">
        <v>12.69</v>
      </c>
      <c r="E204" s="17">
        <v>17.54</v>
      </c>
      <c r="F204" s="39">
        <v>0.54</v>
      </c>
      <c r="G204" s="39">
        <f t="shared" si="19"/>
        <v>0.54</v>
      </c>
      <c r="H204" s="40">
        <f t="shared" si="21"/>
        <v>5.8373999999999997</v>
      </c>
      <c r="I204" s="33">
        <f t="shared" si="20"/>
        <v>0</v>
      </c>
    </row>
    <row r="205" spans="1:9" ht="12.95" customHeight="1" thickBot="1" x14ac:dyDescent="0.3">
      <c r="A205" s="28" t="s">
        <v>76</v>
      </c>
      <c r="B205" s="70">
        <v>7891317000509</v>
      </c>
      <c r="C205" s="32"/>
      <c r="D205" s="17">
        <v>126.65</v>
      </c>
      <c r="E205" s="17">
        <v>175.09</v>
      </c>
      <c r="F205" s="39">
        <v>0.75</v>
      </c>
      <c r="G205" s="39">
        <f t="shared" si="19"/>
        <v>0.75</v>
      </c>
      <c r="H205" s="40">
        <f t="shared" si="21"/>
        <v>31.662499999999994</v>
      </c>
      <c r="I205" s="33">
        <f t="shared" si="20"/>
        <v>0</v>
      </c>
    </row>
    <row r="206" spans="1:9" ht="12.95" customHeight="1" thickBot="1" x14ac:dyDescent="0.3">
      <c r="A206" s="30" t="s">
        <v>146</v>
      </c>
      <c r="B206" s="70">
        <v>7891317007287</v>
      </c>
      <c r="C206" s="32"/>
      <c r="D206" s="17">
        <v>227.94</v>
      </c>
      <c r="E206" s="17">
        <v>315.11</v>
      </c>
      <c r="F206" s="39">
        <v>0.72</v>
      </c>
      <c r="G206" s="39">
        <f t="shared" si="19"/>
        <v>0.72</v>
      </c>
      <c r="H206" s="40">
        <f t="shared" si="21"/>
        <v>63.823200000000014</v>
      </c>
      <c r="I206" s="33">
        <f t="shared" si="20"/>
        <v>0</v>
      </c>
    </row>
    <row r="207" spans="1:9" ht="12.95" customHeight="1" thickBot="1" x14ac:dyDescent="0.3">
      <c r="A207" s="28" t="s">
        <v>75</v>
      </c>
      <c r="B207" s="70">
        <v>7891317000530</v>
      </c>
      <c r="C207" s="32"/>
      <c r="D207" s="17">
        <v>139.4</v>
      </c>
      <c r="E207" s="17">
        <v>192.71</v>
      </c>
      <c r="F207" s="39">
        <v>0.75</v>
      </c>
      <c r="G207" s="39">
        <f t="shared" si="19"/>
        <v>0.75</v>
      </c>
      <c r="H207" s="40">
        <f t="shared" si="21"/>
        <v>34.849999999999994</v>
      </c>
      <c r="I207" s="33">
        <f t="shared" si="20"/>
        <v>0</v>
      </c>
    </row>
    <row r="208" spans="1:9" ht="12.95" customHeight="1" thickBot="1" x14ac:dyDescent="0.3">
      <c r="A208" s="30" t="s">
        <v>147</v>
      </c>
      <c r="B208" s="70">
        <v>7891317007294</v>
      </c>
      <c r="C208" s="32"/>
      <c r="D208" s="17">
        <v>250.92</v>
      </c>
      <c r="E208" s="17">
        <v>346.88</v>
      </c>
      <c r="F208" s="39">
        <v>0.72</v>
      </c>
      <c r="G208" s="39">
        <f t="shared" si="19"/>
        <v>0.72</v>
      </c>
      <c r="H208" s="40">
        <f t="shared" si="21"/>
        <v>70.257599999999996</v>
      </c>
      <c r="I208" s="33">
        <f t="shared" si="20"/>
        <v>0</v>
      </c>
    </row>
    <row r="209" spans="1:9" ht="12.95" customHeight="1" thickBot="1" x14ac:dyDescent="0.3">
      <c r="A209" s="30" t="s">
        <v>291</v>
      </c>
      <c r="B209" s="70">
        <v>7891317020552</v>
      </c>
      <c r="C209" s="32"/>
      <c r="D209" s="17">
        <v>38.869999999999997</v>
      </c>
      <c r="E209" s="17">
        <v>53.74</v>
      </c>
      <c r="F209" s="39">
        <v>0.35</v>
      </c>
      <c r="G209" s="39">
        <f t="shared" si="19"/>
        <v>0.35</v>
      </c>
      <c r="H209" s="40">
        <f t="shared" si="21"/>
        <v>25.265499999999999</v>
      </c>
      <c r="I209" s="33">
        <f t="shared" si="20"/>
        <v>0</v>
      </c>
    </row>
    <row r="210" spans="1:9" ht="12.95" customHeight="1" thickBot="1" x14ac:dyDescent="0.3">
      <c r="A210" s="30" t="s">
        <v>292</v>
      </c>
      <c r="B210" s="70">
        <v>7891317020576</v>
      </c>
      <c r="C210" s="32"/>
      <c r="D210" s="17">
        <v>78.180000000000007</v>
      </c>
      <c r="E210" s="17">
        <v>108.08</v>
      </c>
      <c r="F210" s="39">
        <v>0.42</v>
      </c>
      <c r="G210" s="39">
        <f t="shared" ref="G210:G241" si="22">F210+$I$3</f>
        <v>0.42</v>
      </c>
      <c r="H210" s="40">
        <f t="shared" si="21"/>
        <v>45.344400000000007</v>
      </c>
      <c r="I210" s="33">
        <f t="shared" si="20"/>
        <v>0</v>
      </c>
    </row>
    <row r="211" spans="1:9" ht="12.95" customHeight="1" thickBot="1" x14ac:dyDescent="0.3">
      <c r="A211" s="30" t="s">
        <v>293</v>
      </c>
      <c r="B211" s="70">
        <v>7891317022600</v>
      </c>
      <c r="C211" s="32"/>
      <c r="D211" s="17">
        <v>140.47</v>
      </c>
      <c r="E211" s="17">
        <v>194.19</v>
      </c>
      <c r="F211" s="39">
        <v>0.56000000000000005</v>
      </c>
      <c r="G211" s="39">
        <f t="shared" si="22"/>
        <v>0.56000000000000005</v>
      </c>
      <c r="H211" s="40">
        <f t="shared" si="21"/>
        <v>61.806799999999996</v>
      </c>
      <c r="I211" s="33">
        <f t="shared" si="20"/>
        <v>0</v>
      </c>
    </row>
    <row r="212" spans="1:9" ht="12.95" customHeight="1" thickBot="1" x14ac:dyDescent="0.3">
      <c r="A212" s="30" t="s">
        <v>294</v>
      </c>
      <c r="B212" s="70">
        <v>7891317011338</v>
      </c>
      <c r="C212" s="32"/>
      <c r="D212" s="17">
        <v>64.59</v>
      </c>
      <c r="E212" s="17">
        <v>161.76</v>
      </c>
      <c r="F212" s="39">
        <v>0.44</v>
      </c>
      <c r="G212" s="39">
        <f t="shared" si="22"/>
        <v>0.44</v>
      </c>
      <c r="H212" s="40">
        <f t="shared" si="21"/>
        <v>36.170400000000001</v>
      </c>
      <c r="I212" s="33">
        <f t="shared" ref="I212:I227" si="23">C212*H212</f>
        <v>0</v>
      </c>
    </row>
    <row r="213" spans="1:9" ht="12.95" customHeight="1" thickBot="1" x14ac:dyDescent="0.3">
      <c r="A213" s="28" t="s">
        <v>138</v>
      </c>
      <c r="B213" s="70">
        <v>7891317487386</v>
      </c>
      <c r="C213" s="32"/>
      <c r="D213" s="17">
        <v>121.37</v>
      </c>
      <c r="E213" s="17">
        <v>383.81</v>
      </c>
      <c r="F213" s="39">
        <v>0.4</v>
      </c>
      <c r="G213" s="39">
        <f t="shared" si="22"/>
        <v>0.4</v>
      </c>
      <c r="H213" s="40">
        <f t="shared" si="21"/>
        <v>72.822000000000003</v>
      </c>
      <c r="I213" s="33">
        <f t="shared" si="23"/>
        <v>0</v>
      </c>
    </row>
    <row r="214" spans="1:9" ht="12.95" customHeight="1" thickBot="1" x14ac:dyDescent="0.3">
      <c r="A214" s="30" t="s">
        <v>295</v>
      </c>
      <c r="B214" s="70">
        <v>7891317476465</v>
      </c>
      <c r="C214" s="32"/>
      <c r="D214" s="17">
        <v>53.67</v>
      </c>
      <c r="E214" s="17">
        <v>74.2</v>
      </c>
      <c r="F214" s="39">
        <v>0.87</v>
      </c>
      <c r="G214" s="39">
        <f t="shared" si="22"/>
        <v>0.87</v>
      </c>
      <c r="H214" s="40">
        <f t="shared" si="21"/>
        <v>6.9771000000000001</v>
      </c>
      <c r="I214" s="33">
        <f t="shared" si="23"/>
        <v>0</v>
      </c>
    </row>
    <row r="215" spans="1:9" ht="12.95" customHeight="1" thickBot="1" x14ac:dyDescent="0.3">
      <c r="A215" s="30" t="s">
        <v>296</v>
      </c>
      <c r="B215" s="70">
        <v>7891317004286</v>
      </c>
      <c r="C215" s="32"/>
      <c r="D215" s="17">
        <v>146.82</v>
      </c>
      <c r="E215" s="17">
        <v>202.97</v>
      </c>
      <c r="F215" s="39">
        <v>0.91</v>
      </c>
      <c r="G215" s="39">
        <f t="shared" si="22"/>
        <v>0.91</v>
      </c>
      <c r="H215" s="40">
        <f t="shared" si="21"/>
        <v>13.213799999999992</v>
      </c>
      <c r="I215" s="33">
        <f t="shared" si="23"/>
        <v>0</v>
      </c>
    </row>
    <row r="216" spans="1:9" ht="12.95" customHeight="1" thickBot="1" x14ac:dyDescent="0.3">
      <c r="A216" s="30" t="s">
        <v>297</v>
      </c>
      <c r="B216" s="70">
        <v>7891317476526</v>
      </c>
      <c r="C216" s="32"/>
      <c r="D216" s="17">
        <v>119.58</v>
      </c>
      <c r="E216" s="17">
        <v>165.31</v>
      </c>
      <c r="F216" s="39">
        <v>0.88</v>
      </c>
      <c r="G216" s="39">
        <f t="shared" si="22"/>
        <v>0.88</v>
      </c>
      <c r="H216" s="40">
        <f t="shared" si="21"/>
        <v>14.349599999999995</v>
      </c>
      <c r="I216" s="33">
        <f t="shared" si="23"/>
        <v>0</v>
      </c>
    </row>
    <row r="217" spans="1:9" ht="12.95" customHeight="1" thickBot="1" x14ac:dyDescent="0.3">
      <c r="A217" s="30" t="s">
        <v>212</v>
      </c>
      <c r="B217" s="70">
        <v>7891317010829</v>
      </c>
      <c r="C217" s="32"/>
      <c r="D217" s="17">
        <v>148.66999999999999</v>
      </c>
      <c r="E217" s="17">
        <v>205.53</v>
      </c>
      <c r="F217" s="39">
        <v>0.71</v>
      </c>
      <c r="G217" s="39">
        <f t="shared" si="22"/>
        <v>0.71</v>
      </c>
      <c r="H217" s="40">
        <f t="shared" si="21"/>
        <v>43.1143</v>
      </c>
      <c r="I217" s="33">
        <f t="shared" si="23"/>
        <v>0</v>
      </c>
    </row>
    <row r="218" spans="1:9" ht="12.95" customHeight="1" thickBot="1" x14ac:dyDescent="0.3">
      <c r="A218" s="30" t="s">
        <v>224</v>
      </c>
      <c r="B218" s="70">
        <v>7891317191740</v>
      </c>
      <c r="C218" s="32"/>
      <c r="D218" s="17">
        <v>110.13</v>
      </c>
      <c r="E218" s="17">
        <v>152.25</v>
      </c>
      <c r="F218" s="39">
        <v>0.84</v>
      </c>
      <c r="G218" s="39">
        <f t="shared" si="22"/>
        <v>0.84</v>
      </c>
      <c r="H218" s="40">
        <f t="shared" si="21"/>
        <v>17.620800000000003</v>
      </c>
      <c r="I218" s="33">
        <f t="shared" si="23"/>
        <v>0</v>
      </c>
    </row>
    <row r="219" spans="1:9" ht="12.95" customHeight="1" thickBot="1" x14ac:dyDescent="0.3">
      <c r="A219" s="30" t="s">
        <v>304</v>
      </c>
      <c r="B219" s="70">
        <v>7891317022587</v>
      </c>
      <c r="C219" s="32"/>
      <c r="D219" s="17">
        <v>42.13</v>
      </c>
      <c r="E219" s="17">
        <v>58.24</v>
      </c>
      <c r="F219" s="39">
        <v>0.86</v>
      </c>
      <c r="G219" s="39">
        <f t="shared" si="22"/>
        <v>0.86</v>
      </c>
      <c r="H219" s="40">
        <f t="shared" si="21"/>
        <v>5.8982000000000028</v>
      </c>
      <c r="I219" s="33">
        <f t="shared" si="23"/>
        <v>0</v>
      </c>
    </row>
    <row r="220" spans="1:9" ht="12.95" customHeight="1" thickBot="1" x14ac:dyDescent="0.3">
      <c r="A220" s="30" t="s">
        <v>305</v>
      </c>
      <c r="B220" s="70">
        <v>7891317022570</v>
      </c>
      <c r="C220" s="32"/>
      <c r="D220" s="17">
        <v>84.24</v>
      </c>
      <c r="E220" s="17">
        <v>116.46</v>
      </c>
      <c r="F220" s="39">
        <v>0.85</v>
      </c>
      <c r="G220" s="39">
        <f t="shared" si="22"/>
        <v>0.85</v>
      </c>
      <c r="H220" s="40">
        <f t="shared" si="21"/>
        <v>12.635999999999996</v>
      </c>
      <c r="I220" s="33">
        <f t="shared" si="23"/>
        <v>0</v>
      </c>
    </row>
    <row r="221" spans="1:9" ht="12.95" customHeight="1" thickBot="1" x14ac:dyDescent="0.3">
      <c r="A221" s="30" t="s">
        <v>287</v>
      </c>
      <c r="B221" s="70">
        <v>7891317010034</v>
      </c>
      <c r="C221" s="32"/>
      <c r="D221" s="17">
        <v>74.599999999999994</v>
      </c>
      <c r="E221" s="17">
        <v>103.13</v>
      </c>
      <c r="F221" s="39">
        <v>0.47</v>
      </c>
      <c r="G221" s="39">
        <f t="shared" si="22"/>
        <v>0.47</v>
      </c>
      <c r="H221" s="40">
        <f t="shared" si="21"/>
        <v>39.537999999999997</v>
      </c>
      <c r="I221" s="33">
        <f t="shared" si="23"/>
        <v>0</v>
      </c>
    </row>
    <row r="222" spans="1:9" ht="12.95" customHeight="1" thickBot="1" x14ac:dyDescent="0.3">
      <c r="A222" s="30" t="s">
        <v>223</v>
      </c>
      <c r="B222" s="70">
        <v>7891317018542</v>
      </c>
      <c r="C222" s="32"/>
      <c r="D222" s="17">
        <v>149.49</v>
      </c>
      <c r="E222" s="17">
        <v>206.66</v>
      </c>
      <c r="F222" s="39">
        <v>0.7</v>
      </c>
      <c r="G222" s="39">
        <f t="shared" si="22"/>
        <v>0.7</v>
      </c>
      <c r="H222" s="40">
        <f t="shared" ref="H222:H257" si="24">D222-(D222*F222)</f>
        <v>44.847000000000008</v>
      </c>
      <c r="I222" s="33">
        <f t="shared" si="23"/>
        <v>0</v>
      </c>
    </row>
    <row r="223" spans="1:9" ht="12.95" customHeight="1" thickBot="1" x14ac:dyDescent="0.3">
      <c r="A223" s="28" t="s">
        <v>109</v>
      </c>
      <c r="B223" s="70">
        <v>7891317473648</v>
      </c>
      <c r="C223" s="32"/>
      <c r="D223" s="17">
        <v>22.6</v>
      </c>
      <c r="E223" s="17">
        <v>31.24</v>
      </c>
      <c r="F223" s="39">
        <v>0.75</v>
      </c>
      <c r="G223" s="39">
        <f t="shared" si="22"/>
        <v>0.75</v>
      </c>
      <c r="H223" s="40">
        <f t="shared" si="24"/>
        <v>5.6499999999999986</v>
      </c>
      <c r="I223" s="33">
        <f t="shared" si="23"/>
        <v>0</v>
      </c>
    </row>
    <row r="224" spans="1:9" ht="12.95" customHeight="1" thickBot="1" x14ac:dyDescent="0.3">
      <c r="A224" s="28" t="s">
        <v>110</v>
      </c>
      <c r="B224" s="70">
        <v>7891317473679</v>
      </c>
      <c r="C224" s="32"/>
      <c r="D224" s="17">
        <v>37.28</v>
      </c>
      <c r="E224" s="17">
        <v>51.54</v>
      </c>
      <c r="F224" s="39">
        <v>0.75</v>
      </c>
      <c r="G224" s="39">
        <f t="shared" si="22"/>
        <v>0.75</v>
      </c>
      <c r="H224" s="40">
        <f t="shared" si="24"/>
        <v>9.32</v>
      </c>
      <c r="I224" s="33">
        <f t="shared" si="23"/>
        <v>0</v>
      </c>
    </row>
    <row r="225" spans="1:9" ht="12.95" customHeight="1" thickBot="1" x14ac:dyDescent="0.3">
      <c r="A225" s="28" t="s">
        <v>111</v>
      </c>
      <c r="B225" s="70">
        <v>7891317473709</v>
      </c>
      <c r="C225" s="32"/>
      <c r="D225" s="17">
        <v>62.08</v>
      </c>
      <c r="E225" s="17">
        <v>85.82</v>
      </c>
      <c r="F225" s="39">
        <v>0.75</v>
      </c>
      <c r="G225" s="39">
        <f t="shared" si="22"/>
        <v>0.75</v>
      </c>
      <c r="H225" s="40">
        <f t="shared" si="24"/>
        <v>15.519999999999996</v>
      </c>
      <c r="I225" s="33">
        <f t="shared" si="23"/>
        <v>0</v>
      </c>
    </row>
    <row r="226" spans="1:9" ht="12.95" customHeight="1" thickBot="1" x14ac:dyDescent="0.3">
      <c r="A226" s="30" t="s">
        <v>317</v>
      </c>
      <c r="B226" s="70">
        <v>7891317020453</v>
      </c>
      <c r="C226" s="32"/>
      <c r="D226" s="17">
        <v>88.13</v>
      </c>
      <c r="E226" s="17">
        <v>118.22</v>
      </c>
      <c r="F226" s="39">
        <v>0.37</v>
      </c>
      <c r="G226" s="39">
        <f t="shared" si="22"/>
        <v>0.37</v>
      </c>
      <c r="H226" s="40">
        <f t="shared" si="24"/>
        <v>55.521899999999995</v>
      </c>
      <c r="I226" s="33">
        <f t="shared" si="23"/>
        <v>0</v>
      </c>
    </row>
    <row r="227" spans="1:9" ht="12.95" customHeight="1" thickBot="1" x14ac:dyDescent="0.3">
      <c r="A227" s="30" t="s">
        <v>318</v>
      </c>
      <c r="B227" s="70">
        <v>7891317002596</v>
      </c>
      <c r="C227" s="32"/>
      <c r="D227" s="17">
        <v>40.72</v>
      </c>
      <c r="E227" s="17">
        <v>54.62</v>
      </c>
      <c r="F227" s="39">
        <v>0.37</v>
      </c>
      <c r="G227" s="39">
        <f t="shared" si="22"/>
        <v>0.37</v>
      </c>
      <c r="H227" s="40">
        <f t="shared" si="24"/>
        <v>25.653599999999997</v>
      </c>
      <c r="I227" s="33">
        <f t="shared" si="23"/>
        <v>0</v>
      </c>
    </row>
    <row r="228" spans="1:9" ht="12.95" customHeight="1" thickBot="1" x14ac:dyDescent="0.3">
      <c r="A228" s="30" t="s">
        <v>319</v>
      </c>
      <c r="B228" s="70">
        <v>7891317027148</v>
      </c>
      <c r="C228" s="32"/>
      <c r="D228" s="17">
        <v>87.17</v>
      </c>
      <c r="E228" s="17">
        <v>116.94</v>
      </c>
      <c r="F228" s="39">
        <v>0.48</v>
      </c>
      <c r="G228" s="39">
        <f t="shared" si="22"/>
        <v>0.48</v>
      </c>
      <c r="H228" s="40">
        <f>D228-(D228*F228)</f>
        <v>45.328400000000002</v>
      </c>
      <c r="I228" s="33">
        <f>C229*H228</f>
        <v>0</v>
      </c>
    </row>
    <row r="229" spans="1:9" ht="12.95" customHeight="1" thickBot="1" x14ac:dyDescent="0.3">
      <c r="A229" s="30" t="s">
        <v>320</v>
      </c>
      <c r="B229" s="70">
        <v>7891317002602</v>
      </c>
      <c r="C229" s="32"/>
      <c r="D229" s="17">
        <v>211.28</v>
      </c>
      <c r="E229" s="17">
        <v>283.42</v>
      </c>
      <c r="F229" s="39">
        <v>0.5</v>
      </c>
      <c r="G229" s="39">
        <f t="shared" si="22"/>
        <v>0.5</v>
      </c>
      <c r="H229" s="40">
        <f t="shared" si="24"/>
        <v>105.64</v>
      </c>
      <c r="I229" s="33">
        <f>C228*H229</f>
        <v>0</v>
      </c>
    </row>
    <row r="230" spans="1:9" ht="12.95" customHeight="1" thickBot="1" x14ac:dyDescent="0.3">
      <c r="A230" s="30" t="s">
        <v>321</v>
      </c>
      <c r="B230" s="70">
        <v>7891317027155</v>
      </c>
      <c r="C230" s="32"/>
      <c r="D230" s="17">
        <v>174.35</v>
      </c>
      <c r="E230" s="17">
        <v>233.88</v>
      </c>
      <c r="F230" s="39">
        <v>0.42</v>
      </c>
      <c r="G230" s="39">
        <f t="shared" si="22"/>
        <v>0.42</v>
      </c>
      <c r="H230" s="40">
        <f t="shared" si="24"/>
        <v>101.123</v>
      </c>
      <c r="I230" s="33">
        <f t="shared" ref="I230:I250" si="25">C230*H230</f>
        <v>0</v>
      </c>
    </row>
    <row r="231" spans="1:9" ht="12.95" customHeight="1" thickBot="1" x14ac:dyDescent="0.3">
      <c r="A231" s="30" t="s">
        <v>359</v>
      </c>
      <c r="B231" s="70">
        <v>7891317038861</v>
      </c>
      <c r="C231" s="32"/>
      <c r="D231" s="17">
        <v>249.29</v>
      </c>
      <c r="E231" s="17">
        <v>334.41</v>
      </c>
      <c r="F231" s="39">
        <v>0.38</v>
      </c>
      <c r="G231" s="39">
        <f t="shared" si="22"/>
        <v>0.38</v>
      </c>
      <c r="H231" s="40">
        <f t="shared" si="24"/>
        <v>154.5598</v>
      </c>
      <c r="I231" s="33">
        <f t="shared" si="25"/>
        <v>0</v>
      </c>
    </row>
    <row r="232" spans="1:9" ht="12.95" customHeight="1" thickBot="1" x14ac:dyDescent="0.3">
      <c r="A232" s="30" t="s">
        <v>360</v>
      </c>
      <c r="B232" s="70">
        <v>7891317038878</v>
      </c>
      <c r="C232" s="32"/>
      <c r="D232" s="17">
        <v>302.32</v>
      </c>
      <c r="E232" s="17">
        <v>405.55</v>
      </c>
      <c r="F232" s="39">
        <v>0.38</v>
      </c>
      <c r="G232" s="39">
        <f t="shared" si="22"/>
        <v>0.38</v>
      </c>
      <c r="H232" s="40">
        <f t="shared" si="24"/>
        <v>187.4384</v>
      </c>
      <c r="I232" s="33">
        <f t="shared" si="25"/>
        <v>0</v>
      </c>
    </row>
    <row r="233" spans="1:9" ht="12.95" customHeight="1" thickBot="1" x14ac:dyDescent="0.3">
      <c r="A233" s="30" t="s">
        <v>361</v>
      </c>
      <c r="B233" s="70">
        <v>7891317038885</v>
      </c>
      <c r="C233" s="32"/>
      <c r="D233" s="17">
        <v>302.32</v>
      </c>
      <c r="E233" s="17">
        <v>405.55</v>
      </c>
      <c r="F233" s="39">
        <v>0.38</v>
      </c>
      <c r="G233" s="39">
        <f t="shared" si="22"/>
        <v>0.38</v>
      </c>
      <c r="H233" s="40">
        <f t="shared" si="24"/>
        <v>187.4384</v>
      </c>
      <c r="I233" s="33">
        <f t="shared" si="25"/>
        <v>0</v>
      </c>
    </row>
    <row r="234" spans="1:9" ht="12.95" customHeight="1" thickBot="1" x14ac:dyDescent="0.3">
      <c r="A234" s="28" t="s">
        <v>112</v>
      </c>
      <c r="B234" s="70">
        <v>7891317472122</v>
      </c>
      <c r="C234" s="32"/>
      <c r="D234" s="17">
        <v>51.4</v>
      </c>
      <c r="E234" s="17">
        <v>71.06</v>
      </c>
      <c r="F234" s="39">
        <v>0.7</v>
      </c>
      <c r="G234" s="39">
        <f t="shared" si="22"/>
        <v>0.7</v>
      </c>
      <c r="H234" s="40">
        <f t="shared" si="24"/>
        <v>15.420000000000002</v>
      </c>
      <c r="I234" s="33">
        <f t="shared" si="25"/>
        <v>0</v>
      </c>
    </row>
    <row r="235" spans="1:9" ht="12.95" customHeight="1" thickBot="1" x14ac:dyDescent="0.3">
      <c r="A235" s="28" t="s">
        <v>113</v>
      </c>
      <c r="B235" s="70">
        <v>7891317472139</v>
      </c>
      <c r="C235" s="32"/>
      <c r="D235" s="17">
        <v>57.97</v>
      </c>
      <c r="E235" s="17">
        <v>80.14</v>
      </c>
      <c r="F235" s="39">
        <v>0.76</v>
      </c>
      <c r="G235" s="39">
        <f t="shared" si="22"/>
        <v>0.76</v>
      </c>
      <c r="H235" s="40">
        <f t="shared" si="24"/>
        <v>13.912799999999997</v>
      </c>
      <c r="I235" s="33">
        <f t="shared" si="25"/>
        <v>0</v>
      </c>
    </row>
    <row r="236" spans="1:9" ht="12.95" customHeight="1" thickBot="1" x14ac:dyDescent="0.3">
      <c r="A236" s="28" t="s">
        <v>347</v>
      </c>
      <c r="B236" s="70">
        <v>7891317010263</v>
      </c>
      <c r="C236" s="32"/>
      <c r="D236" s="17">
        <v>27.5</v>
      </c>
      <c r="E236" s="17">
        <v>36.89</v>
      </c>
      <c r="F236" s="39">
        <v>0.42</v>
      </c>
      <c r="G236" s="39">
        <f t="shared" si="22"/>
        <v>0.42</v>
      </c>
      <c r="H236" s="40">
        <f t="shared" si="24"/>
        <v>15.950000000000001</v>
      </c>
      <c r="I236" s="33">
        <f t="shared" si="25"/>
        <v>0</v>
      </c>
    </row>
    <row r="237" spans="1:9" ht="12.95" customHeight="1" thickBot="1" x14ac:dyDescent="0.3">
      <c r="A237" s="28" t="s">
        <v>348</v>
      </c>
      <c r="B237" s="70">
        <v>7891317010270</v>
      </c>
      <c r="C237" s="32"/>
      <c r="D237" s="17">
        <v>53.69</v>
      </c>
      <c r="E237" s="17">
        <v>72.02</v>
      </c>
      <c r="F237" s="39">
        <v>0.42</v>
      </c>
      <c r="G237" s="39">
        <f t="shared" si="22"/>
        <v>0.42</v>
      </c>
      <c r="H237" s="40">
        <f t="shared" si="24"/>
        <v>31.1402</v>
      </c>
      <c r="I237" s="33">
        <f t="shared" si="25"/>
        <v>0</v>
      </c>
    </row>
    <row r="238" spans="1:9" ht="12.95" customHeight="1" thickBot="1" x14ac:dyDescent="0.3">
      <c r="A238" s="28" t="s">
        <v>140</v>
      </c>
      <c r="B238" s="70">
        <v>7891317484262</v>
      </c>
      <c r="C238" s="32"/>
      <c r="D238" s="17">
        <v>70.13</v>
      </c>
      <c r="E238" s="17">
        <v>96.95</v>
      </c>
      <c r="F238" s="39">
        <v>0.84</v>
      </c>
      <c r="G238" s="39">
        <f t="shared" si="22"/>
        <v>0.84</v>
      </c>
      <c r="H238" s="40">
        <f t="shared" si="24"/>
        <v>11.220800000000004</v>
      </c>
      <c r="I238" s="33">
        <f t="shared" si="25"/>
        <v>0</v>
      </c>
    </row>
    <row r="239" spans="1:9" ht="12.95" customHeight="1" thickBot="1" x14ac:dyDescent="0.3">
      <c r="A239" s="28" t="s">
        <v>141</v>
      </c>
      <c r="B239" s="70">
        <v>7891317484330</v>
      </c>
      <c r="C239" s="32"/>
      <c r="D239" s="17">
        <v>118.37</v>
      </c>
      <c r="E239" s="17">
        <v>163.63999999999999</v>
      </c>
      <c r="F239" s="39">
        <v>0.82</v>
      </c>
      <c r="G239" s="39">
        <f t="shared" si="22"/>
        <v>0.82</v>
      </c>
      <c r="H239" s="40">
        <f t="shared" si="24"/>
        <v>21.306600000000003</v>
      </c>
      <c r="I239" s="33">
        <f t="shared" si="25"/>
        <v>0</v>
      </c>
    </row>
    <row r="240" spans="1:9" ht="12.95" customHeight="1" thickBot="1" x14ac:dyDescent="0.3">
      <c r="A240" s="28" t="s">
        <v>142</v>
      </c>
      <c r="B240" s="70">
        <v>7891317484408</v>
      </c>
      <c r="C240" s="32"/>
      <c r="D240" s="17">
        <v>233.24</v>
      </c>
      <c r="E240" s="17">
        <v>322.44</v>
      </c>
      <c r="F240" s="39">
        <v>0.82</v>
      </c>
      <c r="G240" s="39">
        <f t="shared" si="22"/>
        <v>0.82</v>
      </c>
      <c r="H240" s="40">
        <f t="shared" si="24"/>
        <v>41.983200000000011</v>
      </c>
      <c r="I240" s="33">
        <f t="shared" si="25"/>
        <v>0</v>
      </c>
    </row>
    <row r="241" spans="1:9" ht="12.95" customHeight="1" thickBot="1" x14ac:dyDescent="0.3">
      <c r="A241" s="28" t="s">
        <v>54</v>
      </c>
      <c r="B241" s="70">
        <v>7891317000110</v>
      </c>
      <c r="C241" s="32"/>
      <c r="D241" s="17">
        <v>21.65</v>
      </c>
      <c r="E241" s="17">
        <v>29.04</v>
      </c>
      <c r="F241" s="39">
        <v>0.57999999999999996</v>
      </c>
      <c r="G241" s="39">
        <f t="shared" si="22"/>
        <v>0.57999999999999996</v>
      </c>
      <c r="H241" s="40">
        <f t="shared" si="24"/>
        <v>9.093</v>
      </c>
      <c r="I241" s="33">
        <f t="shared" si="25"/>
        <v>0</v>
      </c>
    </row>
    <row r="242" spans="1:9" ht="12.95" customHeight="1" thickBot="1" x14ac:dyDescent="0.3">
      <c r="A242" s="28" t="s">
        <v>55</v>
      </c>
      <c r="B242" s="70">
        <v>7891317000127</v>
      </c>
      <c r="C242" s="32"/>
      <c r="D242" s="17">
        <v>42.92</v>
      </c>
      <c r="E242" s="17">
        <v>57.58</v>
      </c>
      <c r="F242" s="39">
        <v>0.61</v>
      </c>
      <c r="G242" s="39">
        <f t="shared" ref="G242:G251" si="26">F242+$I$3</f>
        <v>0.61</v>
      </c>
      <c r="H242" s="40">
        <f t="shared" si="24"/>
        <v>16.738800000000001</v>
      </c>
      <c r="I242" s="33">
        <f t="shared" si="25"/>
        <v>0</v>
      </c>
    </row>
    <row r="243" spans="1:9" ht="12.95" customHeight="1" thickBot="1" x14ac:dyDescent="0.3">
      <c r="A243" s="28" t="s">
        <v>56</v>
      </c>
      <c r="B243" s="70">
        <v>7891317192822</v>
      </c>
      <c r="C243" s="32"/>
      <c r="D243" s="17">
        <v>64.14</v>
      </c>
      <c r="E243" s="17">
        <v>86.04</v>
      </c>
      <c r="F243" s="39">
        <v>0.62</v>
      </c>
      <c r="G243" s="39">
        <f t="shared" si="26"/>
        <v>0.62</v>
      </c>
      <c r="H243" s="40">
        <f t="shared" si="24"/>
        <v>24.373199999999997</v>
      </c>
      <c r="I243" s="33">
        <f t="shared" si="25"/>
        <v>0</v>
      </c>
    </row>
    <row r="244" spans="1:9" s="4" customFormat="1" ht="12.75" customHeight="1" thickBot="1" x14ac:dyDescent="0.3">
      <c r="A244" s="28" t="s">
        <v>172</v>
      </c>
      <c r="B244" s="70">
        <v>7891317420338</v>
      </c>
      <c r="C244" s="32"/>
      <c r="D244" s="17">
        <v>62.62</v>
      </c>
      <c r="E244" s="17">
        <v>86.57</v>
      </c>
      <c r="F244" s="39">
        <v>0.84</v>
      </c>
      <c r="G244" s="39">
        <f t="shared" si="26"/>
        <v>0.84</v>
      </c>
      <c r="H244" s="40">
        <f t="shared" si="24"/>
        <v>10.019200000000005</v>
      </c>
      <c r="I244" s="33">
        <f t="shared" si="25"/>
        <v>0</v>
      </c>
    </row>
    <row r="245" spans="1:9" s="4" customFormat="1" ht="12.75" customHeight="1" thickBot="1" x14ac:dyDescent="0.3">
      <c r="A245" s="30" t="s">
        <v>139</v>
      </c>
      <c r="B245" s="70">
        <v>7891317133634</v>
      </c>
      <c r="C245" s="32"/>
      <c r="D245" s="17">
        <v>88.56</v>
      </c>
      <c r="E245" s="17">
        <v>122.43</v>
      </c>
      <c r="F245" s="39">
        <v>0.63</v>
      </c>
      <c r="G245" s="39">
        <f t="shared" si="26"/>
        <v>0.63</v>
      </c>
      <c r="H245" s="40">
        <f t="shared" si="24"/>
        <v>32.767200000000003</v>
      </c>
      <c r="I245" s="33">
        <f t="shared" si="25"/>
        <v>0</v>
      </c>
    </row>
    <row r="246" spans="1:9" s="12" customFormat="1" ht="12.75" customHeight="1" thickBot="1" x14ac:dyDescent="0.25">
      <c r="A246" s="28" t="s">
        <v>114</v>
      </c>
      <c r="B246" s="70">
        <v>7891317133689</v>
      </c>
      <c r="C246" s="32"/>
      <c r="D246" s="17">
        <v>177.1</v>
      </c>
      <c r="E246" s="17">
        <v>244.83</v>
      </c>
      <c r="F246" s="39">
        <v>0.63</v>
      </c>
      <c r="G246" s="39">
        <f t="shared" si="26"/>
        <v>0.63</v>
      </c>
      <c r="H246" s="40">
        <f t="shared" si="24"/>
        <v>65.527000000000001</v>
      </c>
      <c r="I246" s="33">
        <f t="shared" si="25"/>
        <v>0</v>
      </c>
    </row>
    <row r="247" spans="1:9" s="14" customFormat="1" ht="12.75" customHeight="1" thickBot="1" x14ac:dyDescent="0.25">
      <c r="A247" s="28" t="s">
        <v>115</v>
      </c>
      <c r="B247" s="70">
        <v>7891317133733</v>
      </c>
      <c r="C247" s="32"/>
      <c r="D247" s="17">
        <v>354.19</v>
      </c>
      <c r="E247" s="17">
        <v>489.65</v>
      </c>
      <c r="F247" s="39">
        <v>0.63</v>
      </c>
      <c r="G247" s="39">
        <f t="shared" si="26"/>
        <v>0.63</v>
      </c>
      <c r="H247" s="40">
        <f t="shared" si="24"/>
        <v>131.05029999999999</v>
      </c>
      <c r="I247" s="33">
        <f t="shared" si="25"/>
        <v>0</v>
      </c>
    </row>
    <row r="248" spans="1:9" s="14" customFormat="1" ht="12.75" customHeight="1" thickBot="1" x14ac:dyDescent="0.25">
      <c r="A248" s="28" t="s">
        <v>213</v>
      </c>
      <c r="B248" s="70">
        <v>7891317139384</v>
      </c>
      <c r="C248" s="32"/>
      <c r="D248" s="17">
        <v>72.64</v>
      </c>
      <c r="E248" s="17">
        <v>100.42</v>
      </c>
      <c r="F248" s="39">
        <v>0.86</v>
      </c>
      <c r="G248" s="39">
        <f t="shared" si="26"/>
        <v>0.86</v>
      </c>
      <c r="H248" s="40">
        <f t="shared" si="24"/>
        <v>10.169600000000003</v>
      </c>
      <c r="I248" s="33">
        <f t="shared" si="25"/>
        <v>0</v>
      </c>
    </row>
    <row r="249" spans="1:9" ht="12.75" customHeight="1" thickBot="1" x14ac:dyDescent="0.3">
      <c r="A249" s="28" t="s">
        <v>214</v>
      </c>
      <c r="B249" s="70">
        <v>7891317139469</v>
      </c>
      <c r="C249" s="32"/>
      <c r="D249" s="17">
        <v>125.65</v>
      </c>
      <c r="E249" s="17">
        <v>173.7</v>
      </c>
      <c r="F249" s="39">
        <v>0.87</v>
      </c>
      <c r="G249" s="39">
        <f t="shared" si="26"/>
        <v>0.87</v>
      </c>
      <c r="H249" s="40">
        <f t="shared" si="24"/>
        <v>16.334500000000006</v>
      </c>
      <c r="I249" s="33">
        <f t="shared" si="25"/>
        <v>0</v>
      </c>
    </row>
    <row r="250" spans="1:9" ht="12.95" customHeight="1" thickBot="1" x14ac:dyDescent="0.3">
      <c r="A250" s="28" t="s">
        <v>97</v>
      </c>
      <c r="B250" s="70">
        <v>7891317191771</v>
      </c>
      <c r="C250" s="32"/>
      <c r="D250" s="17">
        <v>48.78</v>
      </c>
      <c r="E250" s="17">
        <v>65.44</v>
      </c>
      <c r="F250" s="39">
        <v>0.64</v>
      </c>
      <c r="G250" s="39">
        <f t="shared" si="26"/>
        <v>0.64</v>
      </c>
      <c r="H250" s="40">
        <f t="shared" si="24"/>
        <v>17.5608</v>
      </c>
      <c r="I250" s="33">
        <f t="shared" si="25"/>
        <v>0</v>
      </c>
    </row>
    <row r="251" spans="1:9" ht="12.95" customHeight="1" thickBot="1" x14ac:dyDescent="0.3">
      <c r="A251" s="30" t="s">
        <v>182</v>
      </c>
      <c r="B251" s="70">
        <v>7891317134303</v>
      </c>
      <c r="C251" s="32"/>
      <c r="D251" s="17">
        <v>225.38</v>
      </c>
      <c r="E251" s="17">
        <v>302.33999999999997</v>
      </c>
      <c r="F251" s="39">
        <v>0.56999999999999995</v>
      </c>
      <c r="G251" s="39">
        <f t="shared" si="26"/>
        <v>0.56999999999999995</v>
      </c>
      <c r="H251" s="40">
        <f>D251-(D251*F251)</f>
        <v>96.913399999999996</v>
      </c>
      <c r="I251" s="33">
        <f>C253*H251</f>
        <v>0</v>
      </c>
    </row>
    <row r="252" spans="1:9" ht="12.95" customHeight="1" thickBot="1" x14ac:dyDescent="0.3">
      <c r="A252" s="28" t="s">
        <v>98</v>
      </c>
      <c r="B252" s="70">
        <v>7891317191788</v>
      </c>
      <c r="C252" s="32"/>
      <c r="D252" s="17">
        <v>121.72</v>
      </c>
      <c r="E252" s="17">
        <v>163.28</v>
      </c>
      <c r="F252" s="39">
        <v>0.73</v>
      </c>
      <c r="G252" s="39">
        <v>0.71</v>
      </c>
      <c r="H252" s="40">
        <f t="shared" si="24"/>
        <v>32.864400000000003</v>
      </c>
      <c r="I252" s="33">
        <f>C251*H252</f>
        <v>0</v>
      </c>
    </row>
    <row r="253" spans="1:9" ht="12.95" customHeight="1" thickBot="1" x14ac:dyDescent="0.3">
      <c r="A253" s="28" t="s">
        <v>99</v>
      </c>
      <c r="B253" s="70">
        <v>7891317191795</v>
      </c>
      <c r="C253" s="32"/>
      <c r="D253" s="17">
        <v>232.91</v>
      </c>
      <c r="E253" s="17">
        <v>312.44</v>
      </c>
      <c r="F253" s="39">
        <v>0.74</v>
      </c>
      <c r="G253" s="39">
        <f t="shared" ref="G253:G280" si="27">F253+$I$3</f>
        <v>0.74</v>
      </c>
      <c r="H253" s="40">
        <f t="shared" si="24"/>
        <v>60.556600000000003</v>
      </c>
      <c r="I253" s="33">
        <f>C252*H253</f>
        <v>0</v>
      </c>
    </row>
    <row r="254" spans="1:9" ht="12.95" customHeight="1" thickBot="1" x14ac:dyDescent="0.3">
      <c r="A254" s="28" t="s">
        <v>149</v>
      </c>
      <c r="B254" s="70">
        <v>7891317448653</v>
      </c>
      <c r="C254" s="32"/>
      <c r="D254" s="17">
        <v>22.99</v>
      </c>
      <c r="E254" s="17">
        <v>31.78</v>
      </c>
      <c r="F254" s="39">
        <v>0.6</v>
      </c>
      <c r="G254" s="39">
        <f t="shared" si="27"/>
        <v>0.6</v>
      </c>
      <c r="H254" s="40">
        <f t="shared" si="24"/>
        <v>9.1959999999999997</v>
      </c>
      <c r="I254" s="33">
        <f t="shared" ref="I254:I280" si="28">C254*H254</f>
        <v>0</v>
      </c>
    </row>
    <row r="255" spans="1:9" ht="12.95" customHeight="1" thickBot="1" x14ac:dyDescent="0.3">
      <c r="A255" s="28" t="s">
        <v>150</v>
      </c>
      <c r="B255" s="70">
        <v>7891317448677</v>
      </c>
      <c r="C255" s="32"/>
      <c r="D255" s="17">
        <v>28.38</v>
      </c>
      <c r="E255" s="17">
        <v>39.229999999999997</v>
      </c>
      <c r="F255" s="39">
        <v>0.72</v>
      </c>
      <c r="G255" s="39">
        <f t="shared" si="27"/>
        <v>0.72</v>
      </c>
      <c r="H255" s="40">
        <f t="shared" si="24"/>
        <v>7.9464000000000006</v>
      </c>
      <c r="I255" s="33">
        <f t="shared" si="28"/>
        <v>0</v>
      </c>
    </row>
    <row r="256" spans="1:9" ht="12.95" customHeight="1" thickBot="1" x14ac:dyDescent="0.3">
      <c r="A256" s="28" t="s">
        <v>151</v>
      </c>
      <c r="B256" s="70">
        <v>7891317446659</v>
      </c>
      <c r="C256" s="32"/>
      <c r="D256" s="17">
        <v>35.130000000000003</v>
      </c>
      <c r="E256" s="17">
        <v>48.57</v>
      </c>
      <c r="F256" s="39">
        <v>0.67</v>
      </c>
      <c r="G256" s="39">
        <f t="shared" si="27"/>
        <v>0.67</v>
      </c>
      <c r="H256" s="40">
        <f t="shared" si="24"/>
        <v>11.5929</v>
      </c>
      <c r="I256" s="33">
        <f t="shared" si="28"/>
        <v>0</v>
      </c>
    </row>
    <row r="257" spans="1:9" ht="12.95" customHeight="1" thickBot="1" x14ac:dyDescent="0.3">
      <c r="A257" s="28" t="s">
        <v>157</v>
      </c>
      <c r="B257" s="70">
        <v>7891317017378</v>
      </c>
      <c r="C257" s="32"/>
      <c r="D257" s="17">
        <v>62.12</v>
      </c>
      <c r="E257" s="17">
        <v>85.88</v>
      </c>
      <c r="F257" s="39">
        <v>0.56000000000000005</v>
      </c>
      <c r="G257" s="39">
        <f t="shared" si="27"/>
        <v>0.56000000000000005</v>
      </c>
      <c r="H257" s="40">
        <f t="shared" si="24"/>
        <v>27.332799999999999</v>
      </c>
      <c r="I257" s="33">
        <f t="shared" si="28"/>
        <v>0</v>
      </c>
    </row>
    <row r="258" spans="1:9" ht="12.95" customHeight="1" thickBot="1" x14ac:dyDescent="0.3">
      <c r="A258" s="30" t="s">
        <v>230</v>
      </c>
      <c r="B258" s="70">
        <v>7891317017385</v>
      </c>
      <c r="C258" s="32"/>
      <c r="D258" s="17">
        <v>81.67</v>
      </c>
      <c r="E258" s="17">
        <v>112.9</v>
      </c>
      <c r="F258" s="39">
        <v>0.88</v>
      </c>
      <c r="G258" s="39">
        <f t="shared" si="27"/>
        <v>0.88</v>
      </c>
      <c r="H258" s="40">
        <f t="shared" ref="H258:H280" si="29">D258-(D258*F258)</f>
        <v>9.8003999999999962</v>
      </c>
      <c r="I258" s="33">
        <f t="shared" si="28"/>
        <v>0</v>
      </c>
    </row>
    <row r="259" spans="1:9" ht="12.95" customHeight="1" thickBot="1" x14ac:dyDescent="0.3">
      <c r="A259" s="30" t="s">
        <v>231</v>
      </c>
      <c r="B259" s="70">
        <v>7891317017392</v>
      </c>
      <c r="C259" s="32"/>
      <c r="D259" s="17">
        <v>167.53</v>
      </c>
      <c r="E259" s="17">
        <v>231.6</v>
      </c>
      <c r="F259" s="39">
        <v>0.88</v>
      </c>
      <c r="G259" s="39">
        <f t="shared" si="27"/>
        <v>0.88</v>
      </c>
      <c r="H259" s="40">
        <f t="shared" si="29"/>
        <v>20.1036</v>
      </c>
      <c r="I259" s="33">
        <f t="shared" si="28"/>
        <v>0</v>
      </c>
    </row>
    <row r="260" spans="1:9" ht="12.95" customHeight="1" thickBot="1" x14ac:dyDescent="0.3">
      <c r="A260" s="28" t="s">
        <v>158</v>
      </c>
      <c r="B260" s="70">
        <v>7891317481636</v>
      </c>
      <c r="C260" s="32"/>
      <c r="D260" s="17">
        <v>63.59</v>
      </c>
      <c r="E260" s="17">
        <v>85.3</v>
      </c>
      <c r="F260" s="39">
        <v>0.77</v>
      </c>
      <c r="G260" s="39">
        <f t="shared" si="27"/>
        <v>0.77</v>
      </c>
      <c r="H260" s="40">
        <f t="shared" si="29"/>
        <v>14.625700000000002</v>
      </c>
      <c r="I260" s="33">
        <f t="shared" si="28"/>
        <v>0</v>
      </c>
    </row>
    <row r="261" spans="1:9" ht="12.95" customHeight="1" thickBot="1" x14ac:dyDescent="0.3">
      <c r="A261" s="28" t="s">
        <v>159</v>
      </c>
      <c r="B261" s="70">
        <v>7891317481629</v>
      </c>
      <c r="C261" s="32"/>
      <c r="D261" s="17">
        <v>78.56</v>
      </c>
      <c r="E261" s="17">
        <v>105.39</v>
      </c>
      <c r="F261" s="39">
        <v>0.79</v>
      </c>
      <c r="G261" s="39">
        <f t="shared" si="27"/>
        <v>0.79</v>
      </c>
      <c r="H261" s="40">
        <f t="shared" si="29"/>
        <v>16.497599999999998</v>
      </c>
      <c r="I261" s="33">
        <f t="shared" si="28"/>
        <v>0</v>
      </c>
    </row>
    <row r="262" spans="1:9" ht="12.95" customHeight="1" thickBot="1" x14ac:dyDescent="0.3">
      <c r="A262" s="30" t="s">
        <v>306</v>
      </c>
      <c r="B262" s="70">
        <v>7891317025854</v>
      </c>
      <c r="C262" s="32"/>
      <c r="D262" s="17">
        <v>122.13</v>
      </c>
      <c r="E262" s="17">
        <v>163.83000000000001</v>
      </c>
      <c r="F262" s="39">
        <v>0.79</v>
      </c>
      <c r="G262" s="39">
        <f t="shared" si="27"/>
        <v>0.79</v>
      </c>
      <c r="H262" s="40">
        <f t="shared" si="29"/>
        <v>25.647300000000001</v>
      </c>
      <c r="I262" s="33">
        <f t="shared" si="28"/>
        <v>0</v>
      </c>
    </row>
    <row r="263" spans="1:9" ht="12.95" customHeight="1" thickBot="1" x14ac:dyDescent="0.3">
      <c r="A263" s="28" t="s">
        <v>160</v>
      </c>
      <c r="B263" s="70">
        <v>7891317001414</v>
      </c>
      <c r="C263" s="32"/>
      <c r="D263" s="17">
        <v>427.29</v>
      </c>
      <c r="E263" s="17">
        <v>590.70000000000005</v>
      </c>
      <c r="F263" s="39">
        <v>0.27</v>
      </c>
      <c r="G263" s="39">
        <f t="shared" si="27"/>
        <v>0.27</v>
      </c>
      <c r="H263" s="40">
        <f t="shared" si="29"/>
        <v>311.92169999999999</v>
      </c>
      <c r="I263" s="33">
        <f t="shared" si="28"/>
        <v>0</v>
      </c>
    </row>
    <row r="264" spans="1:9" ht="12.95" customHeight="1" thickBot="1" x14ac:dyDescent="0.3">
      <c r="A264" s="28" t="s">
        <v>349</v>
      </c>
      <c r="B264" s="70">
        <v>7891317434328</v>
      </c>
      <c r="C264" s="32"/>
      <c r="D264" s="17">
        <v>83.14</v>
      </c>
      <c r="E264" s="17">
        <v>114.94</v>
      </c>
      <c r="F264" s="39">
        <v>0.83</v>
      </c>
      <c r="G264" s="39">
        <f t="shared" si="27"/>
        <v>0.83</v>
      </c>
      <c r="H264" s="40">
        <f t="shared" si="29"/>
        <v>14.133800000000008</v>
      </c>
      <c r="I264" s="33">
        <f t="shared" si="28"/>
        <v>0</v>
      </c>
    </row>
    <row r="265" spans="1:9" ht="12.95" customHeight="1" thickBot="1" x14ac:dyDescent="0.3">
      <c r="A265" s="28" t="s">
        <v>350</v>
      </c>
      <c r="B265" s="70">
        <v>7891317434335</v>
      </c>
      <c r="C265" s="32"/>
      <c r="D265" s="17">
        <v>150.44</v>
      </c>
      <c r="E265" s="17">
        <v>207.97</v>
      </c>
      <c r="F265" s="39">
        <v>0.83</v>
      </c>
      <c r="G265" s="39">
        <f t="shared" si="27"/>
        <v>0.83</v>
      </c>
      <c r="H265" s="40">
        <f t="shared" si="29"/>
        <v>25.57480000000001</v>
      </c>
      <c r="I265" s="33">
        <f t="shared" si="28"/>
        <v>0</v>
      </c>
    </row>
    <row r="266" spans="1:9" ht="12.95" customHeight="1" thickBot="1" x14ac:dyDescent="0.3">
      <c r="A266" s="28" t="s">
        <v>351</v>
      </c>
      <c r="B266" s="70">
        <v>7891317434342</v>
      </c>
      <c r="C266" s="32"/>
      <c r="D266" s="17">
        <v>220.76</v>
      </c>
      <c r="E266" s="17">
        <v>305.19</v>
      </c>
      <c r="F266" s="39">
        <v>0.77</v>
      </c>
      <c r="G266" s="39">
        <f t="shared" si="27"/>
        <v>0.77</v>
      </c>
      <c r="H266" s="40">
        <f t="shared" si="29"/>
        <v>50.774799999999999</v>
      </c>
      <c r="I266" s="33">
        <f t="shared" si="28"/>
        <v>0</v>
      </c>
    </row>
    <row r="267" spans="1:9" ht="12.75" customHeight="1" thickBot="1" x14ac:dyDescent="0.3">
      <c r="A267" s="28" t="s">
        <v>352</v>
      </c>
      <c r="B267" s="70">
        <v>7891317009083</v>
      </c>
      <c r="C267" s="32"/>
      <c r="D267" s="17">
        <v>34.42</v>
      </c>
      <c r="E267" s="17">
        <v>47.58</v>
      </c>
      <c r="F267" s="39">
        <v>0.87</v>
      </c>
      <c r="G267" s="39">
        <f t="shared" si="27"/>
        <v>0.87</v>
      </c>
      <c r="H267" s="40">
        <f>D267-(D267*F267)</f>
        <v>4.4745999999999988</v>
      </c>
      <c r="I267" s="33">
        <f t="shared" si="28"/>
        <v>0</v>
      </c>
    </row>
    <row r="268" spans="1:9" ht="12.75" customHeight="1" thickBot="1" x14ac:dyDescent="0.3">
      <c r="A268" s="28" t="s">
        <v>353</v>
      </c>
      <c r="B268" s="70">
        <v>7891317009052</v>
      </c>
      <c r="C268" s="32"/>
      <c r="D268" s="17">
        <v>81.19</v>
      </c>
      <c r="E268" s="17">
        <v>112.24</v>
      </c>
      <c r="F268" s="39">
        <v>0.85</v>
      </c>
      <c r="G268" s="39">
        <f t="shared" si="27"/>
        <v>0.85</v>
      </c>
      <c r="H268" s="40">
        <f>D268-(D268*F268)</f>
        <v>12.1785</v>
      </c>
      <c r="I268" s="33">
        <f t="shared" si="28"/>
        <v>0</v>
      </c>
    </row>
    <row r="269" spans="1:9" ht="12.95" customHeight="1" thickBot="1" x14ac:dyDescent="0.3">
      <c r="A269" s="30" t="s">
        <v>322</v>
      </c>
      <c r="B269" s="70">
        <v>7891317158408</v>
      </c>
      <c r="C269" s="32"/>
      <c r="D269" s="17">
        <v>24</v>
      </c>
      <c r="E269" s="17">
        <v>32.200000000000003</v>
      </c>
      <c r="F269" s="39">
        <v>0.65</v>
      </c>
      <c r="G269" s="39">
        <f t="shared" si="27"/>
        <v>0.65</v>
      </c>
      <c r="H269" s="40">
        <f t="shared" si="29"/>
        <v>8.3999999999999986</v>
      </c>
      <c r="I269" s="33">
        <f t="shared" si="28"/>
        <v>0</v>
      </c>
    </row>
    <row r="270" spans="1:9" ht="12.95" customHeight="1" thickBot="1" x14ac:dyDescent="0.3">
      <c r="A270" s="30" t="s">
        <v>323</v>
      </c>
      <c r="B270" s="70">
        <v>7891317158439</v>
      </c>
      <c r="C270" s="32"/>
      <c r="D270" s="17">
        <v>44.01</v>
      </c>
      <c r="E270" s="17">
        <v>59.04</v>
      </c>
      <c r="F270" s="39">
        <v>0.65</v>
      </c>
      <c r="G270" s="39">
        <f t="shared" si="27"/>
        <v>0.65</v>
      </c>
      <c r="H270" s="40">
        <f t="shared" si="29"/>
        <v>15.403499999999998</v>
      </c>
      <c r="I270" s="33">
        <f t="shared" si="28"/>
        <v>0</v>
      </c>
    </row>
    <row r="271" spans="1:9" ht="12.95" customHeight="1" thickBot="1" x14ac:dyDescent="0.3">
      <c r="A271" s="30" t="s">
        <v>324</v>
      </c>
      <c r="B271" s="70">
        <v>7891317034184</v>
      </c>
      <c r="C271" s="32"/>
      <c r="D271" s="17">
        <v>60.01</v>
      </c>
      <c r="E271" s="17">
        <v>80.5</v>
      </c>
      <c r="F271" s="39">
        <v>0.65</v>
      </c>
      <c r="G271" s="39">
        <f t="shared" si="27"/>
        <v>0.65</v>
      </c>
      <c r="H271" s="40">
        <f t="shared" si="29"/>
        <v>21.003499999999995</v>
      </c>
      <c r="I271" s="33">
        <f t="shared" si="28"/>
        <v>0</v>
      </c>
    </row>
    <row r="272" spans="1:9" ht="12.75" customHeight="1" thickBot="1" x14ac:dyDescent="0.3">
      <c r="A272" s="30" t="s">
        <v>298</v>
      </c>
      <c r="B272" s="70">
        <v>7891317011253</v>
      </c>
      <c r="C272" s="32"/>
      <c r="D272" s="17">
        <v>63.47</v>
      </c>
      <c r="E272" s="17">
        <v>87.74</v>
      </c>
      <c r="F272" s="39">
        <v>0.52</v>
      </c>
      <c r="G272" s="39">
        <f t="shared" si="27"/>
        <v>0.52</v>
      </c>
      <c r="H272" s="40">
        <f t="shared" si="29"/>
        <v>30.465599999999995</v>
      </c>
      <c r="I272" s="33">
        <f t="shared" si="28"/>
        <v>0</v>
      </c>
    </row>
    <row r="273" spans="1:9" ht="12.75" customHeight="1" thickBot="1" x14ac:dyDescent="0.3">
      <c r="A273" s="30" t="s">
        <v>354</v>
      </c>
      <c r="B273" s="70">
        <v>7891317011260</v>
      </c>
      <c r="C273" s="32"/>
      <c r="D273" s="17">
        <v>63.47</v>
      </c>
      <c r="E273" s="17">
        <v>87.74</v>
      </c>
      <c r="F273" s="39">
        <v>0.54</v>
      </c>
      <c r="G273" s="39">
        <f t="shared" si="27"/>
        <v>0.54</v>
      </c>
      <c r="H273" s="40">
        <f t="shared" si="29"/>
        <v>29.196199999999997</v>
      </c>
      <c r="I273" s="33">
        <f t="shared" si="28"/>
        <v>0</v>
      </c>
    </row>
    <row r="274" spans="1:9" ht="12.75" customHeight="1" thickBot="1" x14ac:dyDescent="0.3">
      <c r="A274" s="28" t="s">
        <v>124</v>
      </c>
      <c r="B274" s="70">
        <v>7891317464523</v>
      </c>
      <c r="C274" s="32"/>
      <c r="D274" s="17">
        <v>47.27</v>
      </c>
      <c r="E274" s="17">
        <v>65.349999999999994</v>
      </c>
      <c r="F274" s="39">
        <v>0.69</v>
      </c>
      <c r="G274" s="39">
        <f t="shared" si="27"/>
        <v>0.69</v>
      </c>
      <c r="H274" s="40">
        <f t="shared" si="29"/>
        <v>14.653700000000001</v>
      </c>
      <c r="I274" s="33">
        <f t="shared" si="28"/>
        <v>0</v>
      </c>
    </row>
    <row r="275" spans="1:9" ht="12.75" customHeight="1" thickBot="1" x14ac:dyDescent="0.3">
      <c r="A275" s="28" t="s">
        <v>125</v>
      </c>
      <c r="B275" s="70">
        <v>7891317430368</v>
      </c>
      <c r="C275" s="32"/>
      <c r="D275" s="17">
        <v>85.71</v>
      </c>
      <c r="E275" s="17">
        <v>118.49</v>
      </c>
      <c r="F275" s="39">
        <v>0.72</v>
      </c>
      <c r="G275" s="39">
        <f t="shared" si="27"/>
        <v>0.72</v>
      </c>
      <c r="H275" s="40">
        <f t="shared" si="29"/>
        <v>23.998800000000003</v>
      </c>
      <c r="I275" s="33">
        <f t="shared" si="28"/>
        <v>0</v>
      </c>
    </row>
    <row r="276" spans="1:9" ht="12.75" customHeight="1" thickBot="1" x14ac:dyDescent="0.3">
      <c r="A276" s="28" t="s">
        <v>126</v>
      </c>
      <c r="B276" s="70">
        <v>7891317463076</v>
      </c>
      <c r="C276" s="32"/>
      <c r="D276" s="17">
        <v>148.18</v>
      </c>
      <c r="E276" s="17">
        <v>204.85</v>
      </c>
      <c r="F276" s="39">
        <v>0.72</v>
      </c>
      <c r="G276" s="39">
        <f t="shared" si="27"/>
        <v>0.72</v>
      </c>
      <c r="H276" s="40">
        <f t="shared" si="29"/>
        <v>41.490400000000008</v>
      </c>
      <c r="I276" s="37">
        <f t="shared" si="28"/>
        <v>0</v>
      </c>
    </row>
    <row r="277" spans="1:9" ht="12.75" customHeight="1" thickBot="1" x14ac:dyDescent="0.3">
      <c r="A277" s="30" t="s">
        <v>355</v>
      </c>
      <c r="B277" s="72">
        <v>7891317004606</v>
      </c>
      <c r="C277" s="50"/>
      <c r="D277" s="17">
        <v>75.540000000000006</v>
      </c>
      <c r="E277" s="17">
        <v>104.43</v>
      </c>
      <c r="F277" s="39">
        <v>0.56999999999999995</v>
      </c>
      <c r="G277" s="39">
        <f t="shared" si="27"/>
        <v>0.56999999999999995</v>
      </c>
      <c r="H277" s="40">
        <f t="shared" ref="H277:H278" si="30">D277-(D277*F277)</f>
        <v>32.482200000000006</v>
      </c>
      <c r="I277" s="56">
        <f t="shared" si="28"/>
        <v>0</v>
      </c>
    </row>
    <row r="278" spans="1:9" ht="12.75" customHeight="1" thickBot="1" x14ac:dyDescent="0.3">
      <c r="A278" s="30" t="s">
        <v>356</v>
      </c>
      <c r="B278" s="72">
        <v>7891317027186</v>
      </c>
      <c r="C278" s="32"/>
      <c r="D278" s="17">
        <v>41</v>
      </c>
      <c r="E278" s="17">
        <v>56.68</v>
      </c>
      <c r="F278" s="39">
        <v>0.47</v>
      </c>
      <c r="G278" s="39">
        <f t="shared" si="27"/>
        <v>0.47</v>
      </c>
      <c r="H278" s="40">
        <f t="shared" si="30"/>
        <v>21.73</v>
      </c>
      <c r="I278" s="174">
        <f t="shared" si="28"/>
        <v>0</v>
      </c>
    </row>
    <row r="279" spans="1:9" ht="12.75" customHeight="1" thickBot="1" x14ac:dyDescent="0.3">
      <c r="A279" s="175" t="s">
        <v>357</v>
      </c>
      <c r="B279" s="70">
        <v>7891317018849</v>
      </c>
      <c r="C279" s="50"/>
      <c r="D279" s="17">
        <v>61.76</v>
      </c>
      <c r="E279" s="17">
        <v>85.38</v>
      </c>
      <c r="F279" s="39">
        <v>0.89</v>
      </c>
      <c r="G279" s="39">
        <f t="shared" si="27"/>
        <v>0.89</v>
      </c>
      <c r="H279" s="40">
        <f t="shared" ref="H279" si="31">D279-(D279*F279)</f>
        <v>6.7935999999999979</v>
      </c>
      <c r="I279" s="36">
        <f t="shared" si="28"/>
        <v>0</v>
      </c>
    </row>
    <row r="280" spans="1:9" ht="12.75" customHeight="1" thickBot="1" x14ac:dyDescent="0.3">
      <c r="A280" s="176" t="s">
        <v>358</v>
      </c>
      <c r="B280" s="71">
        <v>7891317027193</v>
      </c>
      <c r="C280" s="50"/>
      <c r="D280" s="17">
        <v>82.03</v>
      </c>
      <c r="E280" s="17">
        <v>113.4</v>
      </c>
      <c r="F280" s="39">
        <v>0.47</v>
      </c>
      <c r="G280" s="39">
        <f t="shared" si="27"/>
        <v>0.47</v>
      </c>
      <c r="H280" s="40">
        <f t="shared" si="29"/>
        <v>43.475900000000003</v>
      </c>
      <c r="I280" s="36">
        <f t="shared" si="28"/>
        <v>0</v>
      </c>
    </row>
    <row r="281" spans="1:9" ht="19.5" x14ac:dyDescent="0.25">
      <c r="A281" s="34" t="s">
        <v>101</v>
      </c>
      <c r="B281" s="34"/>
      <c r="C281" s="47">
        <f>SUM(C6:C280)</f>
        <v>0</v>
      </c>
      <c r="D281" s="177">
        <f>SUM(I6:I280)</f>
        <v>0</v>
      </c>
      <c r="E281" s="177"/>
    </row>
  </sheetData>
  <autoFilter ref="A5:C281" xr:uid="{00000000-0001-0000-0000-000000000000}"/>
  <mergeCells count="1">
    <mergeCell ref="D281:E281"/>
  </mergeCells>
  <phoneticPr fontId="22" type="noConversion"/>
  <hyperlinks>
    <hyperlink ref="A2" r:id="rId1" xr:uid="{00000000-0004-0000-0000-000000000000}"/>
  </hyperlinks>
  <pageMargins left="0.15748031496062992" right="0" top="0.11811023622047245" bottom="0.11811023622047245" header="0.11811023622047245" footer="0.11811023622047245"/>
  <pageSetup paperSize="9" scale="69" fitToWidth="3" fitToHeight="3" orientation="portrait" r:id="rId2"/>
  <rowBreaks count="2" manualBreakCount="2">
    <brk id="200" max="7" man="1"/>
    <brk id="267" max="16383" man="1"/>
  </rowBreaks>
  <colBreaks count="1" manualBreakCount="1">
    <brk id="5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3CD1-9ACA-4330-A7D9-D0A005709E1A}">
  <dimension ref="A1:H31"/>
  <sheetViews>
    <sheetView topLeftCell="A5" workbookViewId="0">
      <selection activeCell="A3" sqref="A3"/>
    </sheetView>
  </sheetViews>
  <sheetFormatPr defaultRowHeight="15" x14ac:dyDescent="0.25"/>
  <cols>
    <col min="1" max="1" width="58.28515625" bestFit="1" customWidth="1"/>
    <col min="2" max="2" width="11.7109375" bestFit="1" customWidth="1"/>
    <col min="3" max="3" width="11.5703125" bestFit="1" customWidth="1"/>
    <col min="4" max="4" width="15.42578125" bestFit="1" customWidth="1"/>
    <col min="5" max="5" width="15.7109375" bestFit="1" customWidth="1"/>
    <col min="6" max="6" width="9.28515625" bestFit="1" customWidth="1"/>
    <col min="7" max="7" width="14.5703125" bestFit="1" customWidth="1"/>
    <col min="8" max="8" width="23.140625" customWidth="1"/>
  </cols>
  <sheetData>
    <row r="1" spans="1:8" s="4" customFormat="1" ht="15.75" x14ac:dyDescent="0.25">
      <c r="A1" s="19" t="s">
        <v>9</v>
      </c>
      <c r="B1" s="65"/>
      <c r="C1" s="1"/>
      <c r="D1" s="2"/>
      <c r="E1" s="2"/>
      <c r="F1" s="2"/>
      <c r="G1" s="3"/>
    </row>
    <row r="2" spans="1:8" s="4" customFormat="1" ht="15.75" thickBot="1" x14ac:dyDescent="0.3">
      <c r="A2" s="31" t="s">
        <v>277</v>
      </c>
      <c r="B2" s="66"/>
      <c r="C2" s="5"/>
      <c r="D2" s="6"/>
      <c r="E2" s="6"/>
      <c r="F2" s="6"/>
      <c r="G2" s="7"/>
    </row>
    <row r="3" spans="1:8" s="12" customFormat="1" ht="41.25" customHeight="1" thickBot="1" x14ac:dyDescent="0.45">
      <c r="A3" s="38" t="s">
        <v>8</v>
      </c>
      <c r="B3" s="67"/>
      <c r="C3" s="8"/>
      <c r="D3" s="9"/>
      <c r="E3" s="9"/>
      <c r="F3" s="10"/>
      <c r="G3" s="11"/>
    </row>
    <row r="4" spans="1:8" s="14" customFormat="1" ht="14.25" customHeight="1" x14ac:dyDescent="0.2">
      <c r="A4" s="18"/>
      <c r="B4" s="18"/>
      <c r="C4" s="13"/>
      <c r="D4" s="24" t="s">
        <v>0</v>
      </c>
      <c r="E4" s="24" t="s">
        <v>1</v>
      </c>
      <c r="F4" s="25" t="s">
        <v>2</v>
      </c>
      <c r="G4" s="26" t="s">
        <v>3</v>
      </c>
      <c r="H4" s="26"/>
    </row>
    <row r="5" spans="1:8" s="14" customFormat="1" ht="21.95" customHeight="1" thickBot="1" x14ac:dyDescent="0.25">
      <c r="A5" s="20" t="s">
        <v>4</v>
      </c>
      <c r="B5" s="20" t="s">
        <v>215</v>
      </c>
      <c r="C5" s="20" t="s">
        <v>7</v>
      </c>
      <c r="D5" s="21">
        <v>0.2</v>
      </c>
      <c r="E5" s="21">
        <v>0.2</v>
      </c>
      <c r="F5" s="22" t="s">
        <v>5</v>
      </c>
      <c r="G5" s="23" t="s">
        <v>6</v>
      </c>
      <c r="H5" s="23" t="s">
        <v>100</v>
      </c>
    </row>
    <row r="6" spans="1:8" s="15" customFormat="1" ht="12.95" customHeight="1" thickBot="1" x14ac:dyDescent="0.3">
      <c r="A6" s="178" t="s">
        <v>171</v>
      </c>
      <c r="B6" s="178"/>
      <c r="C6" s="178"/>
      <c r="D6" s="178"/>
      <c r="E6" s="178"/>
      <c r="F6" s="178"/>
      <c r="G6" s="178"/>
      <c r="H6" s="62"/>
    </row>
    <row r="7" spans="1:8" s="15" customFormat="1" ht="12.95" customHeight="1" thickTop="1" thickBot="1" x14ac:dyDescent="0.3">
      <c r="A7" s="74" t="s">
        <v>168</v>
      </c>
      <c r="B7" s="75">
        <v>7891317007256</v>
      </c>
      <c r="C7" s="76"/>
      <c r="D7" s="77">
        <v>15.01</v>
      </c>
      <c r="E7" s="77">
        <v>19.98</v>
      </c>
      <c r="F7" s="78">
        <v>0.51</v>
      </c>
      <c r="G7" s="79">
        <f>D7-(D7*F7)</f>
        <v>7.3548999999999998</v>
      </c>
      <c r="H7" s="80">
        <f>C7*G7</f>
        <v>0</v>
      </c>
    </row>
    <row r="8" spans="1:8" s="15" customFormat="1" ht="12.95" customHeight="1" thickBot="1" x14ac:dyDescent="0.3">
      <c r="A8" s="30" t="s">
        <v>169</v>
      </c>
      <c r="B8" s="70">
        <v>7891317002589</v>
      </c>
      <c r="C8" s="50"/>
      <c r="D8" s="53">
        <v>15.01</v>
      </c>
      <c r="E8" s="53">
        <v>19.98</v>
      </c>
      <c r="F8" s="41">
        <v>0.51</v>
      </c>
      <c r="G8" s="42">
        <f t="shared" ref="G8" si="0">D8-(D8*F8)</f>
        <v>7.3548999999999998</v>
      </c>
      <c r="H8" s="33">
        <f t="shared" ref="H8" si="1">C8*G8</f>
        <v>0</v>
      </c>
    </row>
    <row r="9" spans="1:8" s="15" customFormat="1" ht="12.95" customHeight="1" thickBot="1" x14ac:dyDescent="0.3">
      <c r="A9" s="30" t="s">
        <v>170</v>
      </c>
      <c r="B9" s="70">
        <v>7891317415129</v>
      </c>
      <c r="C9" s="50"/>
      <c r="D9" s="54">
        <v>20.79</v>
      </c>
      <c r="E9" s="17" t="s">
        <v>143</v>
      </c>
      <c r="F9" s="41">
        <v>0.6</v>
      </c>
      <c r="G9" s="42">
        <f>D9-(D9*F9)</f>
        <v>8.3160000000000007</v>
      </c>
      <c r="H9" s="33">
        <f>C9*G9</f>
        <v>0</v>
      </c>
    </row>
    <row r="10" spans="1:8" s="15" customFormat="1" ht="12.95" customHeight="1" thickBot="1" x14ac:dyDescent="0.3">
      <c r="A10" s="30" t="s">
        <v>162</v>
      </c>
      <c r="B10" s="70">
        <v>7891317005870</v>
      </c>
      <c r="C10" s="50"/>
      <c r="D10" s="54">
        <v>49.36</v>
      </c>
      <c r="E10" s="54" t="s">
        <v>143</v>
      </c>
      <c r="F10" s="39">
        <v>0.41</v>
      </c>
      <c r="G10" s="42">
        <f t="shared" ref="G10:G26" si="2">D10-(D10*F10)</f>
        <v>29.122400000000003</v>
      </c>
      <c r="H10" s="33">
        <f t="shared" ref="H10:H30" si="3">C10*G10</f>
        <v>0</v>
      </c>
    </row>
    <row r="11" spans="1:8" s="15" customFormat="1" ht="12.95" customHeight="1" thickBot="1" x14ac:dyDescent="0.3">
      <c r="A11" s="30" t="s">
        <v>163</v>
      </c>
      <c r="B11" s="70">
        <v>7891317001100</v>
      </c>
      <c r="C11" s="50"/>
      <c r="D11" s="54">
        <v>89.03</v>
      </c>
      <c r="E11" s="54" t="s">
        <v>143</v>
      </c>
      <c r="F11" s="39">
        <v>0.41</v>
      </c>
      <c r="G11" s="42">
        <f t="shared" si="2"/>
        <v>52.527700000000003</v>
      </c>
      <c r="H11" s="33">
        <f t="shared" si="3"/>
        <v>0</v>
      </c>
    </row>
    <row r="12" spans="1:8" s="15" customFormat="1" ht="12.95" customHeight="1" thickBot="1" x14ac:dyDescent="0.3">
      <c r="A12" s="30" t="s">
        <v>233</v>
      </c>
      <c r="B12" s="70">
        <v>7891317192402</v>
      </c>
      <c r="C12" s="50"/>
      <c r="D12" s="54">
        <v>72.709999999999994</v>
      </c>
      <c r="E12" s="54" t="s">
        <v>143</v>
      </c>
      <c r="F12" s="39">
        <v>0.22</v>
      </c>
      <c r="G12" s="42">
        <f t="shared" si="2"/>
        <v>56.713799999999992</v>
      </c>
      <c r="H12" s="33">
        <f t="shared" si="3"/>
        <v>0</v>
      </c>
    </row>
    <row r="13" spans="1:8" s="15" customFormat="1" ht="12.95" customHeight="1" thickBot="1" x14ac:dyDescent="0.3">
      <c r="A13" s="30" t="s">
        <v>164</v>
      </c>
      <c r="B13" s="70">
        <v>7891317005887</v>
      </c>
      <c r="C13" s="50"/>
      <c r="D13" s="54">
        <v>49.36</v>
      </c>
      <c r="E13" s="54" t="s">
        <v>143</v>
      </c>
      <c r="F13" s="39">
        <v>0.41</v>
      </c>
      <c r="G13" s="42">
        <f t="shared" si="2"/>
        <v>29.122400000000003</v>
      </c>
      <c r="H13" s="33">
        <f t="shared" si="3"/>
        <v>0</v>
      </c>
    </row>
    <row r="14" spans="1:8" s="15" customFormat="1" ht="12.95" customHeight="1" thickBot="1" x14ac:dyDescent="0.3">
      <c r="A14" s="30" t="s">
        <v>165</v>
      </c>
      <c r="B14" s="70">
        <v>7891317001124</v>
      </c>
      <c r="C14" s="50"/>
      <c r="D14" s="54">
        <v>89.25</v>
      </c>
      <c r="E14" s="54" t="s">
        <v>143</v>
      </c>
      <c r="F14" s="39">
        <v>0.41</v>
      </c>
      <c r="G14" s="42">
        <f t="shared" si="2"/>
        <v>52.657499999999999</v>
      </c>
      <c r="H14" s="33">
        <f t="shared" si="3"/>
        <v>0</v>
      </c>
    </row>
    <row r="15" spans="1:8" s="15" customFormat="1" ht="12.95" customHeight="1" thickBot="1" x14ac:dyDescent="0.3">
      <c r="A15" s="52" t="s">
        <v>177</v>
      </c>
      <c r="B15" s="70">
        <v>7891317158118</v>
      </c>
      <c r="C15" s="60"/>
      <c r="D15" s="58">
        <v>113.98</v>
      </c>
      <c r="E15" s="58" t="s">
        <v>143</v>
      </c>
      <c r="F15" s="61">
        <v>0.47</v>
      </c>
      <c r="G15" s="57">
        <f t="shared" si="2"/>
        <v>60.409400000000005</v>
      </c>
      <c r="H15" s="46">
        <f t="shared" si="3"/>
        <v>0</v>
      </c>
    </row>
    <row r="16" spans="1:8" s="15" customFormat="1" ht="12.95" customHeight="1" x14ac:dyDescent="0.25">
      <c r="A16" s="52" t="s">
        <v>178</v>
      </c>
      <c r="B16" s="70">
        <v>7891317017873</v>
      </c>
      <c r="C16" s="60"/>
      <c r="D16" s="58">
        <v>100.29</v>
      </c>
      <c r="E16" s="58" t="s">
        <v>143</v>
      </c>
      <c r="F16" s="61">
        <v>0.47</v>
      </c>
      <c r="G16" s="57">
        <f t="shared" si="2"/>
        <v>53.153700000000008</v>
      </c>
      <c r="H16" s="46">
        <f t="shared" si="3"/>
        <v>0</v>
      </c>
    </row>
    <row r="17" spans="1:8" s="15" customFormat="1" ht="12.95" customHeight="1" x14ac:dyDescent="0.25">
      <c r="A17" s="30" t="s">
        <v>166</v>
      </c>
      <c r="B17" s="70">
        <v>7891317152215</v>
      </c>
      <c r="C17" s="50"/>
      <c r="D17" s="54">
        <v>30.74</v>
      </c>
      <c r="E17" s="54" t="s">
        <v>143</v>
      </c>
      <c r="F17" s="41">
        <v>0.48</v>
      </c>
      <c r="G17" s="51">
        <f t="shared" si="2"/>
        <v>15.9848</v>
      </c>
      <c r="H17" s="59">
        <f t="shared" si="3"/>
        <v>0</v>
      </c>
    </row>
    <row r="18" spans="1:8" s="15" customFormat="1" ht="12.95" customHeight="1" x14ac:dyDescent="0.25">
      <c r="A18" s="30" t="s">
        <v>167</v>
      </c>
      <c r="B18" s="70">
        <v>7891317152208</v>
      </c>
      <c r="C18" s="50"/>
      <c r="D18" s="54">
        <v>66</v>
      </c>
      <c r="E18" s="54" t="s">
        <v>143</v>
      </c>
      <c r="F18" s="41">
        <v>0.62</v>
      </c>
      <c r="G18" s="51">
        <f t="shared" si="2"/>
        <v>25.08</v>
      </c>
      <c r="H18" s="59">
        <f t="shared" si="3"/>
        <v>0</v>
      </c>
    </row>
    <row r="19" spans="1:8" s="15" customFormat="1" ht="12.95" customHeight="1" x14ac:dyDescent="0.25">
      <c r="A19" s="30" t="s">
        <v>234</v>
      </c>
      <c r="B19" s="70">
        <v>7891317024345</v>
      </c>
      <c r="C19" s="32"/>
      <c r="D19" s="54">
        <v>28.9</v>
      </c>
      <c r="E19" s="54" t="s">
        <v>143</v>
      </c>
      <c r="F19" s="41">
        <v>0.47</v>
      </c>
      <c r="G19" s="55">
        <f t="shared" si="2"/>
        <v>15.317</v>
      </c>
      <c r="H19" s="59">
        <f t="shared" si="3"/>
        <v>0</v>
      </c>
    </row>
    <row r="20" spans="1:8" s="15" customFormat="1" ht="12.95" customHeight="1" x14ac:dyDescent="0.25">
      <c r="A20" s="30" t="s">
        <v>187</v>
      </c>
      <c r="B20" s="70">
        <v>7891317010959</v>
      </c>
      <c r="C20" s="32"/>
      <c r="D20" s="54">
        <v>11.39</v>
      </c>
      <c r="E20" s="54">
        <v>15.3</v>
      </c>
      <c r="F20" s="41">
        <v>0.37</v>
      </c>
      <c r="G20" s="55">
        <f t="shared" si="2"/>
        <v>7.1757</v>
      </c>
      <c r="H20" s="59">
        <f t="shared" si="3"/>
        <v>0</v>
      </c>
    </row>
    <row r="21" spans="1:8" s="15" customFormat="1" ht="12.95" customHeight="1" x14ac:dyDescent="0.25">
      <c r="A21" s="30" t="s">
        <v>188</v>
      </c>
      <c r="B21" s="70">
        <v>7891317010942</v>
      </c>
      <c r="C21" s="32"/>
      <c r="D21" s="54">
        <v>11.39</v>
      </c>
      <c r="E21" s="54">
        <v>15.3</v>
      </c>
      <c r="F21" s="41">
        <v>0.37</v>
      </c>
      <c r="G21" s="55">
        <f t="shared" si="2"/>
        <v>7.1757</v>
      </c>
      <c r="H21" s="59">
        <f t="shared" si="3"/>
        <v>0</v>
      </c>
    </row>
    <row r="22" spans="1:8" s="15" customFormat="1" ht="12.95" customHeight="1" x14ac:dyDescent="0.25">
      <c r="A22" s="30" t="s">
        <v>189</v>
      </c>
      <c r="B22" s="70">
        <v>7891317018207</v>
      </c>
      <c r="C22" s="32"/>
      <c r="D22" s="54">
        <v>21.06</v>
      </c>
      <c r="E22" s="54" t="s">
        <v>143</v>
      </c>
      <c r="F22" s="41">
        <v>0.46</v>
      </c>
      <c r="G22" s="55">
        <f t="shared" si="2"/>
        <v>11.372399999999999</v>
      </c>
      <c r="H22" s="59">
        <f t="shared" si="3"/>
        <v>0</v>
      </c>
    </row>
    <row r="23" spans="1:8" s="15" customFormat="1" ht="12.95" customHeight="1" x14ac:dyDescent="0.25">
      <c r="A23" s="30" t="s">
        <v>190</v>
      </c>
      <c r="B23" s="70">
        <v>7891317189884</v>
      </c>
      <c r="C23" s="32"/>
      <c r="D23" s="54">
        <v>56.98</v>
      </c>
      <c r="E23" s="54" t="s">
        <v>143</v>
      </c>
      <c r="F23" s="41">
        <v>0.46</v>
      </c>
      <c r="G23" s="55">
        <f t="shared" si="2"/>
        <v>30.769199999999998</v>
      </c>
      <c r="H23" s="59">
        <f t="shared" si="3"/>
        <v>0</v>
      </c>
    </row>
    <row r="24" spans="1:8" s="15" customFormat="1" ht="12.95" customHeight="1" x14ac:dyDescent="0.25">
      <c r="A24" s="30" t="s">
        <v>191</v>
      </c>
      <c r="B24" s="70">
        <v>7891317018214</v>
      </c>
      <c r="C24" s="32"/>
      <c r="D24" s="54">
        <v>109.39</v>
      </c>
      <c r="E24" s="54" t="s">
        <v>143</v>
      </c>
      <c r="F24" s="41">
        <v>0.46</v>
      </c>
      <c r="G24" s="55">
        <f t="shared" si="2"/>
        <v>59.070599999999999</v>
      </c>
      <c r="H24" s="59">
        <f t="shared" si="3"/>
        <v>0</v>
      </c>
    </row>
    <row r="25" spans="1:8" s="15" customFormat="1" ht="12.95" customHeight="1" x14ac:dyDescent="0.25">
      <c r="A25" s="30" t="s">
        <v>210</v>
      </c>
      <c r="B25" s="70">
        <v>7891317002169</v>
      </c>
      <c r="C25" s="32"/>
      <c r="D25" s="54">
        <v>88.43</v>
      </c>
      <c r="E25" s="54">
        <v>118.76</v>
      </c>
      <c r="F25" s="41">
        <v>0.37</v>
      </c>
      <c r="G25" s="55">
        <f t="shared" si="2"/>
        <v>55.710900000000002</v>
      </c>
      <c r="H25" s="59">
        <f t="shared" si="3"/>
        <v>0</v>
      </c>
    </row>
    <row r="26" spans="1:8" s="15" customFormat="1" ht="12.95" customHeight="1" x14ac:dyDescent="0.25">
      <c r="A26" s="30" t="s">
        <v>211</v>
      </c>
      <c r="B26" s="70">
        <v>7891317002930</v>
      </c>
      <c r="C26" s="32"/>
      <c r="D26" s="54">
        <v>99.3</v>
      </c>
      <c r="E26" s="54">
        <v>133.36000000000001</v>
      </c>
      <c r="F26" s="41">
        <v>0.25</v>
      </c>
      <c r="G26" s="55">
        <f t="shared" si="2"/>
        <v>74.474999999999994</v>
      </c>
      <c r="H26" s="59">
        <f t="shared" si="3"/>
        <v>0</v>
      </c>
    </row>
    <row r="27" spans="1:8" s="15" customFormat="1" ht="12.95" customHeight="1" x14ac:dyDescent="0.25">
      <c r="A27" s="30" t="s">
        <v>179</v>
      </c>
      <c r="B27" s="70">
        <v>7899640807499</v>
      </c>
      <c r="C27" s="32"/>
      <c r="D27" s="54">
        <v>24.6</v>
      </c>
      <c r="E27" s="54">
        <v>32.74</v>
      </c>
      <c r="F27" s="41">
        <v>0.37</v>
      </c>
      <c r="G27" s="44">
        <f>D27-(D27*F27)</f>
        <v>15.498000000000001</v>
      </c>
      <c r="H27" s="59">
        <f t="shared" si="3"/>
        <v>0</v>
      </c>
    </row>
    <row r="28" spans="1:8" s="15" customFormat="1" ht="12.95" customHeight="1" x14ac:dyDescent="0.25">
      <c r="A28" s="30" t="s">
        <v>180</v>
      </c>
      <c r="B28" s="72">
        <v>7891317431181</v>
      </c>
      <c r="C28" s="32"/>
      <c r="D28" s="54">
        <v>19.95</v>
      </c>
      <c r="E28" s="54">
        <v>26.55</v>
      </c>
      <c r="F28" s="41">
        <v>0.37</v>
      </c>
      <c r="G28" s="44">
        <f>D28-(D28*F28)</f>
        <v>12.5685</v>
      </c>
      <c r="H28" s="59">
        <f t="shared" si="3"/>
        <v>0</v>
      </c>
    </row>
    <row r="29" spans="1:8" s="15" customFormat="1" ht="12.95" customHeight="1" x14ac:dyDescent="0.25">
      <c r="A29" s="30" t="s">
        <v>181</v>
      </c>
      <c r="B29" s="70">
        <v>7891317010003</v>
      </c>
      <c r="C29" s="45"/>
      <c r="D29" s="58">
        <v>32.229999999999997</v>
      </c>
      <c r="E29" s="58">
        <v>42.9</v>
      </c>
      <c r="F29" s="43">
        <v>0.52</v>
      </c>
      <c r="G29" s="57">
        <f>D29-(D29*F29)</f>
        <v>15.470399999999998</v>
      </c>
      <c r="H29" s="59">
        <f t="shared" si="3"/>
        <v>0</v>
      </c>
    </row>
    <row r="30" spans="1:8" s="15" customFormat="1" ht="12.95" customHeight="1" thickBot="1" x14ac:dyDescent="0.3">
      <c r="A30" s="82" t="s">
        <v>216</v>
      </c>
      <c r="B30" s="83">
        <v>7891317021702</v>
      </c>
      <c r="C30" s="84"/>
      <c r="D30" s="85">
        <v>28.68</v>
      </c>
      <c r="E30" s="85" t="s">
        <v>143</v>
      </c>
      <c r="F30" s="86">
        <v>0.62</v>
      </c>
      <c r="G30" s="87">
        <f>D30-(D30*F30)</f>
        <v>10.898399999999999</v>
      </c>
      <c r="H30" s="88">
        <f t="shared" si="3"/>
        <v>0</v>
      </c>
    </row>
    <row r="31" spans="1:8" ht="32.25" thickTop="1" x14ac:dyDescent="0.6">
      <c r="A31" s="89"/>
      <c r="B31" s="90" t="s">
        <v>235</v>
      </c>
      <c r="C31" s="91">
        <f>SUM(C7:C30)</f>
        <v>0</v>
      </c>
      <c r="D31" s="92"/>
      <c r="E31" s="92"/>
      <c r="F31" s="92"/>
      <c r="G31" s="92"/>
      <c r="H31" s="93">
        <f>SUM(H7:H30)</f>
        <v>0</v>
      </c>
    </row>
  </sheetData>
  <mergeCells count="1">
    <mergeCell ref="A6:G6"/>
  </mergeCells>
  <hyperlinks>
    <hyperlink ref="A2" r:id="rId1" xr:uid="{067C0556-3D64-4197-9E5C-2A4DDB73F25A}"/>
  </hyperlink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E5FE-C5E7-477F-80AA-BBA252BFD311}">
  <dimension ref="A1:H43"/>
  <sheetViews>
    <sheetView zoomScale="142" zoomScaleNormal="142" workbookViewId="0">
      <selection sqref="A1:XFD1048576"/>
    </sheetView>
  </sheetViews>
  <sheetFormatPr defaultColWidth="9.140625" defaultRowHeight="10.5" x14ac:dyDescent="0.15"/>
  <cols>
    <col min="1" max="1" width="53.7109375" style="94" customWidth="1"/>
    <col min="2" max="2" width="7.7109375" style="94" customWidth="1"/>
    <col min="3" max="3" width="10.28515625" style="94" customWidth="1"/>
    <col min="4" max="5" width="7.7109375" style="94" customWidth="1"/>
    <col min="6" max="6" width="8.7109375" style="141" customWidth="1"/>
    <col min="7" max="7" width="11.140625" style="142" bestFit="1" customWidth="1"/>
    <col min="8" max="8" width="16.85546875" style="94" customWidth="1"/>
    <col min="9" max="16384" width="9.140625" style="94"/>
  </cols>
  <sheetData>
    <row r="1" spans="1:8" ht="15.75" customHeight="1" x14ac:dyDescent="0.2">
      <c r="A1" s="19" t="s">
        <v>9</v>
      </c>
      <c r="B1" s="179"/>
      <c r="C1" s="180"/>
      <c r="D1" s="180"/>
      <c r="E1" s="180"/>
      <c r="F1" s="180"/>
      <c r="G1" s="181"/>
    </row>
    <row r="2" spans="1:8" ht="19.5" customHeight="1" thickBot="1" x14ac:dyDescent="0.2">
      <c r="A2" s="31" t="s">
        <v>277</v>
      </c>
      <c r="B2" s="182"/>
      <c r="C2" s="183"/>
      <c r="D2" s="183"/>
      <c r="E2" s="183"/>
      <c r="F2" s="183"/>
      <c r="G2" s="184"/>
    </row>
    <row r="3" spans="1:8" s="100" customFormat="1" ht="27" customHeight="1" thickBot="1" x14ac:dyDescent="0.45">
      <c r="A3" s="38" t="s">
        <v>8</v>
      </c>
      <c r="B3" s="95" t="s">
        <v>236</v>
      </c>
      <c r="C3" s="95" t="s">
        <v>237</v>
      </c>
      <c r="D3" s="96" t="s">
        <v>238</v>
      </c>
      <c r="E3" s="97" t="s">
        <v>1</v>
      </c>
      <c r="F3" s="98" t="s">
        <v>239</v>
      </c>
      <c r="G3" s="99" t="s">
        <v>240</v>
      </c>
      <c r="H3" s="99" t="s">
        <v>241</v>
      </c>
    </row>
    <row r="4" spans="1:8" s="109" customFormat="1" ht="15" customHeight="1" thickBot="1" x14ac:dyDescent="0.3">
      <c r="A4" s="101" t="s">
        <v>242</v>
      </c>
      <c r="B4" s="102"/>
      <c r="C4" s="103">
        <v>7891137003698</v>
      </c>
      <c r="D4" s="104">
        <v>138.6</v>
      </c>
      <c r="E4" s="105" t="s">
        <v>243</v>
      </c>
      <c r="F4" s="106">
        <v>8</v>
      </c>
      <c r="G4" s="107">
        <f t="shared" ref="G4:G42" si="0">D4-(D4*F4/100)</f>
        <v>127.512</v>
      </c>
      <c r="H4" s="108">
        <f>B4*G4</f>
        <v>0</v>
      </c>
    </row>
    <row r="5" spans="1:8" s="116" customFormat="1" ht="15" customHeight="1" thickBot="1" x14ac:dyDescent="0.3">
      <c r="A5" s="110" t="s">
        <v>244</v>
      </c>
      <c r="B5" s="111"/>
      <c r="C5" s="68">
        <v>7891137003414</v>
      </c>
      <c r="D5" s="112">
        <v>46.88</v>
      </c>
      <c r="E5" s="113" t="s">
        <v>243</v>
      </c>
      <c r="F5" s="114">
        <v>8</v>
      </c>
      <c r="G5" s="107">
        <f t="shared" si="0"/>
        <v>43.129600000000003</v>
      </c>
      <c r="H5" s="108">
        <f t="shared" ref="H5:H42" si="1">B5*G5</f>
        <v>0</v>
      </c>
    </row>
    <row r="6" spans="1:8" s="116" customFormat="1" ht="15" customHeight="1" thickBot="1" x14ac:dyDescent="0.3">
      <c r="A6" s="101" t="s">
        <v>245</v>
      </c>
      <c r="B6" s="102"/>
      <c r="C6" s="103">
        <v>7891137005166</v>
      </c>
      <c r="D6" s="115">
        <v>123.7</v>
      </c>
      <c r="E6" s="105" t="s">
        <v>243</v>
      </c>
      <c r="F6" s="114">
        <v>8</v>
      </c>
      <c r="G6" s="107">
        <f t="shared" si="0"/>
        <v>113.804</v>
      </c>
      <c r="H6" s="108">
        <f t="shared" si="1"/>
        <v>0</v>
      </c>
    </row>
    <row r="7" spans="1:8" s="109" customFormat="1" ht="15" customHeight="1" thickBot="1" x14ac:dyDescent="0.3">
      <c r="A7" s="110" t="s">
        <v>246</v>
      </c>
      <c r="B7" s="111"/>
      <c r="C7" s="68">
        <v>7891137003704</v>
      </c>
      <c r="D7" s="117">
        <v>195.79</v>
      </c>
      <c r="E7" s="113" t="s">
        <v>243</v>
      </c>
      <c r="F7" s="114">
        <v>8</v>
      </c>
      <c r="G7" s="107">
        <f t="shared" si="0"/>
        <v>180.1268</v>
      </c>
      <c r="H7" s="108">
        <f t="shared" si="1"/>
        <v>0</v>
      </c>
    </row>
    <row r="8" spans="1:8" s="109" customFormat="1" ht="15" customHeight="1" thickBot="1" x14ac:dyDescent="0.3">
      <c r="A8" s="101" t="s">
        <v>247</v>
      </c>
      <c r="B8" s="102"/>
      <c r="C8" s="103">
        <v>7891137003629</v>
      </c>
      <c r="D8" s="118">
        <v>65.37</v>
      </c>
      <c r="E8" s="105" t="s">
        <v>243</v>
      </c>
      <c r="F8" s="114">
        <v>8</v>
      </c>
      <c r="G8" s="107">
        <f t="shared" si="0"/>
        <v>60.140400000000007</v>
      </c>
      <c r="H8" s="108">
        <f t="shared" si="1"/>
        <v>0</v>
      </c>
    </row>
    <row r="9" spans="1:8" s="109" customFormat="1" ht="15" customHeight="1" thickBot="1" x14ac:dyDescent="0.3">
      <c r="A9" s="110" t="s">
        <v>248</v>
      </c>
      <c r="B9" s="111"/>
      <c r="C9" s="68">
        <v>7891137006460</v>
      </c>
      <c r="D9" s="119">
        <v>218.79</v>
      </c>
      <c r="E9" s="113" t="s">
        <v>243</v>
      </c>
      <c r="F9" s="114">
        <v>8</v>
      </c>
      <c r="G9" s="107">
        <f t="shared" si="0"/>
        <v>201.2868</v>
      </c>
      <c r="H9" s="108">
        <f t="shared" si="1"/>
        <v>0</v>
      </c>
    </row>
    <row r="10" spans="1:8" s="116" customFormat="1" ht="15" hidden="1" customHeight="1" x14ac:dyDescent="0.25">
      <c r="A10" s="101" t="s">
        <v>249</v>
      </c>
      <c r="B10" s="102"/>
      <c r="C10" s="103">
        <v>7891137006385</v>
      </c>
      <c r="D10" s="120">
        <v>13.87</v>
      </c>
      <c r="E10" s="105" t="s">
        <v>243</v>
      </c>
      <c r="F10" s="114">
        <v>8</v>
      </c>
      <c r="G10" s="107">
        <f t="shared" si="0"/>
        <v>12.760399999999999</v>
      </c>
      <c r="H10" s="108">
        <f t="shared" si="1"/>
        <v>0</v>
      </c>
    </row>
    <row r="11" spans="1:8" s="116" customFormat="1" ht="15" hidden="1" customHeight="1" thickBot="1" x14ac:dyDescent="0.3">
      <c r="A11" s="110" t="s">
        <v>250</v>
      </c>
      <c r="B11" s="111"/>
      <c r="C11" s="68">
        <v>7891137006323</v>
      </c>
      <c r="D11" s="121">
        <v>34.81</v>
      </c>
      <c r="E11" s="113" t="s">
        <v>243</v>
      </c>
      <c r="F11" s="114">
        <v>8</v>
      </c>
      <c r="G11" s="107">
        <f t="shared" si="0"/>
        <v>32.025200000000005</v>
      </c>
      <c r="H11" s="108">
        <f t="shared" si="1"/>
        <v>0</v>
      </c>
    </row>
    <row r="12" spans="1:8" s="116" customFormat="1" ht="15" hidden="1" customHeight="1" x14ac:dyDescent="0.25">
      <c r="A12" s="101" t="s">
        <v>251</v>
      </c>
      <c r="B12" s="102"/>
      <c r="C12" s="103">
        <v>7891137004060</v>
      </c>
      <c r="D12" s="115">
        <v>111.75</v>
      </c>
      <c r="E12" s="105" t="s">
        <v>243</v>
      </c>
      <c r="F12" s="114">
        <v>8</v>
      </c>
      <c r="G12" s="107">
        <f t="shared" si="0"/>
        <v>102.81</v>
      </c>
      <c r="H12" s="108">
        <f t="shared" si="1"/>
        <v>0</v>
      </c>
    </row>
    <row r="13" spans="1:8" s="116" customFormat="1" ht="15" hidden="1" customHeight="1" thickBot="1" x14ac:dyDescent="0.3">
      <c r="A13" s="110" t="s">
        <v>252</v>
      </c>
      <c r="B13" s="111"/>
      <c r="C13" s="68">
        <v>7891137006330</v>
      </c>
      <c r="D13" s="117">
        <v>34.81</v>
      </c>
      <c r="E13" s="113" t="s">
        <v>243</v>
      </c>
      <c r="F13" s="114">
        <v>8</v>
      </c>
      <c r="G13" s="107">
        <f t="shared" si="0"/>
        <v>32.025200000000005</v>
      </c>
      <c r="H13" s="108">
        <f t="shared" si="1"/>
        <v>0</v>
      </c>
    </row>
    <row r="14" spans="1:8" s="116" customFormat="1" ht="15" customHeight="1" thickBot="1" x14ac:dyDescent="0.3">
      <c r="A14" s="101" t="s">
        <v>253</v>
      </c>
      <c r="B14" s="102"/>
      <c r="C14" s="103">
        <v>7891137004046</v>
      </c>
      <c r="D14" s="115">
        <v>111.75</v>
      </c>
      <c r="E14" s="105" t="s">
        <v>243</v>
      </c>
      <c r="F14" s="114">
        <v>8</v>
      </c>
      <c r="G14" s="107">
        <f t="shared" si="0"/>
        <v>102.81</v>
      </c>
      <c r="H14" s="108">
        <f t="shared" si="1"/>
        <v>0</v>
      </c>
    </row>
    <row r="15" spans="1:8" s="116" customFormat="1" ht="15" customHeight="1" thickBot="1" x14ac:dyDescent="0.3">
      <c r="A15" s="110" t="s">
        <v>254</v>
      </c>
      <c r="B15" s="111"/>
      <c r="C15" s="68">
        <v>7891137006644</v>
      </c>
      <c r="D15" s="122">
        <v>44.55</v>
      </c>
      <c r="E15" s="113" t="s">
        <v>243</v>
      </c>
      <c r="F15" s="114">
        <v>8</v>
      </c>
      <c r="G15" s="107">
        <f t="shared" si="0"/>
        <v>40.985999999999997</v>
      </c>
      <c r="H15" s="108">
        <f t="shared" si="1"/>
        <v>0</v>
      </c>
    </row>
    <row r="16" spans="1:8" s="116" customFormat="1" ht="15" customHeight="1" thickBot="1" x14ac:dyDescent="0.3">
      <c r="A16" s="101" t="s">
        <v>255</v>
      </c>
      <c r="B16" s="102"/>
      <c r="C16" s="103">
        <v>7891137006651</v>
      </c>
      <c r="D16" s="123">
        <v>37.25</v>
      </c>
      <c r="E16" s="105" t="s">
        <v>243</v>
      </c>
      <c r="F16" s="114">
        <v>8</v>
      </c>
      <c r="G16" s="107">
        <f t="shared" si="0"/>
        <v>34.270000000000003</v>
      </c>
      <c r="H16" s="108">
        <f t="shared" si="1"/>
        <v>0</v>
      </c>
    </row>
    <row r="17" spans="1:8" s="116" customFormat="1" ht="15" hidden="1" customHeight="1" x14ac:dyDescent="0.25">
      <c r="A17" s="110" t="s">
        <v>256</v>
      </c>
      <c r="B17" s="111"/>
      <c r="C17" s="68">
        <v>7891137000024</v>
      </c>
      <c r="D17" s="124">
        <v>44.55</v>
      </c>
      <c r="E17" s="113" t="s">
        <v>243</v>
      </c>
      <c r="F17" s="114">
        <v>8</v>
      </c>
      <c r="G17" s="107">
        <f t="shared" si="0"/>
        <v>40.985999999999997</v>
      </c>
      <c r="H17" s="108">
        <f t="shared" si="1"/>
        <v>0</v>
      </c>
    </row>
    <row r="18" spans="1:8" s="116" customFormat="1" ht="15" hidden="1" customHeight="1" thickBot="1" x14ac:dyDescent="0.3">
      <c r="A18" s="101" t="s">
        <v>257</v>
      </c>
      <c r="B18" s="102"/>
      <c r="C18" s="103">
        <v>7891137003889</v>
      </c>
      <c r="D18" s="125">
        <v>34.81</v>
      </c>
      <c r="E18" s="105" t="s">
        <v>243</v>
      </c>
      <c r="F18" s="114">
        <v>8</v>
      </c>
      <c r="G18" s="107">
        <f t="shared" si="0"/>
        <v>32.025200000000005</v>
      </c>
      <c r="H18" s="108">
        <f t="shared" si="1"/>
        <v>0</v>
      </c>
    </row>
    <row r="19" spans="1:8" s="116" customFormat="1" ht="15" customHeight="1" thickBot="1" x14ac:dyDescent="0.3">
      <c r="A19" s="110" t="s">
        <v>258</v>
      </c>
      <c r="B19" s="111"/>
      <c r="C19" s="68">
        <v>7891137003421</v>
      </c>
      <c r="D19" s="124">
        <v>111.75</v>
      </c>
      <c r="E19" s="113" t="s">
        <v>243</v>
      </c>
      <c r="F19" s="114">
        <v>8</v>
      </c>
      <c r="G19" s="107">
        <f t="shared" si="0"/>
        <v>102.81</v>
      </c>
      <c r="H19" s="108">
        <f t="shared" si="1"/>
        <v>0</v>
      </c>
    </row>
    <row r="20" spans="1:8" s="116" customFormat="1" ht="15" customHeight="1" thickBot="1" x14ac:dyDescent="0.3">
      <c r="A20" s="101" t="s">
        <v>259</v>
      </c>
      <c r="B20" s="102"/>
      <c r="C20" s="103">
        <v>7891137006569</v>
      </c>
      <c r="D20" s="126">
        <v>26.26</v>
      </c>
      <c r="E20" s="105" t="s">
        <v>243</v>
      </c>
      <c r="F20" s="114">
        <v>8</v>
      </c>
      <c r="G20" s="107">
        <f t="shared" si="0"/>
        <v>24.159200000000002</v>
      </c>
      <c r="H20" s="108">
        <f t="shared" si="1"/>
        <v>0</v>
      </c>
    </row>
    <row r="21" spans="1:8" s="116" customFormat="1" ht="15" customHeight="1" thickBot="1" x14ac:dyDescent="0.3">
      <c r="A21" s="110" t="s">
        <v>260</v>
      </c>
      <c r="B21" s="111"/>
      <c r="C21" s="68">
        <v>7891137006491</v>
      </c>
      <c r="D21" s="127">
        <v>26.26</v>
      </c>
      <c r="E21" s="113" t="s">
        <v>243</v>
      </c>
      <c r="F21" s="114">
        <v>8</v>
      </c>
      <c r="G21" s="107">
        <f t="shared" si="0"/>
        <v>24.159200000000002</v>
      </c>
      <c r="H21" s="108">
        <f t="shared" si="1"/>
        <v>0</v>
      </c>
    </row>
    <row r="22" spans="1:8" s="116" customFormat="1" ht="15" customHeight="1" thickBot="1" x14ac:dyDescent="0.3">
      <c r="A22" s="101" t="s">
        <v>261</v>
      </c>
      <c r="B22" s="102"/>
      <c r="C22" s="103">
        <v>7891137006576</v>
      </c>
      <c r="D22" s="128">
        <v>12.68</v>
      </c>
      <c r="E22" s="105" t="s">
        <v>243</v>
      </c>
      <c r="F22" s="114">
        <v>8</v>
      </c>
      <c r="G22" s="107">
        <f t="shared" si="0"/>
        <v>11.6656</v>
      </c>
      <c r="H22" s="108">
        <f t="shared" si="1"/>
        <v>0</v>
      </c>
    </row>
    <row r="23" spans="1:8" s="116" customFormat="1" ht="15" customHeight="1" thickBot="1" x14ac:dyDescent="0.3">
      <c r="A23" s="110" t="s">
        <v>262</v>
      </c>
      <c r="B23" s="111"/>
      <c r="C23" s="68">
        <v>7891137006507</v>
      </c>
      <c r="D23" s="129">
        <v>12.68</v>
      </c>
      <c r="E23" s="113" t="s">
        <v>243</v>
      </c>
      <c r="F23" s="114">
        <v>8</v>
      </c>
      <c r="G23" s="107">
        <f t="shared" si="0"/>
        <v>11.6656</v>
      </c>
      <c r="H23" s="108">
        <f t="shared" si="1"/>
        <v>0</v>
      </c>
    </row>
    <row r="24" spans="1:8" s="116" customFormat="1" ht="15" customHeight="1" thickBot="1" x14ac:dyDescent="0.3">
      <c r="A24" s="101" t="s">
        <v>263</v>
      </c>
      <c r="B24" s="102"/>
      <c r="C24" s="103">
        <v>7891137006378</v>
      </c>
      <c r="D24" s="130">
        <v>214.59</v>
      </c>
      <c r="E24" s="105" t="s">
        <v>243</v>
      </c>
      <c r="F24" s="114">
        <v>8</v>
      </c>
      <c r="G24" s="107">
        <f t="shared" si="0"/>
        <v>197.4228</v>
      </c>
      <c r="H24" s="108">
        <f t="shared" si="1"/>
        <v>0</v>
      </c>
    </row>
    <row r="25" spans="1:8" s="116" customFormat="1" ht="15" customHeight="1" thickBot="1" x14ac:dyDescent="0.3">
      <c r="A25" s="110" t="s">
        <v>264</v>
      </c>
      <c r="B25" s="111"/>
      <c r="C25" s="68">
        <v>7891137006316</v>
      </c>
      <c r="D25" s="131">
        <v>101.56</v>
      </c>
      <c r="E25" s="113" t="s">
        <v>243</v>
      </c>
      <c r="F25" s="114">
        <v>8</v>
      </c>
      <c r="G25" s="107">
        <f t="shared" si="0"/>
        <v>93.435200000000009</v>
      </c>
      <c r="H25" s="108">
        <f t="shared" si="1"/>
        <v>0</v>
      </c>
    </row>
    <row r="26" spans="1:8" s="116" customFormat="1" ht="15" customHeight="1" thickBot="1" x14ac:dyDescent="0.3">
      <c r="A26" s="101" t="s">
        <v>265</v>
      </c>
      <c r="B26" s="102"/>
      <c r="C26" s="103">
        <v>7891137000086</v>
      </c>
      <c r="D26" s="130">
        <v>91.41</v>
      </c>
      <c r="E26" s="105" t="s">
        <v>243</v>
      </c>
      <c r="F26" s="114">
        <v>8</v>
      </c>
      <c r="G26" s="107">
        <f t="shared" si="0"/>
        <v>84.097200000000001</v>
      </c>
      <c r="H26" s="108">
        <f t="shared" si="1"/>
        <v>0</v>
      </c>
    </row>
    <row r="27" spans="1:8" s="116" customFormat="1" ht="15" customHeight="1" thickBot="1" x14ac:dyDescent="0.3">
      <c r="A27" s="110" t="s">
        <v>266</v>
      </c>
      <c r="B27" s="111"/>
      <c r="C27" s="68">
        <v>7891137004121</v>
      </c>
      <c r="D27" s="132">
        <v>58.97</v>
      </c>
      <c r="E27" s="113" t="s">
        <v>243</v>
      </c>
      <c r="F27" s="114">
        <v>8</v>
      </c>
      <c r="G27" s="107">
        <f t="shared" si="0"/>
        <v>54.252400000000002</v>
      </c>
      <c r="H27" s="108">
        <f t="shared" si="1"/>
        <v>0</v>
      </c>
    </row>
    <row r="28" spans="1:8" s="116" customFormat="1" ht="15" customHeight="1" thickBot="1" x14ac:dyDescent="0.3">
      <c r="A28" s="101" t="s">
        <v>267</v>
      </c>
      <c r="B28" s="102"/>
      <c r="C28" s="103">
        <v>7891137003407</v>
      </c>
      <c r="D28" s="133">
        <v>118.02</v>
      </c>
      <c r="E28" s="105" t="s">
        <v>243</v>
      </c>
      <c r="F28" s="114">
        <v>8</v>
      </c>
      <c r="G28" s="107">
        <f t="shared" si="0"/>
        <v>108.5784</v>
      </c>
      <c r="H28" s="108">
        <f t="shared" si="1"/>
        <v>0</v>
      </c>
    </row>
    <row r="29" spans="1:8" s="116" customFormat="1" ht="15" customHeight="1" thickBot="1" x14ac:dyDescent="0.3">
      <c r="A29" s="110" t="s">
        <v>268</v>
      </c>
      <c r="B29" s="111"/>
      <c r="C29" s="68">
        <v>7891137000062</v>
      </c>
      <c r="D29" s="131">
        <v>53.1</v>
      </c>
      <c r="E29" s="113" t="s">
        <v>243</v>
      </c>
      <c r="F29" s="114">
        <v>8</v>
      </c>
      <c r="G29" s="107">
        <f t="shared" si="0"/>
        <v>48.852000000000004</v>
      </c>
      <c r="H29" s="108">
        <f t="shared" si="1"/>
        <v>0</v>
      </c>
    </row>
    <row r="30" spans="1:8" s="116" customFormat="1" ht="15" customHeight="1" thickBot="1" x14ac:dyDescent="0.3">
      <c r="A30" s="101" t="s">
        <v>269</v>
      </c>
      <c r="B30" s="102"/>
      <c r="C30" s="103">
        <v>7891137003643</v>
      </c>
      <c r="D30" s="134">
        <v>132.54</v>
      </c>
      <c r="E30" s="105" t="s">
        <v>243</v>
      </c>
      <c r="F30" s="114">
        <v>8</v>
      </c>
      <c r="G30" s="107">
        <f t="shared" si="0"/>
        <v>121.93679999999999</v>
      </c>
      <c r="H30" s="108">
        <f t="shared" si="1"/>
        <v>0</v>
      </c>
    </row>
    <row r="31" spans="1:8" s="116" customFormat="1" ht="15" customHeight="1" thickBot="1" x14ac:dyDescent="0.3">
      <c r="A31" s="110" t="s">
        <v>270</v>
      </c>
      <c r="B31" s="111"/>
      <c r="C31" s="68">
        <v>7891137000048</v>
      </c>
      <c r="D31" s="135">
        <v>84.84</v>
      </c>
      <c r="E31" s="113" t="s">
        <v>243</v>
      </c>
      <c r="F31" s="114">
        <v>8</v>
      </c>
      <c r="G31" s="107">
        <f t="shared" si="0"/>
        <v>78.052800000000005</v>
      </c>
      <c r="H31" s="108">
        <f t="shared" si="1"/>
        <v>0</v>
      </c>
    </row>
    <row r="32" spans="1:8" s="116" customFormat="1" ht="15" customHeight="1" thickBot="1" x14ac:dyDescent="0.3">
      <c r="A32" s="101" t="s">
        <v>271</v>
      </c>
      <c r="B32" s="102"/>
      <c r="C32" s="103">
        <v>7891137006477</v>
      </c>
      <c r="D32" s="136">
        <v>17.62</v>
      </c>
      <c r="E32" s="105" t="s">
        <v>243</v>
      </c>
      <c r="F32" s="114">
        <v>8</v>
      </c>
      <c r="G32" s="107">
        <f t="shared" si="0"/>
        <v>16.2104</v>
      </c>
      <c r="H32" s="108">
        <f t="shared" si="1"/>
        <v>0</v>
      </c>
    </row>
    <row r="33" spans="1:8" s="116" customFormat="1" ht="15" customHeight="1" thickBot="1" x14ac:dyDescent="0.3">
      <c r="A33" s="110" t="s">
        <v>272</v>
      </c>
      <c r="B33" s="111"/>
      <c r="C33" s="68">
        <v>7891137006484</v>
      </c>
      <c r="D33" s="137">
        <v>16.04</v>
      </c>
      <c r="E33" s="113" t="s">
        <v>243</v>
      </c>
      <c r="F33" s="114">
        <v>8</v>
      </c>
      <c r="G33" s="107">
        <f t="shared" si="0"/>
        <v>14.756799999999998</v>
      </c>
      <c r="H33" s="108">
        <f t="shared" si="1"/>
        <v>0</v>
      </c>
    </row>
    <row r="34" spans="1:8" s="116" customFormat="1" ht="15" customHeight="1" thickBot="1" x14ac:dyDescent="0.3">
      <c r="A34" s="101" t="s">
        <v>273</v>
      </c>
      <c r="B34" s="102"/>
      <c r="C34" s="103">
        <v>7891137004008</v>
      </c>
      <c r="D34" s="138">
        <v>137.08000000000001</v>
      </c>
      <c r="E34" s="105" t="s">
        <v>243</v>
      </c>
      <c r="F34" s="114">
        <v>8</v>
      </c>
      <c r="G34" s="107">
        <f t="shared" si="0"/>
        <v>126.11360000000002</v>
      </c>
      <c r="H34" s="108">
        <f t="shared" si="1"/>
        <v>0</v>
      </c>
    </row>
    <row r="35" spans="1:8" s="116" customFormat="1" ht="15" customHeight="1" thickBot="1" x14ac:dyDescent="0.3">
      <c r="A35" s="110" t="s">
        <v>274</v>
      </c>
      <c r="B35" s="111"/>
      <c r="C35" s="68">
        <v>7891137003988</v>
      </c>
      <c r="D35" s="139">
        <v>76.03</v>
      </c>
      <c r="E35" s="113" t="s">
        <v>243</v>
      </c>
      <c r="F35" s="114">
        <v>8</v>
      </c>
      <c r="G35" s="107">
        <f t="shared" si="0"/>
        <v>69.947599999999994</v>
      </c>
      <c r="H35" s="108">
        <f t="shared" si="1"/>
        <v>0</v>
      </c>
    </row>
    <row r="36" spans="1:8" s="116" customFormat="1" ht="15" customHeight="1" thickBot="1" x14ac:dyDescent="0.3">
      <c r="A36" s="143" t="s">
        <v>275</v>
      </c>
      <c r="B36" s="144"/>
      <c r="C36" s="145">
        <v>7891137003810</v>
      </c>
      <c r="D36" s="146">
        <v>136.86000000000001</v>
      </c>
      <c r="E36" s="147" t="s">
        <v>243</v>
      </c>
      <c r="F36" s="148">
        <v>8</v>
      </c>
      <c r="G36" s="107">
        <f t="shared" si="0"/>
        <v>125.91120000000001</v>
      </c>
      <c r="H36" s="108">
        <f t="shared" si="1"/>
        <v>0</v>
      </c>
    </row>
    <row r="37" spans="1:8" s="116" customFormat="1" ht="15" customHeight="1" thickBot="1" x14ac:dyDescent="0.3">
      <c r="A37" s="149" t="s">
        <v>276</v>
      </c>
      <c r="B37" s="111"/>
      <c r="C37" s="68">
        <v>7891137005333</v>
      </c>
      <c r="D37" s="139">
        <v>84.83</v>
      </c>
      <c r="E37" s="113" t="s">
        <v>243</v>
      </c>
      <c r="F37" s="114">
        <v>8</v>
      </c>
      <c r="G37" s="107">
        <f t="shared" si="0"/>
        <v>78.043599999999998</v>
      </c>
      <c r="H37" s="108">
        <f t="shared" si="1"/>
        <v>0</v>
      </c>
    </row>
    <row r="38" spans="1:8" s="116" customFormat="1" ht="15" customHeight="1" thickBot="1" x14ac:dyDescent="0.3">
      <c r="A38" s="149" t="s">
        <v>279</v>
      </c>
      <c r="B38" s="111"/>
      <c r="C38" s="68">
        <v>7891137006552</v>
      </c>
      <c r="D38" s="139">
        <v>94.51</v>
      </c>
      <c r="E38" s="113" t="s">
        <v>243</v>
      </c>
      <c r="F38" s="114">
        <v>11</v>
      </c>
      <c r="G38" s="107">
        <f t="shared" si="0"/>
        <v>84.113900000000001</v>
      </c>
      <c r="H38" s="108">
        <f t="shared" si="1"/>
        <v>0</v>
      </c>
    </row>
    <row r="39" spans="1:8" s="116" customFormat="1" ht="15" customHeight="1" thickBot="1" x14ac:dyDescent="0.3">
      <c r="A39" s="149" t="s">
        <v>280</v>
      </c>
      <c r="B39" s="111"/>
      <c r="C39" s="68">
        <v>7891137006439</v>
      </c>
      <c r="D39" s="139">
        <v>67.42</v>
      </c>
      <c r="E39" s="113" t="s">
        <v>243</v>
      </c>
      <c r="F39" s="114">
        <v>11</v>
      </c>
      <c r="G39" s="107">
        <f t="shared" si="0"/>
        <v>60.003799999999998</v>
      </c>
      <c r="H39" s="108">
        <f t="shared" si="1"/>
        <v>0</v>
      </c>
    </row>
    <row r="40" spans="1:8" s="116" customFormat="1" ht="15" customHeight="1" thickBot="1" x14ac:dyDescent="0.3">
      <c r="A40" s="149" t="s">
        <v>281</v>
      </c>
      <c r="B40" s="111"/>
      <c r="C40" s="68">
        <v>7891137006538</v>
      </c>
      <c r="D40" s="139">
        <v>77.61</v>
      </c>
      <c r="E40" s="113" t="s">
        <v>243</v>
      </c>
      <c r="F40" s="114">
        <v>11</v>
      </c>
      <c r="G40" s="107">
        <f t="shared" si="0"/>
        <v>69.072900000000004</v>
      </c>
      <c r="H40" s="108">
        <f t="shared" si="1"/>
        <v>0</v>
      </c>
    </row>
    <row r="41" spans="1:8" s="116" customFormat="1" ht="15" customHeight="1" thickBot="1" x14ac:dyDescent="0.3">
      <c r="A41" s="149" t="s">
        <v>282</v>
      </c>
      <c r="B41" s="111"/>
      <c r="C41" s="68">
        <v>7891137006514</v>
      </c>
      <c r="D41" s="139">
        <v>51.69</v>
      </c>
      <c r="E41" s="113" t="s">
        <v>243</v>
      </c>
      <c r="F41" s="114">
        <v>11</v>
      </c>
      <c r="G41" s="107">
        <f t="shared" si="0"/>
        <v>46.004100000000001</v>
      </c>
      <c r="H41" s="108">
        <f t="shared" si="1"/>
        <v>0</v>
      </c>
    </row>
    <row r="42" spans="1:8" ht="13.5" thickBot="1" x14ac:dyDescent="0.2">
      <c r="A42" s="152" t="s">
        <v>283</v>
      </c>
      <c r="B42" s="153"/>
      <c r="C42" s="154">
        <v>7891137006521</v>
      </c>
      <c r="D42" s="155">
        <v>54.77</v>
      </c>
      <c r="E42" s="156" t="s">
        <v>243</v>
      </c>
      <c r="F42" s="148">
        <v>11</v>
      </c>
      <c r="G42" s="107">
        <f t="shared" si="0"/>
        <v>48.7453</v>
      </c>
      <c r="H42" s="108">
        <f t="shared" si="1"/>
        <v>0</v>
      </c>
    </row>
    <row r="43" spans="1:8" ht="15" x14ac:dyDescent="0.3">
      <c r="A43" s="140" t="s">
        <v>232</v>
      </c>
      <c r="B43" s="151">
        <f>SUM(B4:B37)</f>
        <v>0</v>
      </c>
      <c r="H43" s="150">
        <f>SUM(H4:H37)</f>
        <v>0</v>
      </c>
    </row>
  </sheetData>
  <mergeCells count="1">
    <mergeCell ref="B1:G2"/>
  </mergeCells>
  <hyperlinks>
    <hyperlink ref="A2" r:id="rId1" xr:uid="{92423566-87BF-4834-87CD-EE7AF7EC83B3}"/>
  </hyperlinks>
  <pageMargins left="0.511811024" right="0.511811024" top="0.78740157499999996" bottom="0.78740157499999996" header="0.31496062000000002" footer="0.31496062000000002"/>
  <ignoredErrors>
    <ignoredError sqref="G4:H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Eurofarma Genéricos</vt:lpstr>
      <vt:lpstr>OTC</vt:lpstr>
      <vt:lpstr>VALDA</vt:lpstr>
      <vt:lpstr>'Eurofarma Genéricos'!Area_de_impressao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Mauro Oliveira</cp:lastModifiedBy>
  <cp:lastPrinted>2025-04-28T13:31:03Z</cp:lastPrinted>
  <dcterms:created xsi:type="dcterms:W3CDTF">2015-04-01T23:49:43Z</dcterms:created>
  <dcterms:modified xsi:type="dcterms:W3CDTF">2025-05-06T13:27:07Z</dcterms:modified>
</cp:coreProperties>
</file>