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TTAMA8\Downloads\"/>
    </mc:Choice>
  </mc:AlternateContent>
  <xr:revisionPtr revIDLastSave="0" documentId="8_{8DF5FB01-1424-4CC8-BCBE-91C203FD2630}" xr6:coauthVersionLast="47" xr6:coauthVersionMax="47" xr10:uidLastSave="{00000000-0000-0000-0000-000000000000}"/>
  <bookViews>
    <workbookView xWindow="-110" yWindow="-110" windowWidth="19420" windowHeight="10300" firstSheet="1" activeTab="1" xr2:uid="{BEDE9760-C3D0-441B-A25C-1A9CF00C1011}"/>
  </bookViews>
  <sheets>
    <sheet name="Planilha1" sheetId="1" state="hidden" r:id="rId1"/>
    <sheet name="TABELA FEIRA SC RJ" sheetId="2" r:id="rId2"/>
  </sheets>
  <externalReferences>
    <externalReference r:id="rId3"/>
  </externalReferences>
  <definedNames>
    <definedName name="_xlnm._FilterDatabase" localSheetId="0" hidden="1">Planilha1!$A$3:$O$163</definedName>
    <definedName name="_xlnm._FilterDatabase" localSheetId="1" hidden="1">'TABELA FEIRA SC RJ'!$A$3:$O$3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N2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4" i="2"/>
  <c r="L161" i="2"/>
  <c r="J161" i="2"/>
  <c r="I161" i="2"/>
  <c r="H161" i="2"/>
  <c r="L160" i="2"/>
  <c r="J160" i="2"/>
  <c r="I160" i="2"/>
  <c r="H160" i="2"/>
  <c r="L159" i="2"/>
  <c r="J159" i="2"/>
  <c r="I159" i="2"/>
  <c r="H159" i="2"/>
  <c r="L158" i="2"/>
  <c r="J158" i="2"/>
  <c r="K158" i="2" s="1"/>
  <c r="I158" i="2"/>
  <c r="H158" i="2"/>
  <c r="L157" i="2"/>
  <c r="J157" i="2"/>
  <c r="I157" i="2"/>
  <c r="H157" i="2"/>
  <c r="L156" i="2"/>
  <c r="J156" i="2"/>
  <c r="I156" i="2"/>
  <c r="H156" i="2"/>
  <c r="L155" i="2"/>
  <c r="J155" i="2"/>
  <c r="K155" i="2" s="1"/>
  <c r="I155" i="2"/>
  <c r="H155" i="2"/>
  <c r="L154" i="2"/>
  <c r="J154" i="2"/>
  <c r="I154" i="2"/>
  <c r="H154" i="2"/>
  <c r="L153" i="2"/>
  <c r="J153" i="2"/>
  <c r="K153" i="2" s="1"/>
  <c r="I153" i="2"/>
  <c r="H153" i="2"/>
  <c r="L152" i="2"/>
  <c r="J152" i="2"/>
  <c r="I152" i="2"/>
  <c r="H152" i="2"/>
  <c r="L151" i="2"/>
  <c r="J151" i="2"/>
  <c r="I151" i="2"/>
  <c r="H151" i="2"/>
  <c r="L150" i="2"/>
  <c r="J150" i="2"/>
  <c r="I150" i="2"/>
  <c r="K150" i="2" s="1"/>
  <c r="H150" i="2"/>
  <c r="L149" i="2"/>
  <c r="J149" i="2"/>
  <c r="I149" i="2"/>
  <c r="H149" i="2"/>
  <c r="L148" i="2"/>
  <c r="J148" i="2"/>
  <c r="K148" i="2" s="1"/>
  <c r="I148" i="2"/>
  <c r="H148" i="2"/>
  <c r="L147" i="2"/>
  <c r="J147" i="2"/>
  <c r="I147" i="2"/>
  <c r="H147" i="2"/>
  <c r="L146" i="2"/>
  <c r="J146" i="2"/>
  <c r="I146" i="2"/>
  <c r="H146" i="2"/>
  <c r="L145" i="2"/>
  <c r="J145" i="2"/>
  <c r="I145" i="2"/>
  <c r="H145" i="2"/>
  <c r="L144" i="2"/>
  <c r="J144" i="2"/>
  <c r="I144" i="2"/>
  <c r="H144" i="2"/>
  <c r="L143" i="2"/>
  <c r="J143" i="2"/>
  <c r="I143" i="2"/>
  <c r="H143" i="2"/>
  <c r="L142" i="2"/>
  <c r="J142" i="2"/>
  <c r="I142" i="2"/>
  <c r="H142" i="2"/>
  <c r="L141" i="2"/>
  <c r="K141" i="2"/>
  <c r="J141" i="2"/>
  <c r="I141" i="2"/>
  <c r="H141" i="2"/>
  <c r="L140" i="2"/>
  <c r="J140" i="2"/>
  <c r="I140" i="2"/>
  <c r="H140" i="2"/>
  <c r="L139" i="2"/>
  <c r="J139" i="2"/>
  <c r="I139" i="2"/>
  <c r="H139" i="2"/>
  <c r="L138" i="2"/>
  <c r="J138" i="2"/>
  <c r="K138" i="2" s="1"/>
  <c r="I138" i="2"/>
  <c r="H138" i="2"/>
  <c r="L137" i="2"/>
  <c r="J137" i="2"/>
  <c r="I137" i="2"/>
  <c r="H137" i="2"/>
  <c r="L136" i="2"/>
  <c r="J136" i="2"/>
  <c r="I136" i="2"/>
  <c r="K136" i="2" s="1"/>
  <c r="H136" i="2"/>
  <c r="L135" i="2"/>
  <c r="J135" i="2"/>
  <c r="I135" i="2"/>
  <c r="H135" i="2"/>
  <c r="L134" i="2"/>
  <c r="J134" i="2"/>
  <c r="I134" i="2"/>
  <c r="H134" i="2"/>
  <c r="L133" i="2"/>
  <c r="J133" i="2"/>
  <c r="I133" i="2"/>
  <c r="H133" i="2"/>
  <c r="L132" i="2"/>
  <c r="J132" i="2"/>
  <c r="I132" i="2"/>
  <c r="H132" i="2"/>
  <c r="L131" i="2"/>
  <c r="J131" i="2"/>
  <c r="K131" i="2" s="1"/>
  <c r="I131" i="2"/>
  <c r="H131" i="2"/>
  <c r="L130" i="2"/>
  <c r="J130" i="2"/>
  <c r="I130" i="2"/>
  <c r="H130" i="2"/>
  <c r="L129" i="2"/>
  <c r="J129" i="2"/>
  <c r="I129" i="2"/>
  <c r="H129" i="2"/>
  <c r="L128" i="2"/>
  <c r="J128" i="2"/>
  <c r="I128" i="2"/>
  <c r="H128" i="2"/>
  <c r="L127" i="2"/>
  <c r="J127" i="2"/>
  <c r="K127" i="2" s="1"/>
  <c r="I127" i="2"/>
  <c r="H127" i="2"/>
  <c r="L126" i="2"/>
  <c r="J126" i="2"/>
  <c r="I126" i="2"/>
  <c r="H126" i="2"/>
  <c r="L125" i="2"/>
  <c r="J125" i="2"/>
  <c r="K125" i="2" s="1"/>
  <c r="I125" i="2"/>
  <c r="H125" i="2"/>
  <c r="L124" i="2"/>
  <c r="J124" i="2"/>
  <c r="I124" i="2"/>
  <c r="H124" i="2"/>
  <c r="L123" i="2"/>
  <c r="J123" i="2"/>
  <c r="I123" i="2"/>
  <c r="H123" i="2"/>
  <c r="L122" i="2"/>
  <c r="J122" i="2"/>
  <c r="I122" i="2"/>
  <c r="K122" i="2" s="1"/>
  <c r="H122" i="2"/>
  <c r="L121" i="2"/>
  <c r="J121" i="2"/>
  <c r="K121" i="2" s="1"/>
  <c r="I121" i="2"/>
  <c r="H121" i="2"/>
  <c r="L120" i="2"/>
  <c r="J120" i="2"/>
  <c r="I120" i="2"/>
  <c r="H120" i="2"/>
  <c r="L119" i="2"/>
  <c r="J119" i="2"/>
  <c r="I119" i="2"/>
  <c r="H119" i="2"/>
  <c r="L118" i="2"/>
  <c r="J118" i="2"/>
  <c r="I118" i="2"/>
  <c r="H118" i="2"/>
  <c r="L117" i="2"/>
  <c r="J117" i="2"/>
  <c r="I117" i="2"/>
  <c r="H117" i="2"/>
  <c r="L116" i="2"/>
  <c r="J116" i="2"/>
  <c r="I116" i="2"/>
  <c r="H116" i="2"/>
  <c r="L115" i="2"/>
  <c r="J115" i="2"/>
  <c r="I115" i="2"/>
  <c r="H115" i="2"/>
  <c r="L114" i="2"/>
  <c r="J114" i="2"/>
  <c r="K114" i="2" s="1"/>
  <c r="I114" i="2"/>
  <c r="H114" i="2"/>
  <c r="L113" i="2"/>
  <c r="J113" i="2"/>
  <c r="K113" i="2" s="1"/>
  <c r="I113" i="2"/>
  <c r="H113" i="2"/>
  <c r="L112" i="2"/>
  <c r="J112" i="2"/>
  <c r="I112" i="2"/>
  <c r="H112" i="2"/>
  <c r="L111" i="2"/>
  <c r="J111" i="2"/>
  <c r="K111" i="2" s="1"/>
  <c r="I111" i="2"/>
  <c r="H111" i="2"/>
  <c r="L110" i="2"/>
  <c r="J110" i="2"/>
  <c r="I110" i="2"/>
  <c r="H110" i="2"/>
  <c r="L109" i="2"/>
  <c r="J109" i="2"/>
  <c r="I109" i="2"/>
  <c r="H109" i="2"/>
  <c r="L108" i="2"/>
  <c r="J108" i="2"/>
  <c r="I108" i="2"/>
  <c r="K108" i="2" s="1"/>
  <c r="H108" i="2"/>
  <c r="L107" i="2"/>
  <c r="J107" i="2"/>
  <c r="I107" i="2"/>
  <c r="H107" i="2"/>
  <c r="L106" i="2"/>
  <c r="J106" i="2"/>
  <c r="I106" i="2"/>
  <c r="H106" i="2"/>
  <c r="L105" i="2"/>
  <c r="J105" i="2"/>
  <c r="I105" i="2"/>
  <c r="H105" i="2"/>
  <c r="L104" i="2"/>
  <c r="J104" i="2"/>
  <c r="K104" i="2" s="1"/>
  <c r="I104" i="2"/>
  <c r="H104" i="2"/>
  <c r="L103" i="2"/>
  <c r="J103" i="2"/>
  <c r="I103" i="2"/>
  <c r="H103" i="2"/>
  <c r="L102" i="2"/>
  <c r="J102" i="2"/>
  <c r="I102" i="2"/>
  <c r="H102" i="2"/>
  <c r="L101" i="2"/>
  <c r="J101" i="2"/>
  <c r="I101" i="2"/>
  <c r="H101" i="2"/>
  <c r="L100" i="2"/>
  <c r="J100" i="2"/>
  <c r="I100" i="2"/>
  <c r="H100" i="2"/>
  <c r="L99" i="2"/>
  <c r="J99" i="2"/>
  <c r="K99" i="2" s="1"/>
  <c r="I99" i="2"/>
  <c r="H99" i="2"/>
  <c r="L98" i="2"/>
  <c r="J98" i="2"/>
  <c r="I98" i="2"/>
  <c r="H98" i="2"/>
  <c r="L97" i="2"/>
  <c r="J97" i="2"/>
  <c r="K97" i="2" s="1"/>
  <c r="I97" i="2"/>
  <c r="H97" i="2"/>
  <c r="L96" i="2"/>
  <c r="J96" i="2"/>
  <c r="I96" i="2"/>
  <c r="H96" i="2"/>
  <c r="L95" i="2"/>
  <c r="J95" i="2"/>
  <c r="I95" i="2"/>
  <c r="H95" i="2"/>
  <c r="L94" i="2"/>
  <c r="J94" i="2"/>
  <c r="I94" i="2"/>
  <c r="H94" i="2"/>
  <c r="L93" i="2"/>
  <c r="J93" i="2"/>
  <c r="I93" i="2"/>
  <c r="H93" i="2"/>
  <c r="L92" i="2"/>
  <c r="J92" i="2"/>
  <c r="I92" i="2"/>
  <c r="H92" i="2"/>
  <c r="L91" i="2"/>
  <c r="J91" i="2"/>
  <c r="I91" i="2"/>
  <c r="H91" i="2"/>
  <c r="L90" i="2"/>
  <c r="J90" i="2"/>
  <c r="I90" i="2"/>
  <c r="H90" i="2"/>
  <c r="L89" i="2"/>
  <c r="J89" i="2"/>
  <c r="I89" i="2"/>
  <c r="H89" i="2"/>
  <c r="L88" i="2"/>
  <c r="J88" i="2"/>
  <c r="I88" i="2"/>
  <c r="H88" i="2"/>
  <c r="L87" i="2"/>
  <c r="J87" i="2"/>
  <c r="K87" i="2" s="1"/>
  <c r="I87" i="2"/>
  <c r="H87" i="2"/>
  <c r="L86" i="2"/>
  <c r="J86" i="2"/>
  <c r="I86" i="2"/>
  <c r="H86" i="2"/>
  <c r="L85" i="2"/>
  <c r="J85" i="2"/>
  <c r="K85" i="2" s="1"/>
  <c r="I85" i="2"/>
  <c r="H85" i="2"/>
  <c r="L84" i="2"/>
  <c r="J84" i="2"/>
  <c r="I84" i="2"/>
  <c r="H84" i="2"/>
  <c r="L83" i="2"/>
  <c r="J83" i="2"/>
  <c r="K83" i="2" s="1"/>
  <c r="I83" i="2"/>
  <c r="H83" i="2"/>
  <c r="L82" i="2"/>
  <c r="J82" i="2"/>
  <c r="I82" i="2"/>
  <c r="H82" i="2"/>
  <c r="L81" i="2"/>
  <c r="J81" i="2"/>
  <c r="K81" i="2" s="1"/>
  <c r="I81" i="2"/>
  <c r="H81" i="2"/>
  <c r="L80" i="2"/>
  <c r="J80" i="2"/>
  <c r="I80" i="2"/>
  <c r="K80" i="2" s="1"/>
  <c r="H80" i="2"/>
  <c r="L79" i="2"/>
  <c r="J79" i="2"/>
  <c r="I79" i="2"/>
  <c r="H79" i="2"/>
  <c r="L78" i="2"/>
  <c r="J78" i="2"/>
  <c r="I78" i="2"/>
  <c r="H78" i="2"/>
  <c r="L77" i="2"/>
  <c r="J77" i="2"/>
  <c r="K77" i="2" s="1"/>
  <c r="I77" i="2"/>
  <c r="H77" i="2"/>
  <c r="L76" i="2"/>
  <c r="J76" i="2"/>
  <c r="I76" i="2"/>
  <c r="H76" i="2"/>
  <c r="L75" i="2"/>
  <c r="J75" i="2"/>
  <c r="I75" i="2"/>
  <c r="H75" i="2"/>
  <c r="L74" i="2"/>
  <c r="J74" i="2"/>
  <c r="K74" i="2" s="1"/>
  <c r="I74" i="2"/>
  <c r="H74" i="2"/>
  <c r="L73" i="2"/>
  <c r="J73" i="2"/>
  <c r="I73" i="2"/>
  <c r="H73" i="2"/>
  <c r="L72" i="2"/>
  <c r="J72" i="2"/>
  <c r="I72" i="2"/>
  <c r="H72" i="2"/>
  <c r="L71" i="2"/>
  <c r="J71" i="2"/>
  <c r="K71" i="2" s="1"/>
  <c r="I71" i="2"/>
  <c r="H71" i="2"/>
  <c r="L70" i="2"/>
  <c r="J70" i="2"/>
  <c r="K70" i="2" s="1"/>
  <c r="I70" i="2"/>
  <c r="H70" i="2"/>
  <c r="L69" i="2"/>
  <c r="J69" i="2"/>
  <c r="K69" i="2" s="1"/>
  <c r="I69" i="2"/>
  <c r="H69" i="2"/>
  <c r="L68" i="2"/>
  <c r="J68" i="2"/>
  <c r="I68" i="2"/>
  <c r="H68" i="2"/>
  <c r="L67" i="2"/>
  <c r="J67" i="2"/>
  <c r="K67" i="2" s="1"/>
  <c r="I67" i="2"/>
  <c r="H67" i="2"/>
  <c r="L66" i="2"/>
  <c r="J66" i="2"/>
  <c r="I66" i="2"/>
  <c r="K66" i="2" s="1"/>
  <c r="H66" i="2"/>
  <c r="L65" i="2"/>
  <c r="J65" i="2"/>
  <c r="I65" i="2"/>
  <c r="H65" i="2"/>
  <c r="L64" i="2"/>
  <c r="J64" i="2"/>
  <c r="I64" i="2"/>
  <c r="H64" i="2"/>
  <c r="L63" i="2"/>
  <c r="J63" i="2"/>
  <c r="I63" i="2"/>
  <c r="H63" i="2"/>
  <c r="L62" i="2"/>
  <c r="J62" i="2"/>
  <c r="I62" i="2"/>
  <c r="H62" i="2"/>
  <c r="L61" i="2"/>
  <c r="J61" i="2"/>
  <c r="I61" i="2"/>
  <c r="H61" i="2"/>
  <c r="L60" i="2"/>
  <c r="J60" i="2"/>
  <c r="K60" i="2" s="1"/>
  <c r="I60" i="2"/>
  <c r="H60" i="2"/>
  <c r="L59" i="2"/>
  <c r="J59" i="2"/>
  <c r="I59" i="2"/>
  <c r="H59" i="2"/>
  <c r="L58" i="2"/>
  <c r="J58" i="2"/>
  <c r="I58" i="2"/>
  <c r="H58" i="2"/>
  <c r="L57" i="2"/>
  <c r="J57" i="2"/>
  <c r="K57" i="2" s="1"/>
  <c r="I57" i="2"/>
  <c r="H57" i="2"/>
  <c r="L56" i="2"/>
  <c r="J56" i="2"/>
  <c r="I56" i="2"/>
  <c r="H56" i="2"/>
  <c r="L55" i="2"/>
  <c r="J55" i="2"/>
  <c r="K55" i="2" s="1"/>
  <c r="I55" i="2"/>
  <c r="H55" i="2"/>
  <c r="L54" i="2"/>
  <c r="J54" i="2"/>
  <c r="I54" i="2"/>
  <c r="H54" i="2"/>
  <c r="L53" i="2"/>
  <c r="J53" i="2"/>
  <c r="I53" i="2"/>
  <c r="H53" i="2"/>
  <c r="L52" i="2"/>
  <c r="J52" i="2"/>
  <c r="I52" i="2"/>
  <c r="K52" i="2" s="1"/>
  <c r="H52" i="2"/>
  <c r="L51" i="2"/>
  <c r="J51" i="2"/>
  <c r="K51" i="2" s="1"/>
  <c r="I51" i="2"/>
  <c r="H51" i="2"/>
  <c r="L50" i="2"/>
  <c r="J50" i="2"/>
  <c r="K50" i="2" s="1"/>
  <c r="I50" i="2"/>
  <c r="H50" i="2"/>
  <c r="L49" i="2"/>
  <c r="J49" i="2"/>
  <c r="I49" i="2"/>
  <c r="H49" i="2"/>
  <c r="L48" i="2"/>
  <c r="J48" i="2"/>
  <c r="I48" i="2"/>
  <c r="H48" i="2"/>
  <c r="L47" i="2"/>
  <c r="J47" i="2"/>
  <c r="I47" i="2"/>
  <c r="H47" i="2"/>
  <c r="L46" i="2"/>
  <c r="J46" i="2"/>
  <c r="I46" i="2"/>
  <c r="H46" i="2"/>
  <c r="L45" i="2"/>
  <c r="J45" i="2"/>
  <c r="I45" i="2"/>
  <c r="H45" i="2"/>
  <c r="L44" i="2"/>
  <c r="J44" i="2"/>
  <c r="K44" i="2" s="1"/>
  <c r="I44" i="2"/>
  <c r="H44" i="2"/>
  <c r="L43" i="2"/>
  <c r="K43" i="2"/>
  <c r="J43" i="2"/>
  <c r="I43" i="2"/>
  <c r="H43" i="2"/>
  <c r="L42" i="2"/>
  <c r="J42" i="2"/>
  <c r="I42" i="2"/>
  <c r="H42" i="2"/>
  <c r="L41" i="2"/>
  <c r="J41" i="2"/>
  <c r="I41" i="2"/>
  <c r="H41" i="2"/>
  <c r="L40" i="2"/>
  <c r="J40" i="2"/>
  <c r="K40" i="2" s="1"/>
  <c r="I40" i="2"/>
  <c r="H40" i="2"/>
  <c r="L39" i="2"/>
  <c r="J39" i="2"/>
  <c r="I39" i="2"/>
  <c r="H39" i="2"/>
  <c r="L38" i="2"/>
  <c r="J38" i="2"/>
  <c r="I38" i="2"/>
  <c r="K38" i="2" s="1"/>
  <c r="H38" i="2"/>
  <c r="L37" i="2"/>
  <c r="J37" i="2"/>
  <c r="I37" i="2"/>
  <c r="H37" i="2"/>
  <c r="L36" i="2"/>
  <c r="J36" i="2"/>
  <c r="I36" i="2"/>
  <c r="H36" i="2"/>
  <c r="L35" i="2"/>
  <c r="J35" i="2"/>
  <c r="I35" i="2"/>
  <c r="H35" i="2"/>
  <c r="L34" i="2"/>
  <c r="J34" i="2"/>
  <c r="I34" i="2"/>
  <c r="H34" i="2"/>
  <c r="L33" i="2"/>
  <c r="J33" i="2"/>
  <c r="K33" i="2" s="1"/>
  <c r="I33" i="2"/>
  <c r="H33" i="2"/>
  <c r="L32" i="2"/>
  <c r="J32" i="2"/>
  <c r="I32" i="2"/>
  <c r="H32" i="2"/>
  <c r="L31" i="2"/>
  <c r="J31" i="2"/>
  <c r="I31" i="2"/>
  <c r="H31" i="2"/>
  <c r="L30" i="2"/>
  <c r="J30" i="2"/>
  <c r="I30" i="2"/>
  <c r="H30" i="2"/>
  <c r="L29" i="2"/>
  <c r="J29" i="2"/>
  <c r="K29" i="2" s="1"/>
  <c r="I29" i="2"/>
  <c r="H29" i="2"/>
  <c r="L28" i="2"/>
  <c r="J28" i="2"/>
  <c r="I28" i="2"/>
  <c r="H28" i="2"/>
  <c r="L27" i="2"/>
  <c r="J27" i="2"/>
  <c r="K27" i="2" s="1"/>
  <c r="I27" i="2"/>
  <c r="H27" i="2"/>
  <c r="L26" i="2"/>
  <c r="J26" i="2"/>
  <c r="I26" i="2"/>
  <c r="H26" i="2"/>
  <c r="L25" i="2"/>
  <c r="J25" i="2"/>
  <c r="I25" i="2"/>
  <c r="H25" i="2"/>
  <c r="L24" i="2"/>
  <c r="J24" i="2"/>
  <c r="I24" i="2"/>
  <c r="K24" i="2" s="1"/>
  <c r="H24" i="2"/>
  <c r="L23" i="2"/>
  <c r="J23" i="2"/>
  <c r="K23" i="2" s="1"/>
  <c r="I23" i="2"/>
  <c r="H23" i="2"/>
  <c r="L22" i="2"/>
  <c r="J22" i="2"/>
  <c r="I22" i="2"/>
  <c r="H22" i="2"/>
  <c r="L21" i="2"/>
  <c r="J21" i="2"/>
  <c r="I21" i="2"/>
  <c r="H21" i="2"/>
  <c r="L20" i="2"/>
  <c r="J20" i="2"/>
  <c r="K20" i="2" s="1"/>
  <c r="I20" i="2"/>
  <c r="H20" i="2"/>
  <c r="L19" i="2"/>
  <c r="J19" i="2"/>
  <c r="I19" i="2"/>
  <c r="H19" i="2"/>
  <c r="L18" i="2"/>
  <c r="J18" i="2"/>
  <c r="I18" i="2"/>
  <c r="H18" i="2"/>
  <c r="L17" i="2"/>
  <c r="J17" i="2"/>
  <c r="I17" i="2"/>
  <c r="H17" i="2"/>
  <c r="L16" i="2"/>
  <c r="J16" i="2"/>
  <c r="K16" i="2" s="1"/>
  <c r="I16" i="2"/>
  <c r="H16" i="2"/>
  <c r="L15" i="2"/>
  <c r="J15" i="2"/>
  <c r="K15" i="2" s="1"/>
  <c r="I15" i="2"/>
  <c r="H15" i="2"/>
  <c r="L14" i="2"/>
  <c r="J14" i="2"/>
  <c r="I14" i="2"/>
  <c r="H14" i="2"/>
  <c r="L13" i="2"/>
  <c r="K13" i="2"/>
  <c r="J13" i="2"/>
  <c r="I13" i="2"/>
  <c r="H13" i="2"/>
  <c r="L12" i="2"/>
  <c r="J12" i="2"/>
  <c r="I12" i="2"/>
  <c r="H12" i="2"/>
  <c r="L11" i="2"/>
  <c r="J11" i="2"/>
  <c r="I11" i="2"/>
  <c r="H11" i="2"/>
  <c r="L10" i="2"/>
  <c r="J10" i="2"/>
  <c r="I10" i="2"/>
  <c r="K10" i="2" s="1"/>
  <c r="H10" i="2"/>
  <c r="L9" i="2"/>
  <c r="J9" i="2"/>
  <c r="I9" i="2"/>
  <c r="H9" i="2"/>
  <c r="L8" i="2"/>
  <c r="J8" i="2"/>
  <c r="I8" i="2"/>
  <c r="H8" i="2"/>
  <c r="L7" i="2"/>
  <c r="J7" i="2"/>
  <c r="I7" i="2"/>
  <c r="H7" i="2"/>
  <c r="L6" i="2"/>
  <c r="J6" i="2"/>
  <c r="K6" i="2" s="1"/>
  <c r="I6" i="2"/>
  <c r="H6" i="2"/>
  <c r="L5" i="2"/>
  <c r="J5" i="2"/>
  <c r="I5" i="2"/>
  <c r="H5" i="2"/>
  <c r="L4" i="2"/>
  <c r="J4" i="2"/>
  <c r="I4" i="2"/>
  <c r="H4" i="2"/>
  <c r="K145" i="2" l="1"/>
  <c r="K101" i="2"/>
  <c r="K139" i="2"/>
  <c r="K84" i="2"/>
  <c r="K91" i="2"/>
  <c r="K98" i="2"/>
  <c r="K128" i="2"/>
  <c r="K135" i="2"/>
  <c r="K118" i="2"/>
  <c r="K34" i="2"/>
  <c r="K41" i="2"/>
  <c r="K17" i="2"/>
  <c r="K7" i="2"/>
  <c r="K152" i="2"/>
  <c r="K64" i="2"/>
  <c r="K47" i="2"/>
  <c r="K54" i="2"/>
  <c r="K78" i="2"/>
  <c r="K30" i="2"/>
  <c r="K37" i="2"/>
  <c r="K61" i="2"/>
  <c r="K68" i="2"/>
  <c r="K88" i="2"/>
  <c r="K95" i="2"/>
  <c r="K115" i="2"/>
  <c r="K132" i="2"/>
  <c r="K142" i="2"/>
  <c r="K149" i="2"/>
  <c r="K159" i="2"/>
  <c r="K14" i="2"/>
  <c r="K112" i="2"/>
  <c r="K4" i="2"/>
  <c r="K11" i="2"/>
  <c r="K21" i="2"/>
  <c r="K58" i="2"/>
  <c r="K75" i="2"/>
  <c r="K82" i="2"/>
  <c r="K92" i="2"/>
  <c r="K109" i="2"/>
  <c r="K119" i="2"/>
  <c r="K129" i="2"/>
  <c r="K146" i="2"/>
  <c r="K28" i="2"/>
  <c r="K126" i="2"/>
  <c r="K8" i="2"/>
  <c r="K25" i="2"/>
  <c r="K35" i="2"/>
  <c r="K45" i="2"/>
  <c r="K62" i="2"/>
  <c r="K79" i="2"/>
  <c r="K89" i="2"/>
  <c r="K96" i="2"/>
  <c r="K106" i="2"/>
  <c r="K123" i="2"/>
  <c r="K133" i="2"/>
  <c r="K143" i="2"/>
  <c r="K160" i="2"/>
  <c r="K42" i="2"/>
  <c r="K140" i="2"/>
  <c r="K5" i="2"/>
  <c r="K12" i="2"/>
  <c r="K22" i="2"/>
  <c r="K32" i="2"/>
  <c r="K39" i="2"/>
  <c r="K49" i="2"/>
  <c r="K59" i="2"/>
  <c r="K76" i="2"/>
  <c r="K86" i="2"/>
  <c r="K93" i="2"/>
  <c r="K103" i="2"/>
  <c r="K110" i="2"/>
  <c r="K120" i="2"/>
  <c r="K130" i="2"/>
  <c r="K137" i="2"/>
  <c r="K147" i="2"/>
  <c r="K157" i="2"/>
  <c r="K56" i="2"/>
  <c r="K154" i="2"/>
  <c r="K9" i="2"/>
  <c r="K19" i="2"/>
  <c r="K26" i="2"/>
  <c r="K36" i="2"/>
  <c r="K46" i="2"/>
  <c r="K53" i="2"/>
  <c r="K63" i="2"/>
  <c r="K73" i="2"/>
  <c r="K90" i="2"/>
  <c r="K100" i="2"/>
  <c r="K107" i="2"/>
  <c r="K117" i="2"/>
  <c r="K124" i="2"/>
  <c r="K134" i="2"/>
  <c r="K144" i="2"/>
  <c r="K151" i="2"/>
  <c r="K161" i="2"/>
  <c r="K105" i="2"/>
  <c r="K31" i="2"/>
  <c r="K48" i="2"/>
  <c r="K65" i="2"/>
  <c r="K102" i="2"/>
  <c r="K156" i="2"/>
  <c r="K18" i="2"/>
  <c r="K72" i="2"/>
  <c r="K116" i="2"/>
  <c r="K94" i="2"/>
  <c r="L163" i="1"/>
  <c r="J163" i="1"/>
  <c r="I163" i="1"/>
  <c r="H163" i="1"/>
  <c r="L162" i="1"/>
  <c r="J162" i="1"/>
  <c r="I162" i="1"/>
  <c r="H162" i="1"/>
  <c r="L161" i="1"/>
  <c r="J161" i="1"/>
  <c r="I161" i="1"/>
  <c r="H161" i="1"/>
  <c r="L160" i="1"/>
  <c r="J160" i="1"/>
  <c r="I160" i="1"/>
  <c r="H160" i="1"/>
  <c r="L159" i="1"/>
  <c r="J159" i="1"/>
  <c r="I159" i="1"/>
  <c r="H159" i="1"/>
  <c r="L158" i="1"/>
  <c r="J158" i="1"/>
  <c r="I158" i="1"/>
  <c r="H158" i="1"/>
  <c r="L157" i="1"/>
  <c r="J157" i="1"/>
  <c r="I157" i="1"/>
  <c r="H157" i="1"/>
  <c r="L156" i="1"/>
  <c r="J156" i="1"/>
  <c r="I156" i="1"/>
  <c r="H156" i="1"/>
  <c r="L155" i="1"/>
  <c r="J155" i="1"/>
  <c r="I155" i="1"/>
  <c r="H155" i="1"/>
  <c r="L154" i="1"/>
  <c r="J154" i="1"/>
  <c r="I154" i="1"/>
  <c r="H154" i="1"/>
  <c r="L153" i="1"/>
  <c r="J153" i="1"/>
  <c r="I153" i="1"/>
  <c r="H153" i="1"/>
  <c r="L152" i="1"/>
  <c r="J152" i="1"/>
  <c r="I152" i="1"/>
  <c r="H152" i="1"/>
  <c r="L151" i="1"/>
  <c r="J151" i="1"/>
  <c r="I151" i="1"/>
  <c r="H151" i="1"/>
  <c r="L150" i="1"/>
  <c r="J150" i="1"/>
  <c r="I150" i="1"/>
  <c r="H150" i="1"/>
  <c r="L149" i="1"/>
  <c r="J149" i="1"/>
  <c r="I149" i="1"/>
  <c r="H149" i="1"/>
  <c r="L148" i="1"/>
  <c r="J148" i="1"/>
  <c r="I148" i="1"/>
  <c r="H148" i="1"/>
  <c r="L147" i="1"/>
  <c r="J147" i="1"/>
  <c r="I147" i="1"/>
  <c r="H147" i="1"/>
  <c r="L146" i="1"/>
  <c r="J146" i="1"/>
  <c r="I146" i="1"/>
  <c r="H146" i="1"/>
  <c r="L145" i="1"/>
  <c r="J145" i="1"/>
  <c r="I145" i="1"/>
  <c r="H145" i="1"/>
  <c r="L144" i="1"/>
  <c r="J144" i="1"/>
  <c r="I144" i="1"/>
  <c r="H144" i="1"/>
  <c r="L143" i="1"/>
  <c r="J143" i="1"/>
  <c r="I143" i="1"/>
  <c r="H143" i="1"/>
  <c r="L142" i="1"/>
  <c r="J142" i="1"/>
  <c r="I142" i="1"/>
  <c r="H142" i="1"/>
  <c r="L141" i="1"/>
  <c r="J141" i="1"/>
  <c r="I141" i="1"/>
  <c r="H141" i="1"/>
  <c r="L140" i="1"/>
  <c r="J140" i="1"/>
  <c r="I140" i="1"/>
  <c r="H140" i="1"/>
  <c r="L139" i="1"/>
  <c r="J139" i="1"/>
  <c r="I139" i="1"/>
  <c r="H139" i="1"/>
  <c r="L138" i="1"/>
  <c r="J138" i="1"/>
  <c r="I138" i="1"/>
  <c r="H138" i="1"/>
  <c r="L137" i="1"/>
  <c r="J137" i="1"/>
  <c r="I137" i="1"/>
  <c r="H137" i="1"/>
  <c r="L136" i="1"/>
  <c r="J136" i="1"/>
  <c r="I136" i="1"/>
  <c r="H136" i="1"/>
  <c r="L135" i="1"/>
  <c r="J135" i="1"/>
  <c r="I135" i="1"/>
  <c r="H135" i="1"/>
  <c r="L134" i="1"/>
  <c r="J134" i="1"/>
  <c r="I134" i="1"/>
  <c r="H134" i="1"/>
  <c r="L133" i="1"/>
  <c r="J133" i="1"/>
  <c r="I133" i="1"/>
  <c r="H133" i="1"/>
  <c r="L132" i="1"/>
  <c r="J132" i="1"/>
  <c r="I132" i="1"/>
  <c r="H132" i="1"/>
  <c r="L131" i="1"/>
  <c r="J131" i="1"/>
  <c r="I131" i="1"/>
  <c r="H131" i="1"/>
  <c r="L130" i="1"/>
  <c r="J130" i="1"/>
  <c r="I130" i="1"/>
  <c r="H130" i="1"/>
  <c r="L129" i="1"/>
  <c r="J129" i="1"/>
  <c r="I129" i="1"/>
  <c r="H129" i="1"/>
  <c r="L128" i="1"/>
  <c r="J128" i="1"/>
  <c r="I128" i="1"/>
  <c r="H128" i="1"/>
  <c r="L127" i="1"/>
  <c r="J127" i="1"/>
  <c r="I127" i="1"/>
  <c r="H127" i="1"/>
  <c r="L126" i="1"/>
  <c r="J126" i="1"/>
  <c r="I126" i="1"/>
  <c r="H126" i="1"/>
  <c r="L125" i="1"/>
  <c r="J125" i="1"/>
  <c r="I125" i="1"/>
  <c r="H125" i="1"/>
  <c r="L124" i="1"/>
  <c r="J124" i="1"/>
  <c r="I124" i="1"/>
  <c r="H124" i="1"/>
  <c r="L123" i="1"/>
  <c r="J123" i="1"/>
  <c r="I123" i="1"/>
  <c r="H123" i="1"/>
  <c r="L122" i="1"/>
  <c r="J122" i="1"/>
  <c r="I122" i="1"/>
  <c r="H122" i="1"/>
  <c r="L121" i="1"/>
  <c r="J121" i="1"/>
  <c r="I121" i="1"/>
  <c r="H121" i="1"/>
  <c r="L120" i="1"/>
  <c r="J120" i="1"/>
  <c r="I120" i="1"/>
  <c r="H120" i="1"/>
  <c r="L119" i="1"/>
  <c r="J119" i="1"/>
  <c r="I119" i="1"/>
  <c r="H119" i="1"/>
  <c r="L118" i="1"/>
  <c r="J118" i="1"/>
  <c r="I118" i="1"/>
  <c r="H118" i="1"/>
  <c r="L117" i="1"/>
  <c r="J117" i="1"/>
  <c r="I117" i="1"/>
  <c r="H117" i="1"/>
  <c r="L116" i="1"/>
  <c r="J116" i="1"/>
  <c r="I116" i="1"/>
  <c r="H116" i="1"/>
  <c r="L115" i="1"/>
  <c r="J115" i="1"/>
  <c r="I115" i="1"/>
  <c r="H115" i="1"/>
  <c r="L114" i="1"/>
  <c r="J114" i="1"/>
  <c r="I114" i="1"/>
  <c r="H114" i="1"/>
  <c r="L113" i="1"/>
  <c r="J113" i="1"/>
  <c r="I113" i="1"/>
  <c r="H113" i="1"/>
  <c r="L112" i="1"/>
  <c r="J112" i="1"/>
  <c r="I112" i="1"/>
  <c r="H112" i="1"/>
  <c r="L111" i="1"/>
  <c r="J111" i="1"/>
  <c r="I111" i="1"/>
  <c r="H111" i="1"/>
  <c r="L110" i="1"/>
  <c r="J110" i="1"/>
  <c r="I110" i="1"/>
  <c r="H110" i="1"/>
  <c r="L109" i="1"/>
  <c r="J109" i="1"/>
  <c r="I109" i="1"/>
  <c r="H109" i="1"/>
  <c r="L108" i="1"/>
  <c r="J108" i="1"/>
  <c r="I108" i="1"/>
  <c r="H108" i="1"/>
  <c r="L107" i="1"/>
  <c r="J107" i="1"/>
  <c r="I107" i="1"/>
  <c r="H107" i="1"/>
  <c r="L106" i="1"/>
  <c r="J106" i="1"/>
  <c r="I106" i="1"/>
  <c r="H106" i="1"/>
  <c r="L105" i="1"/>
  <c r="J105" i="1"/>
  <c r="I105" i="1"/>
  <c r="H105" i="1"/>
  <c r="L104" i="1"/>
  <c r="J104" i="1"/>
  <c r="I104" i="1"/>
  <c r="H104" i="1"/>
  <c r="L103" i="1"/>
  <c r="J103" i="1"/>
  <c r="I103" i="1"/>
  <c r="H103" i="1"/>
  <c r="L102" i="1"/>
  <c r="J102" i="1"/>
  <c r="I102" i="1"/>
  <c r="H102" i="1"/>
  <c r="L101" i="1"/>
  <c r="J101" i="1"/>
  <c r="I101" i="1"/>
  <c r="H101" i="1"/>
  <c r="L100" i="1"/>
  <c r="J100" i="1"/>
  <c r="I100" i="1"/>
  <c r="H100" i="1"/>
  <c r="L99" i="1"/>
  <c r="J99" i="1"/>
  <c r="I99" i="1"/>
  <c r="H99" i="1"/>
  <c r="L98" i="1"/>
  <c r="J98" i="1"/>
  <c r="I98" i="1"/>
  <c r="H98" i="1"/>
  <c r="L97" i="1"/>
  <c r="J97" i="1"/>
  <c r="I97" i="1"/>
  <c r="H97" i="1"/>
  <c r="L96" i="1"/>
  <c r="J96" i="1"/>
  <c r="I96" i="1"/>
  <c r="H96" i="1"/>
  <c r="L95" i="1"/>
  <c r="J95" i="1"/>
  <c r="I95" i="1"/>
  <c r="H95" i="1"/>
  <c r="L94" i="1"/>
  <c r="J94" i="1"/>
  <c r="I94" i="1"/>
  <c r="H94" i="1"/>
  <c r="L93" i="1"/>
  <c r="J93" i="1"/>
  <c r="I93" i="1"/>
  <c r="H93" i="1"/>
  <c r="L92" i="1"/>
  <c r="J92" i="1"/>
  <c r="I92" i="1"/>
  <c r="H92" i="1"/>
  <c r="L91" i="1"/>
  <c r="J91" i="1"/>
  <c r="I91" i="1"/>
  <c r="H91" i="1"/>
  <c r="L90" i="1"/>
  <c r="J90" i="1"/>
  <c r="I90" i="1"/>
  <c r="H90" i="1"/>
  <c r="L89" i="1"/>
  <c r="J89" i="1"/>
  <c r="I89" i="1"/>
  <c r="H89" i="1"/>
  <c r="L88" i="1"/>
  <c r="J88" i="1"/>
  <c r="I88" i="1"/>
  <c r="H88" i="1"/>
  <c r="L87" i="1"/>
  <c r="J87" i="1"/>
  <c r="I87" i="1"/>
  <c r="H87" i="1"/>
  <c r="L86" i="1"/>
  <c r="J86" i="1"/>
  <c r="I86" i="1"/>
  <c r="H86" i="1"/>
  <c r="L85" i="1"/>
  <c r="J85" i="1"/>
  <c r="I85" i="1"/>
  <c r="H85" i="1"/>
  <c r="L84" i="1"/>
  <c r="J84" i="1"/>
  <c r="I84" i="1"/>
  <c r="H84" i="1"/>
  <c r="L83" i="1"/>
  <c r="J83" i="1"/>
  <c r="I83" i="1"/>
  <c r="H83" i="1"/>
  <c r="L82" i="1"/>
  <c r="J82" i="1"/>
  <c r="I82" i="1"/>
  <c r="H82" i="1"/>
  <c r="L81" i="1"/>
  <c r="J81" i="1"/>
  <c r="I81" i="1"/>
  <c r="H81" i="1"/>
  <c r="L80" i="1"/>
  <c r="J80" i="1"/>
  <c r="I80" i="1"/>
  <c r="H80" i="1"/>
  <c r="L79" i="1"/>
  <c r="J79" i="1"/>
  <c r="I79" i="1"/>
  <c r="H79" i="1"/>
  <c r="L78" i="1"/>
  <c r="J78" i="1"/>
  <c r="I78" i="1"/>
  <c r="H78" i="1"/>
  <c r="L77" i="1"/>
  <c r="J77" i="1"/>
  <c r="I77" i="1"/>
  <c r="H77" i="1"/>
  <c r="L76" i="1"/>
  <c r="J76" i="1"/>
  <c r="I76" i="1"/>
  <c r="H76" i="1"/>
  <c r="L73" i="1"/>
  <c r="J73" i="1"/>
  <c r="I73" i="1"/>
  <c r="H73" i="1"/>
  <c r="L71" i="1"/>
  <c r="J71" i="1"/>
  <c r="I71" i="1"/>
  <c r="H71" i="1"/>
  <c r="L70" i="1"/>
  <c r="J70" i="1"/>
  <c r="I70" i="1"/>
  <c r="H70" i="1"/>
  <c r="L69" i="1"/>
  <c r="J69" i="1"/>
  <c r="I69" i="1"/>
  <c r="H69" i="1"/>
  <c r="L68" i="1"/>
  <c r="J68" i="1"/>
  <c r="I68" i="1"/>
  <c r="H68" i="1"/>
  <c r="L67" i="1"/>
  <c r="J67" i="1"/>
  <c r="I67" i="1"/>
  <c r="H67" i="1"/>
  <c r="L66" i="1"/>
  <c r="J66" i="1"/>
  <c r="I66" i="1"/>
  <c r="H66" i="1"/>
  <c r="L65" i="1"/>
  <c r="J65" i="1"/>
  <c r="I65" i="1"/>
  <c r="H65" i="1"/>
  <c r="L64" i="1"/>
  <c r="J64" i="1"/>
  <c r="I64" i="1"/>
  <c r="H64" i="1"/>
  <c r="L63" i="1"/>
  <c r="J63" i="1"/>
  <c r="I63" i="1"/>
  <c r="H63" i="1"/>
  <c r="L62" i="1"/>
  <c r="J62" i="1"/>
  <c r="I62" i="1"/>
  <c r="H62" i="1"/>
  <c r="L61" i="1"/>
  <c r="J61" i="1"/>
  <c r="I61" i="1"/>
  <c r="H61" i="1"/>
  <c r="L60" i="1"/>
  <c r="J60" i="1"/>
  <c r="I60" i="1"/>
  <c r="H60" i="1"/>
  <c r="L59" i="1"/>
  <c r="J59" i="1"/>
  <c r="I59" i="1"/>
  <c r="H59" i="1"/>
  <c r="L58" i="1"/>
  <c r="J58" i="1"/>
  <c r="I58" i="1"/>
  <c r="H58" i="1"/>
  <c r="L57" i="1"/>
  <c r="J57" i="1"/>
  <c r="I57" i="1"/>
  <c r="H57" i="1"/>
  <c r="L56" i="1"/>
  <c r="J56" i="1"/>
  <c r="I56" i="1"/>
  <c r="H56" i="1"/>
  <c r="L55" i="1"/>
  <c r="J55" i="1"/>
  <c r="I55" i="1"/>
  <c r="H55" i="1"/>
  <c r="L54" i="1"/>
  <c r="J54" i="1"/>
  <c r="I54" i="1"/>
  <c r="H54" i="1"/>
  <c r="L53" i="1"/>
  <c r="J53" i="1"/>
  <c r="I53" i="1"/>
  <c r="H53" i="1"/>
  <c r="L52" i="1"/>
  <c r="J52" i="1"/>
  <c r="I52" i="1"/>
  <c r="H52" i="1"/>
  <c r="L51" i="1"/>
  <c r="J51" i="1"/>
  <c r="I51" i="1"/>
  <c r="H51" i="1"/>
  <c r="L50" i="1"/>
  <c r="J50" i="1"/>
  <c r="I50" i="1"/>
  <c r="H50" i="1"/>
  <c r="L49" i="1"/>
  <c r="J49" i="1"/>
  <c r="I49" i="1"/>
  <c r="H49" i="1"/>
  <c r="L48" i="1"/>
  <c r="J48" i="1"/>
  <c r="I48" i="1"/>
  <c r="H48" i="1"/>
  <c r="L47" i="1"/>
  <c r="J47" i="1"/>
  <c r="I47" i="1"/>
  <c r="H47" i="1"/>
  <c r="L46" i="1"/>
  <c r="J46" i="1"/>
  <c r="I46" i="1"/>
  <c r="H46" i="1"/>
  <c r="L45" i="1"/>
  <c r="J45" i="1"/>
  <c r="I45" i="1"/>
  <c r="H45" i="1"/>
  <c r="L44" i="1"/>
  <c r="J44" i="1"/>
  <c r="I44" i="1"/>
  <c r="H44" i="1"/>
  <c r="L43" i="1"/>
  <c r="J43" i="1"/>
  <c r="I43" i="1"/>
  <c r="H43" i="1"/>
  <c r="L42" i="1"/>
  <c r="J42" i="1"/>
  <c r="I42" i="1"/>
  <c r="H42" i="1"/>
  <c r="L41" i="1"/>
  <c r="J41" i="1"/>
  <c r="I41" i="1"/>
  <c r="H41" i="1"/>
  <c r="L40" i="1"/>
  <c r="J40" i="1"/>
  <c r="I40" i="1"/>
  <c r="H40" i="1"/>
  <c r="L39" i="1"/>
  <c r="J39" i="1"/>
  <c r="I39" i="1"/>
  <c r="H39" i="1"/>
  <c r="L38" i="1"/>
  <c r="J38" i="1"/>
  <c r="I38" i="1"/>
  <c r="H38" i="1"/>
  <c r="L37" i="1"/>
  <c r="J37" i="1"/>
  <c r="I37" i="1"/>
  <c r="H37" i="1"/>
  <c r="L36" i="1"/>
  <c r="J36" i="1"/>
  <c r="I36" i="1"/>
  <c r="H36" i="1"/>
  <c r="L35" i="1"/>
  <c r="J35" i="1"/>
  <c r="I35" i="1"/>
  <c r="H35" i="1"/>
  <c r="L34" i="1"/>
  <c r="J34" i="1"/>
  <c r="I34" i="1"/>
  <c r="H34" i="1"/>
  <c r="L33" i="1"/>
  <c r="J33" i="1"/>
  <c r="I33" i="1"/>
  <c r="H33" i="1"/>
  <c r="L32" i="1"/>
  <c r="J32" i="1"/>
  <c r="I32" i="1"/>
  <c r="H32" i="1"/>
  <c r="L31" i="1"/>
  <c r="J31" i="1"/>
  <c r="I31" i="1"/>
  <c r="H31" i="1"/>
  <c r="L30" i="1"/>
  <c r="J30" i="1"/>
  <c r="I30" i="1"/>
  <c r="H30" i="1"/>
  <c r="L29" i="1"/>
  <c r="J29" i="1"/>
  <c r="I29" i="1"/>
  <c r="H29" i="1"/>
  <c r="L28" i="1"/>
  <c r="J28" i="1"/>
  <c r="I28" i="1"/>
  <c r="H28" i="1"/>
  <c r="L27" i="1"/>
  <c r="J27" i="1"/>
  <c r="I27" i="1"/>
  <c r="H27" i="1"/>
  <c r="L26" i="1"/>
  <c r="J26" i="1"/>
  <c r="I26" i="1"/>
  <c r="H26" i="1"/>
  <c r="L25" i="1"/>
  <c r="J25" i="1"/>
  <c r="I25" i="1"/>
  <c r="H25" i="1"/>
  <c r="L24" i="1"/>
  <c r="J24" i="1"/>
  <c r="I24" i="1"/>
  <c r="H24" i="1"/>
  <c r="L23" i="1"/>
  <c r="J23" i="1"/>
  <c r="I23" i="1"/>
  <c r="H23" i="1"/>
  <c r="L22" i="1"/>
  <c r="J22" i="1"/>
  <c r="I22" i="1"/>
  <c r="H22" i="1"/>
  <c r="L21" i="1"/>
  <c r="J21" i="1"/>
  <c r="I21" i="1"/>
  <c r="H21" i="1"/>
  <c r="L20" i="1"/>
  <c r="J20" i="1"/>
  <c r="I20" i="1"/>
  <c r="H20" i="1"/>
  <c r="L19" i="1"/>
  <c r="J19" i="1"/>
  <c r="I19" i="1"/>
  <c r="H19" i="1"/>
  <c r="L18" i="1"/>
  <c r="J18" i="1"/>
  <c r="I18" i="1"/>
  <c r="H18" i="1"/>
  <c r="L17" i="1"/>
  <c r="J17" i="1"/>
  <c r="I17" i="1"/>
  <c r="H17" i="1"/>
  <c r="L16" i="1"/>
  <c r="J16" i="1"/>
  <c r="I16" i="1"/>
  <c r="H16" i="1"/>
  <c r="L15" i="1"/>
  <c r="J15" i="1"/>
  <c r="I15" i="1"/>
  <c r="H15" i="1"/>
  <c r="L14" i="1"/>
  <c r="J14" i="1"/>
  <c r="I14" i="1"/>
  <c r="H14" i="1"/>
  <c r="L13" i="1"/>
  <c r="J13" i="1"/>
  <c r="I13" i="1"/>
  <c r="H13" i="1"/>
  <c r="L12" i="1"/>
  <c r="J12" i="1"/>
  <c r="I12" i="1"/>
  <c r="H12" i="1"/>
  <c r="L11" i="1"/>
  <c r="J11" i="1"/>
  <c r="I11" i="1"/>
  <c r="H11" i="1"/>
  <c r="L10" i="1"/>
  <c r="J10" i="1"/>
  <c r="I10" i="1"/>
  <c r="H10" i="1"/>
  <c r="L9" i="1"/>
  <c r="J9" i="1"/>
  <c r="I9" i="1"/>
  <c r="H9" i="1"/>
  <c r="L8" i="1"/>
  <c r="J8" i="1"/>
  <c r="I8" i="1"/>
  <c r="H8" i="1"/>
  <c r="L7" i="1"/>
  <c r="J7" i="1"/>
  <c r="I7" i="1"/>
  <c r="H7" i="1"/>
  <c r="L6" i="1"/>
  <c r="J6" i="1"/>
  <c r="I6" i="1"/>
  <c r="H6" i="1"/>
  <c r="L5" i="1"/>
  <c r="J5" i="1"/>
  <c r="I5" i="1"/>
  <c r="H5" i="1"/>
  <c r="L4" i="1"/>
  <c r="J4" i="1"/>
  <c r="I4" i="1"/>
  <c r="H4" i="1"/>
  <c r="K91" i="1" l="1"/>
  <c r="K94" i="1"/>
  <c r="K20" i="1"/>
  <c r="K134" i="1"/>
  <c r="K22" i="1"/>
  <c r="K66" i="1"/>
  <c r="K151" i="1"/>
  <c r="K122" i="1"/>
  <c r="K113" i="1"/>
  <c r="K121" i="1"/>
  <c r="K12" i="1"/>
  <c r="K90" i="1"/>
  <c r="K82" i="1"/>
  <c r="K71" i="1"/>
  <c r="K48" i="1"/>
  <c r="K124" i="1"/>
  <c r="K17" i="1"/>
  <c r="K116" i="1"/>
  <c r="K64" i="1"/>
  <c r="K149" i="1"/>
  <c r="K125" i="1"/>
  <c r="K141" i="1"/>
  <c r="K76" i="1"/>
  <c r="K26" i="1"/>
  <c r="K39" i="1"/>
  <c r="K47" i="1"/>
  <c r="K79" i="1"/>
  <c r="K147" i="1"/>
  <c r="K157" i="1"/>
  <c r="K9" i="1"/>
  <c r="K24" i="1"/>
  <c r="K34" i="1"/>
  <c r="K50" i="1"/>
  <c r="K55" i="1"/>
  <c r="K60" i="1"/>
  <c r="K104" i="1"/>
  <c r="K152" i="1"/>
  <c r="K161" i="1"/>
  <c r="K93" i="1"/>
  <c r="K44" i="1"/>
  <c r="K14" i="1"/>
  <c r="K32" i="1"/>
  <c r="K102" i="1"/>
  <c r="K83" i="1"/>
  <c r="K16" i="1"/>
  <c r="K133" i="1"/>
  <c r="K101" i="1"/>
  <c r="K73" i="1"/>
  <c r="K10" i="1"/>
  <c r="K80" i="1"/>
  <c r="K7" i="1"/>
  <c r="K42" i="1"/>
  <c r="K119" i="1"/>
  <c r="K136" i="1"/>
  <c r="K162" i="1"/>
  <c r="K86" i="1"/>
  <c r="K139" i="1"/>
  <c r="K19" i="1"/>
  <c r="K65" i="1"/>
  <c r="K78" i="1"/>
  <c r="K106" i="1"/>
  <c r="K52" i="1"/>
  <c r="K70" i="1"/>
  <c r="K89" i="1"/>
  <c r="K127" i="1"/>
  <c r="K132" i="1"/>
  <c r="K137" i="1"/>
  <c r="K154" i="1"/>
  <c r="K28" i="1"/>
  <c r="K33" i="1"/>
  <c r="K100" i="1"/>
  <c r="K144" i="1"/>
  <c r="K158" i="1"/>
  <c r="K51" i="1"/>
  <c r="K97" i="1"/>
  <c r="K123" i="1"/>
  <c r="K5" i="1"/>
  <c r="K35" i="1"/>
  <c r="K58" i="1"/>
  <c r="K63" i="1"/>
  <c r="K38" i="1"/>
  <c r="K61" i="1"/>
  <c r="K68" i="1"/>
  <c r="K87" i="1"/>
  <c r="K98" i="1"/>
  <c r="K130" i="1"/>
  <c r="K135" i="1"/>
  <c r="K45" i="1"/>
  <c r="K95" i="1"/>
  <c r="K160" i="1"/>
  <c r="K36" i="1"/>
  <c r="K6" i="1"/>
  <c r="K41" i="1"/>
  <c r="K81" i="1"/>
  <c r="K92" i="1"/>
  <c r="K96" i="1"/>
  <c r="K109" i="1"/>
  <c r="K110" i="1"/>
  <c r="K23" i="1"/>
  <c r="K49" i="1"/>
  <c r="K11" i="1"/>
  <c r="K57" i="1"/>
  <c r="K128" i="1"/>
  <c r="K142" i="1"/>
  <c r="K69" i="1"/>
  <c r="K112" i="1"/>
  <c r="K54" i="1"/>
  <c r="K156" i="1"/>
  <c r="K108" i="1"/>
  <c r="K18" i="1"/>
  <c r="K4" i="1"/>
  <c r="K46" i="1"/>
  <c r="K62" i="1"/>
  <c r="K84" i="1"/>
  <c r="K103" i="1"/>
  <c r="K105" i="1"/>
  <c r="K114" i="1"/>
  <c r="K126" i="1"/>
  <c r="K138" i="1"/>
  <c r="K140" i="1"/>
  <c r="K159" i="1"/>
  <c r="K40" i="1"/>
  <c r="K77" i="1"/>
  <c r="K148" i="1"/>
  <c r="K146" i="1"/>
  <c r="K30" i="1"/>
  <c r="K56" i="1"/>
  <c r="K118" i="1"/>
  <c r="K31" i="1"/>
  <c r="K155" i="1"/>
  <c r="K99" i="1"/>
  <c r="K143" i="1"/>
  <c r="K27" i="1"/>
  <c r="K59" i="1"/>
  <c r="K107" i="1"/>
  <c r="K120" i="1"/>
  <c r="K13" i="1"/>
  <c r="K21" i="1"/>
  <c r="K53" i="1"/>
  <c r="K129" i="1"/>
  <c r="K163" i="1"/>
  <c r="K29" i="1"/>
  <c r="K153" i="1"/>
  <c r="K67" i="1"/>
  <c r="K88" i="1"/>
  <c r="K115" i="1"/>
  <c r="K150" i="1"/>
  <c r="K111" i="1"/>
  <c r="K85" i="1"/>
  <c r="K8" i="1"/>
  <c r="K15" i="1"/>
  <c r="K43" i="1"/>
  <c r="K117" i="1"/>
  <c r="K131" i="1"/>
  <c r="K145" i="1"/>
  <c r="K25" i="1"/>
  <c r="K37" i="1"/>
</calcChain>
</file>

<file path=xl/sharedStrings.xml><?xml version="1.0" encoding="utf-8"?>
<sst xmlns="http://schemas.openxmlformats.org/spreadsheetml/2006/main" count="360" uniqueCount="177">
  <si>
    <t>EAN</t>
  </si>
  <si>
    <t>Estoque Livre</t>
  </si>
  <si>
    <t>PF</t>
  </si>
  <si>
    <t>LIMITADOR</t>
  </si>
  <si>
    <t>ADC</t>
  </si>
  <si>
    <t>SOLICITADO</t>
  </si>
  <si>
    <t>DESC+ADC</t>
  </si>
  <si>
    <t>solicitado</t>
  </si>
  <si>
    <t>CONECTA R$</t>
  </si>
  <si>
    <t>PREÇO</t>
  </si>
  <si>
    <t>ACICLOVIR 200MG C/25 COMP NOV</t>
  </si>
  <si>
    <t>ACICLOVIR 200MG C/25 COMP SAN</t>
  </si>
  <si>
    <t>ACICLOVIR 200MG C/50 COMP SAN</t>
  </si>
  <si>
    <t>ACICLOVIR 400MG C/30 COMP SAN</t>
  </si>
  <si>
    <t>ACICLOVIR 400MG C/30COMP NOV</t>
  </si>
  <si>
    <t>ACICLOVIR 400MG C/60COMP SAN</t>
  </si>
  <si>
    <t>ALENDRONATO SOD 70MG C/4 CP NOV</t>
  </si>
  <si>
    <t>ALENDRONATO SOD 70MG C/8 CP SAN</t>
  </si>
  <si>
    <t>ALOPURINOL 100MG C/30 COMP SAN</t>
  </si>
  <si>
    <t>ALOPURINOL 100MG C/60 COMP SAN</t>
  </si>
  <si>
    <t>ALOPURINOL 300MG C/30 COMP NOV</t>
  </si>
  <si>
    <t>ALOPURINOL 300MG C/30 COMP SAN</t>
  </si>
  <si>
    <t>ALOPURINOL 300MG C/60 COMP SAN</t>
  </si>
  <si>
    <t>AMOX+CLAVU 250+62,5MG 75ML NOV</t>
  </si>
  <si>
    <t>AMOX+CLAVU 250MG+62,5MG 75ML SDZ</t>
  </si>
  <si>
    <t>AMOX+CLAVU 500+125MG 12CPR NOV</t>
  </si>
  <si>
    <t>AMOX+CLAVU 500+125MG 12CPR SDZ</t>
  </si>
  <si>
    <t>AMOX+CLAVU 500+125MG 14CPR SDZ</t>
  </si>
  <si>
    <t>AMOX+CLAVU 500+125MG 18CPR NOV</t>
  </si>
  <si>
    <t>AMOX+CLAVU 500+125MG 18CPR SDZ</t>
  </si>
  <si>
    <t>AMOX+CLAVU 500+125MG 21CPR SDZ</t>
  </si>
  <si>
    <t>AMOX+CLAVU 500+125MG 30CPR SDZ</t>
  </si>
  <si>
    <t>APIXABANA 2,5MG C/20COMP REV SDZ</t>
  </si>
  <si>
    <t>APIXABANA 5MG C/20COMP REV SDZ</t>
  </si>
  <si>
    <t>APIXABANA 5MG C60COMP REV SDZ</t>
  </si>
  <si>
    <t>ARIPIPRAZOL 10MG C/30CPR (C1)NOV</t>
  </si>
  <si>
    <t>ARIPIPRAZOL 10MG C/30CPR (C1)SDZ</t>
  </si>
  <si>
    <t>ARIPIPRAZOL 10MG C/60CPR (C1)SDZ</t>
  </si>
  <si>
    <t>ARIPIPRAZOL 15MG C/30CPR (C1)NOV</t>
  </si>
  <si>
    <t>ARIPIPRAZOL 15MG C/30CPR (C1)SDZ</t>
  </si>
  <si>
    <t>ARIPIPRAZOL 15MG C/60CPR (C1)SDZ</t>
  </si>
  <si>
    <t>ATENOLOL 25 MG C/30 COMP SAN</t>
  </si>
  <si>
    <t>ATENOLOL 25MG C/60 COMP SAN</t>
  </si>
  <si>
    <t>ATENOLOL 50MG C/30 COMP SAN</t>
  </si>
  <si>
    <t>ATORVASTATINA 20MG 30 COMP SAN</t>
  </si>
  <si>
    <t>ATORVASTATINA 40MG 30 COMP SAN</t>
  </si>
  <si>
    <t>AZITROMICINA 500MG C/3 COMP SAN</t>
  </si>
  <si>
    <t>AZITROMICINA 500MG C/5 COMP SAN</t>
  </si>
  <si>
    <t>BESILATO ANLODIP 10MG C/30CP SAN</t>
  </si>
  <si>
    <t>BESILATO ANLODIP 10MG C/60CP SAN</t>
  </si>
  <si>
    <t>BESILATO ANLODIP 5MG C/60CP SAN</t>
  </si>
  <si>
    <t>BESILATO DE ANLOD 10MG 30CP NOV</t>
  </si>
  <si>
    <t>BESILATO DE ANLOD 5MG 30CP NOV</t>
  </si>
  <si>
    <t>BESILATO DE ANLOD 5MG 30CP SAN</t>
  </si>
  <si>
    <t>BISSUL CLOPIDOGREL 75MG 28CP NOV</t>
  </si>
  <si>
    <t>BISSUL CLOPIDOGREL 75MG 28CP SAN</t>
  </si>
  <si>
    <t>BISSUL CLOPIDOGREL 75MG 56CP SAN</t>
  </si>
  <si>
    <t>CANDESARTANA CILEX 16MG 60CP SAN</t>
  </si>
  <si>
    <t>CANDESARTANA CILEX 8MG 60CP SAN</t>
  </si>
  <si>
    <t>CEFADROXILA 500MG C/8 CAPS SAN</t>
  </si>
  <si>
    <t>CELECOXIBE 200MG 10CAPS (C1) SDZ</t>
  </si>
  <si>
    <t>CIPROBIOT 500MG C/14 COMP</t>
  </si>
  <si>
    <t>CITR DE TAMOX 20MG 30 COMP REV</t>
  </si>
  <si>
    <t>CITR SILDENAFILA 100MG C/4CP SAN</t>
  </si>
  <si>
    <t>CITR SILDENAFILA 25MG C/4 CP SAN</t>
  </si>
  <si>
    <t>CITR SILDENAFILA 50MG C/2 CP SAN</t>
  </si>
  <si>
    <t>CITR SILDENAFILA 50MG C/4 CP SAN</t>
  </si>
  <si>
    <t>CITR SILDENAFILA 50MG C/8 CP SAN</t>
  </si>
  <si>
    <t>CITR TAMOXIFENO 10MG 30 COMP REV</t>
  </si>
  <si>
    <t>CL CLOMIPRAM 25MG 20CPR (C1)SDZ</t>
  </si>
  <si>
    <t>CL DONEPEZILA 10MG 30CP (C1) NOV</t>
  </si>
  <si>
    <t>CL DONEPEZILA 10MG 30CP (C1) SDZ</t>
  </si>
  <si>
    <t>CL DONEPEZILA 5MG 30CPR (C1) SDZ</t>
  </si>
  <si>
    <t>CL MEMANTINA 10MG 60CPR (C1) NOV</t>
  </si>
  <si>
    <t>CLOR CIPROFLOXACI 500MG 10CP SAN</t>
  </si>
  <si>
    <t>CLOR CIPROFLOXACI 500MG 14CP NOV</t>
  </si>
  <si>
    <t>CLOR CIPROFLOXACI 500MG 14CP SAN</t>
  </si>
  <si>
    <t>CLOR CIPROFLOXACI 500MG 6 CP SAN</t>
  </si>
  <si>
    <t>CLOR SOTALOL 160MG C/20 CP SAN</t>
  </si>
  <si>
    <t>CLOR SOTALOL 160MG C/30 COMP SAN</t>
  </si>
  <si>
    <t>DESOGESTREL 0,075MCG 56COMP SAN</t>
  </si>
  <si>
    <t>DESOGESTREL 0,075MG 84COMP SAN</t>
  </si>
  <si>
    <t>DESOGESTREL 0,075MG C/28COMP SAN</t>
  </si>
  <si>
    <t>DESOGESTREL 75MCG C/28CP REV NOV</t>
  </si>
  <si>
    <t>DESOGESTREL 75MCG C/84CP REV NOV</t>
  </si>
  <si>
    <t>DESOGESTREL+ET 150/30MCG 21C SAN</t>
  </si>
  <si>
    <t>DIASEC 2MG C/12 COMP</t>
  </si>
  <si>
    <t>DICLAC 75MG C/20 COMP</t>
  </si>
  <si>
    <t>DOXICICLINA MONOH 100MG 15CP SAN</t>
  </si>
  <si>
    <t>DOXICICLINA MONOH 100MG 20CP SAN</t>
  </si>
  <si>
    <t>DOXURAN 4MG C/30 COMP</t>
  </si>
  <si>
    <t>EZETIMIBA 10MG C/60 COMP SAN</t>
  </si>
  <si>
    <t>FOS DE SITA+MET 50MG+1G 56FCT BR</t>
  </si>
  <si>
    <t>FOSF SITAGLIPTINA 100MG 30CP SAN</t>
  </si>
  <si>
    <t>FOSF SITAGLIPTINA 100MG 60CP SDZ</t>
  </si>
  <si>
    <t>FOSF SITAGLIPTINA 25MG 30CPR SDZ</t>
  </si>
  <si>
    <t>FOSF SITAGLIPTINA 50MG 30CP SAN</t>
  </si>
  <si>
    <t>FOSF SITAGLIPTINA 50MG 60CPR SDZ</t>
  </si>
  <si>
    <t>GESTODENO+ET 60/15MCG 72C SAN</t>
  </si>
  <si>
    <t>GLIMEPIRIDA 2MG C/30 COMP SAN</t>
  </si>
  <si>
    <t>GLIMEPIRIDA 4MG C/30 COMP SAN</t>
  </si>
  <si>
    <t>HEM ZOLPIDEM 10MG 20CPR (B1) NOV</t>
  </si>
  <si>
    <t>HEM ZOLPIDEM 10MG 20CPR (B1) SDZ</t>
  </si>
  <si>
    <t>HEM ZOLPIDEM 10MG 30CPR (B1) NOV</t>
  </si>
  <si>
    <t>HEM ZOLPIDEM 10MG 30CPR (B1) SDZ</t>
  </si>
  <si>
    <t>HEMIF QUETIAP 100MG 30CP (C1)NOV</t>
  </si>
  <si>
    <t>HEMIF QUETIAP 25MG 30CP (C1) NOV</t>
  </si>
  <si>
    <t>HEMIF QUETIAP 25MG 60CP (C1) SAN</t>
  </si>
  <si>
    <t>LEVOFLOXACINO 750MG C/5COMP SAN</t>
  </si>
  <si>
    <t>LEVOFLOXACINO 750MG C/7COMP SAN</t>
  </si>
  <si>
    <t>LOPERAMIDA 2MG 12 COMP SAN</t>
  </si>
  <si>
    <t>LOSARTANA POTAS 50MG 30CP SAN</t>
  </si>
  <si>
    <t>MESIL DOXAZOSINA 2MG C/30 CP SAN</t>
  </si>
  <si>
    <t>MESIL DOXAZOSINA 4MG C/30 CP NOV</t>
  </si>
  <si>
    <t>MESIL DOXAZOSINA 4MG C/30 CP SAN</t>
  </si>
  <si>
    <t>MESIL DOXAZOSINA 4MG C/60 CP SAN</t>
  </si>
  <si>
    <t>MIRTAZAPINA 30MG 30CPR NOV (C1)</t>
  </si>
  <si>
    <t>MIRTAZAPINA 30MG 30CPR SDZ (C1)</t>
  </si>
  <si>
    <t>MIRTAZAPINA 30MG 60CPR (C1)SDZ</t>
  </si>
  <si>
    <t>MIRTAZAPINA 45MG 30CPR (C1) NOV</t>
  </si>
  <si>
    <t>MIRTAZAPINA 45MG 30CPR (C1) SDZ</t>
  </si>
  <si>
    <t>MIRTAZAPINA ODT 15MG 28CP(C1)NOV</t>
  </si>
  <si>
    <t>NORFLOXACINO 400MG C/14COMP SAN</t>
  </si>
  <si>
    <t>OX ESCITALOP 10MG 30CPR (C1) NOV</t>
  </si>
  <si>
    <t>OX ESCITALOP 10MG 30CPR (C1) SDZ</t>
  </si>
  <si>
    <t>OX ESCITALOP 10MG 60CPR (C1) SDZ</t>
  </si>
  <si>
    <t>OX ESCITALOP 15MG 30CPR (C1) NOV</t>
  </si>
  <si>
    <t>OX ESCITALOP 15MG 30CPR (C1) SDZ</t>
  </si>
  <si>
    <t>OX ESCITALOP 20MG 30CPR (C1) NOV</t>
  </si>
  <si>
    <t>OX ESCITALOP 20MG 30CPR (C1) SDZ</t>
  </si>
  <si>
    <t>OX ESCITALOP 20MG 60CPR (C1) SDZ</t>
  </si>
  <si>
    <t>PREGABALINA 150MG 30CAP (C1) SDZ</t>
  </si>
  <si>
    <t>QUETIAPINA 100MG 30CPR (C1) SDZ</t>
  </si>
  <si>
    <t>QUETIAPINA 200MG 30CPR (C1) SDZ</t>
  </si>
  <si>
    <t>QUETIAPINA 25MG 30CPR (C1) SDZ</t>
  </si>
  <si>
    <t>RABEPRAZOL 10MG C/14 COMP SAN</t>
  </si>
  <si>
    <t>RABEPRAZOL 20MG C/28 COMP SAN</t>
  </si>
  <si>
    <t>RISPERIDONA 1MG C/30CPR (C1) NOV</t>
  </si>
  <si>
    <t>RISPERIDONA 1MG C/30CPR (C1) SDZ</t>
  </si>
  <si>
    <t>RISPERIDONA 1MG C/60CPR (C1) SDZ</t>
  </si>
  <si>
    <t>RISPERIDONA 2MG C/30CPR (C1) NOV</t>
  </si>
  <si>
    <t>RISPERIDONA 2MG C/30CPR (C1) SDZ</t>
  </si>
  <si>
    <t>RISPERIDONA 2MG C/60CPR (C1) SDZ</t>
  </si>
  <si>
    <t>RISPERIDONA 3MG C/30CPR (C1) SDZ</t>
  </si>
  <si>
    <t>ROSUVASTATINA CAL 10MG 30CPR NOV</t>
  </si>
  <si>
    <t>ROSUVASTATINA CAL 10MG 30CPR SDZ</t>
  </si>
  <si>
    <t>ROSUVASTATINA CAL 10MG 60CPR SDZ</t>
  </si>
  <si>
    <t>ROSUVASTATINA CAL 20MG 30CPR NOV</t>
  </si>
  <si>
    <t>ROSUVASTATINA CAL 20MG 30CPR SDZ</t>
  </si>
  <si>
    <t>ROSUVASTATINA CAL 20MG 60CPR SDZ</t>
  </si>
  <si>
    <t>SECNIDAZOL 1000MG C/02 COMP SAN</t>
  </si>
  <si>
    <t>SECNIDAZOL 1000MG C/04 COMP SAN</t>
  </si>
  <si>
    <t>SECNIHEXAL 1000MG C/2 COMP</t>
  </si>
  <si>
    <t>SECNIHEXAL 1000MG C/4 COMP</t>
  </si>
  <si>
    <t>SIMETICONA 125MG C/10 CAPS</t>
  </si>
  <si>
    <t>SINVASTACOR 10MG C/30 COMP</t>
  </si>
  <si>
    <t>SINVASTACOR 20MG C/30 COMP</t>
  </si>
  <si>
    <t>SINVASTACOR 40MG C/30 COMP</t>
  </si>
  <si>
    <t>SINVASTATINA 10MG C/30 COMP SAN</t>
  </si>
  <si>
    <t>SINVASTATINA 20MG C/30 COMP NOV</t>
  </si>
  <si>
    <t>SINVASTATINA 20MG C/30 COMP SAN</t>
  </si>
  <si>
    <t>SINVASTATINA 40MG C/30 COMP NOV</t>
  </si>
  <si>
    <t>SINVASTATINA 40MG C/30 COMP SAN</t>
  </si>
  <si>
    <t>SITAGLIP+MET 50+850MG 56CPR SDZ</t>
  </si>
  <si>
    <t>TOPIRAMATO 100MG 60COMP (C1) SDZ</t>
  </si>
  <si>
    <t>TRILAX C/12 COMP</t>
  </si>
  <si>
    <t>TRILAX C/30 COMP</t>
  </si>
  <si>
    <t>VALS+ANLO 160/5MG C/28 CP SAN</t>
  </si>
  <si>
    <t>PRODUTO</t>
  </si>
  <si>
    <t>ESTOQUE</t>
  </si>
  <si>
    <t>QRCode para cadastro.</t>
  </si>
  <si>
    <r>
      <rPr>
        <b/>
        <sz val="18"/>
        <color rgb="FF0070C0"/>
        <rFont val="Aptos Narrow"/>
        <family val="2"/>
        <scheme val="minor"/>
      </rPr>
      <t>ESHOP SANDOZ ​</t>
    </r>
    <r>
      <rPr>
        <b/>
        <sz val="16"/>
        <color rgb="FF0070C0"/>
        <rFont val="Aptos Narrow"/>
        <family val="2"/>
        <scheme val="minor"/>
      </rPr>
      <t xml:space="preserve">
</t>
    </r>
    <r>
      <rPr>
        <sz val="16"/>
        <color rgb="FF0070C0"/>
        <rFont val="Aptos Narrow"/>
        <family val="2"/>
        <scheme val="minor"/>
      </rPr>
      <t>Plataforma Online de pedidos</t>
    </r>
  </si>
  <si>
    <t>QTD</t>
  </si>
  <si>
    <t>TOTAL</t>
  </si>
  <si>
    <t xml:space="preserve">CNPJ:                                     NOME:                                       TELEFONE:                                    </t>
  </si>
  <si>
    <r>
      <rPr>
        <b/>
        <sz val="16"/>
        <color rgb="FF0070C0"/>
        <rFont val="Aptos Narrow"/>
        <family val="2"/>
        <scheme val="minor"/>
      </rPr>
      <t>ESHOP SANDOZ</t>
    </r>
    <r>
      <rPr>
        <sz val="16"/>
        <color rgb="FF0070C0"/>
        <rFont val="Aptos Narrow"/>
        <family val="2"/>
        <scheme val="minor"/>
      </rPr>
      <t xml:space="preserve"> ​
Plataforma Online de pedidos</t>
    </r>
  </si>
  <si>
    <t xml:space="preserve">CNPJ:                                           NOME:                                                TELEFONE: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</si>
</sst>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theme="0"/>
      <name val="Calibri"/>
      <family val="2"/>
    </font>
    <font>
      <b/>
      <sz val="11"/>
      <color rgb="FF0070C0"/>
      <name val="Aptos Narrow"/>
      <family val="2"/>
      <scheme val="minor"/>
    </font>
    <font>
      <b/>
      <sz val="16"/>
      <color rgb="FF0070C0"/>
      <name val="Aptos Narrow"/>
      <family val="2"/>
      <scheme val="minor"/>
    </font>
    <font>
      <sz val="16"/>
      <color rgb="FF0070C0"/>
      <name val="Aptos Narrow"/>
      <family val="2"/>
      <scheme val="minor"/>
    </font>
    <font>
      <sz val="14"/>
      <color rgb="FF000000"/>
      <name val="Times New Roman"/>
      <family val="1"/>
    </font>
    <font>
      <sz val="14"/>
      <color rgb="FF0070C0"/>
      <name val="Times New Roman"/>
      <family val="1"/>
    </font>
    <font>
      <b/>
      <sz val="18"/>
      <color rgb="FF0070C0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indexed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/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70C0"/>
      </left>
      <right/>
      <top/>
      <bottom style="thin">
        <color rgb="FF0070C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44" fontId="3" fillId="2" borderId="2" xfId="2" applyFont="1" applyFill="1" applyBorder="1" applyAlignment="1">
      <alignment horizontal="center"/>
    </xf>
    <xf numFmtId="44" fontId="2" fillId="3" borderId="2" xfId="2" applyFont="1" applyFill="1" applyBorder="1"/>
    <xf numFmtId="0" fontId="2" fillId="0" borderId="1" xfId="0" applyFont="1" applyBorder="1"/>
    <xf numFmtId="164" fontId="2" fillId="0" borderId="1" xfId="1" applyNumberFormat="1" applyFont="1" applyBorder="1"/>
    <xf numFmtId="44" fontId="0" fillId="0" borderId="1" xfId="2" applyFont="1" applyBorder="1"/>
    <xf numFmtId="0" fontId="0" fillId="0" borderId="1" xfId="0" applyBorder="1" applyAlignment="1">
      <alignment horizontal="center"/>
    </xf>
    <xf numFmtId="43" fontId="2" fillId="3" borderId="1" xfId="1" applyFont="1" applyFill="1" applyBorder="1" applyAlignment="1">
      <alignment horizontal="center"/>
    </xf>
    <xf numFmtId="43" fontId="2" fillId="4" borderId="1" xfId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2" fillId="3" borderId="1" xfId="0" applyFont="1" applyFill="1" applyBorder="1"/>
    <xf numFmtId="1" fontId="3" fillId="2" borderId="4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3" fillId="2" borderId="5" xfId="1" applyNumberFormat="1" applyFont="1" applyFill="1" applyBorder="1" applyAlignment="1">
      <alignment horizontal="center"/>
    </xf>
    <xf numFmtId="44" fontId="3" fillId="2" borderId="5" xfId="2" applyFont="1" applyFill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44" fontId="3" fillId="2" borderId="6" xfId="2" applyFont="1" applyFill="1" applyBorder="1" applyAlignment="1">
      <alignment horizontal="center"/>
    </xf>
    <xf numFmtId="1" fontId="0" fillId="0" borderId="7" xfId="0" applyNumberFormat="1" applyBorder="1" applyAlignment="1">
      <alignment horizontal="left"/>
    </xf>
    <xf numFmtId="44" fontId="2" fillId="3" borderId="8" xfId="2" applyFont="1" applyFill="1" applyBorder="1"/>
    <xf numFmtId="1" fontId="0" fillId="0" borderId="9" xfId="0" applyNumberFormat="1" applyBorder="1" applyAlignment="1">
      <alignment horizontal="left"/>
    </xf>
    <xf numFmtId="0" fontId="2" fillId="0" borderId="10" xfId="0" applyFont="1" applyBorder="1"/>
    <xf numFmtId="164" fontId="2" fillId="0" borderId="10" xfId="1" applyNumberFormat="1" applyFont="1" applyBorder="1"/>
    <xf numFmtId="44" fontId="0" fillId="0" borderId="10" xfId="2" applyFont="1" applyBorder="1"/>
    <xf numFmtId="0" fontId="0" fillId="0" borderId="10" xfId="0" applyBorder="1" applyAlignment="1">
      <alignment horizontal="center"/>
    </xf>
    <xf numFmtId="43" fontId="2" fillId="3" borderId="10" xfId="1" applyFont="1" applyFill="1" applyBorder="1" applyAlignment="1">
      <alignment horizontal="center"/>
    </xf>
    <xf numFmtId="43" fontId="2" fillId="4" borderId="10" xfId="1" applyFon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43" fontId="0" fillId="0" borderId="10" xfId="1" applyFont="1" applyBorder="1" applyAlignment="1">
      <alignment horizontal="center"/>
    </xf>
    <xf numFmtId="0" fontId="0" fillId="0" borderId="10" xfId="1" applyNumberFormat="1" applyFont="1" applyBorder="1" applyAlignment="1">
      <alignment horizontal="center"/>
    </xf>
    <xf numFmtId="44" fontId="2" fillId="3" borderId="11" xfId="2" applyFont="1" applyFill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/>
    <xf numFmtId="44" fontId="3" fillId="2" borderId="15" xfId="2" applyFont="1" applyFill="1" applyBorder="1" applyAlignment="1">
      <alignment horizontal="center"/>
    </xf>
    <xf numFmtId="44" fontId="0" fillId="0" borderId="0" xfId="2" applyFont="1"/>
    <xf numFmtId="44" fontId="2" fillId="0" borderId="1" xfId="2" applyFon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20" xfId="0" applyBorder="1"/>
    <xf numFmtId="0" fontId="7" fillId="0" borderId="20" xfId="0" applyFont="1" applyBorder="1" applyAlignment="1"/>
    <xf numFmtId="0" fontId="7" fillId="0" borderId="21" xfId="0" applyFont="1" applyBorder="1" applyAlignment="1"/>
    <xf numFmtId="0" fontId="8" fillId="0" borderId="3" xfId="0" applyFont="1" applyBorder="1" applyAlignment="1"/>
    <xf numFmtId="1" fontId="10" fillId="0" borderId="7" xfId="0" applyNumberFormat="1" applyFont="1" applyBorder="1" applyAlignment="1">
      <alignment horizontal="left"/>
    </xf>
    <xf numFmtId="0" fontId="11" fillId="0" borderId="1" xfId="0" applyFont="1" applyBorder="1"/>
    <xf numFmtId="164" fontId="11" fillId="0" borderId="1" xfId="1" applyNumberFormat="1" applyFont="1" applyBorder="1"/>
    <xf numFmtId="44" fontId="11" fillId="3" borderId="8" xfId="2" applyFont="1" applyFill="1" applyBorder="1"/>
    <xf numFmtId="44" fontId="10" fillId="0" borderId="1" xfId="2" applyFont="1" applyBorder="1"/>
    <xf numFmtId="0" fontId="10" fillId="0" borderId="1" xfId="0" applyFont="1" applyBorder="1" applyAlignment="1">
      <alignment horizontal="center"/>
    </xf>
    <xf numFmtId="43" fontId="11" fillId="3" borderId="1" xfId="1" applyFont="1" applyFill="1" applyBorder="1" applyAlignment="1">
      <alignment horizontal="center"/>
    </xf>
    <xf numFmtId="43" fontId="11" fillId="4" borderId="1" xfId="1" applyFont="1" applyFill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43" fontId="10" fillId="0" borderId="1" xfId="1" applyFont="1" applyBorder="1" applyAlignment="1">
      <alignment horizontal="center"/>
    </xf>
    <xf numFmtId="0" fontId="10" fillId="0" borderId="1" xfId="1" applyNumberFormat="1" applyFont="1" applyBorder="1" applyAlignment="1">
      <alignment horizontal="center"/>
    </xf>
    <xf numFmtId="0" fontId="11" fillId="3" borderId="1" xfId="0" applyFont="1" applyFill="1" applyBorder="1"/>
    <xf numFmtId="1" fontId="10" fillId="0" borderId="9" xfId="0" applyNumberFormat="1" applyFont="1" applyBorder="1" applyAlignment="1">
      <alignment horizontal="left"/>
    </xf>
    <xf numFmtId="0" fontId="11" fillId="0" borderId="10" xfId="0" applyFont="1" applyBorder="1"/>
    <xf numFmtId="164" fontId="11" fillId="0" borderId="10" xfId="1" applyNumberFormat="1" applyFont="1" applyBorder="1"/>
    <xf numFmtId="44" fontId="11" fillId="3" borderId="11" xfId="2" applyFont="1" applyFill="1" applyBorder="1"/>
    <xf numFmtId="44" fontId="10" fillId="0" borderId="10" xfId="2" applyFont="1" applyBorder="1"/>
    <xf numFmtId="0" fontId="10" fillId="0" borderId="10" xfId="0" applyFont="1" applyBorder="1" applyAlignment="1">
      <alignment horizontal="center"/>
    </xf>
    <xf numFmtId="43" fontId="11" fillId="3" borderId="10" xfId="1" applyFont="1" applyFill="1" applyBorder="1" applyAlignment="1">
      <alignment horizontal="center"/>
    </xf>
    <xf numFmtId="43" fontId="11" fillId="4" borderId="10" xfId="1" applyFont="1" applyFill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43" fontId="10" fillId="0" borderId="10" xfId="1" applyFont="1" applyBorder="1" applyAlignment="1">
      <alignment horizontal="center"/>
    </xf>
    <xf numFmtId="0" fontId="10" fillId="0" borderId="10" xfId="1" applyNumberFormat="1" applyFont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2" xfId="0" applyFont="1" applyBorder="1" applyAlignment="1"/>
    <xf numFmtId="44" fontId="2" fillId="3" borderId="23" xfId="2" applyFont="1" applyFill="1" applyBorder="1"/>
    <xf numFmtId="1" fontId="3" fillId="2" borderId="4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4" fontId="3" fillId="2" borderId="5" xfId="1" applyNumberFormat="1" applyFont="1" applyFill="1" applyBorder="1" applyAlignment="1">
      <alignment horizontal="center" vertical="center"/>
    </xf>
    <xf numFmtId="44" fontId="3" fillId="2" borderId="15" xfId="2" applyFont="1" applyFill="1" applyBorder="1" applyAlignment="1">
      <alignment horizontal="center" vertical="center"/>
    </xf>
    <xf numFmtId="164" fontId="11" fillId="0" borderId="24" xfId="1" applyNumberFormat="1" applyFont="1" applyBorder="1"/>
    <xf numFmtId="1" fontId="10" fillId="5" borderId="7" xfId="0" applyNumberFormat="1" applyFont="1" applyFill="1" applyBorder="1" applyAlignment="1">
      <alignment horizontal="left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44" fontId="0" fillId="0" borderId="12" xfId="2" applyFont="1" applyBorder="1" applyAlignment="1">
      <alignment horizontal="center"/>
    </xf>
    <xf numFmtId="44" fontId="0" fillId="0" borderId="13" xfId="2" applyFont="1" applyBorder="1" applyAlignment="1">
      <alignment horizontal="center"/>
    </xf>
    <xf numFmtId="44" fontId="0" fillId="0" borderId="14" xfId="2" applyFont="1" applyBorder="1" applyAlignment="1">
      <alignment horizontal="center"/>
    </xf>
    <xf numFmtId="44" fontId="4" fillId="0" borderId="13" xfId="2" applyFont="1" applyBorder="1"/>
    <xf numFmtId="164" fontId="4" fillId="0" borderId="13" xfId="1" applyNumberFormat="1" applyFont="1" applyBorder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microsoft.com/office/2007/relationships/hdphoto" Target="../media/hdphoto1.wdp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416984</xdr:colOff>
      <xdr:row>0</xdr:row>
      <xdr:rowOff>0</xdr:rowOff>
    </xdr:from>
    <xdr:to>
      <xdr:col>3</xdr:col>
      <xdr:colOff>311658</xdr:colOff>
      <xdr:row>0</xdr:row>
      <xdr:rowOff>437444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BC42B5E-90EC-0BF2-9F38-1390DD327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8928" y="0"/>
          <a:ext cx="2004286" cy="4374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810574</xdr:colOff>
      <xdr:row>0</xdr:row>
      <xdr:rowOff>458610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B32B59F-7D5D-8AD4-D781-59D98EA4B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692518" cy="458610"/>
        </a:xfrm>
        <a:prstGeom prst="rect">
          <a:avLst/>
        </a:prstGeom>
      </xdr:spPr>
    </xdr:pic>
    <xdr:clientData/>
  </xdr:twoCellAnchor>
  <xdr:twoCellAnchor editAs="oneCell">
    <xdr:from>
      <xdr:col>15</xdr:col>
      <xdr:colOff>7057</xdr:colOff>
      <xdr:row>3</xdr:row>
      <xdr:rowOff>0</xdr:rowOff>
    </xdr:from>
    <xdr:to>
      <xdr:col>15</xdr:col>
      <xdr:colOff>1679223</xdr:colOff>
      <xdr:row>14</xdr:row>
      <xdr:rowOff>98779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C908AA0-A4E1-DE61-1569-D068B4079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3113" y="874889"/>
          <a:ext cx="1672166" cy="1651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2032000</xdr:colOff>
      <xdr:row>0</xdr:row>
      <xdr:rowOff>21166</xdr:rowOff>
    </xdr:from>
    <xdr:to>
      <xdr:col>12</xdr:col>
      <xdr:colOff>863587</xdr:colOff>
      <xdr:row>0</xdr:row>
      <xdr:rowOff>444499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278C265-05F5-4B61-8B6B-ED708D0F8B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alphaModFix amt="89000"/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0000" b="90000" l="10000" r="90000">
                      <a14:foregroundMark x1="11849" y1="41176" x2="11849" y2="41176"/>
                      <a14:foregroundMark x1="24604" y1="46814" x2="24604" y2="46814"/>
                      <a14:foregroundMark x1="53660" y1="47304" x2="53660" y2="47304"/>
                      <a14:foregroundMark x1="68302" y1="41912" x2="68302" y2="41912"/>
                      <a14:foregroundMark x1="87170" y1="46078" x2="87170" y2="4607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4199" b="28299"/>
        <a:stretch/>
      </xdr:blipFill>
      <xdr:spPr bwMode="auto">
        <a:xfrm>
          <a:off x="2913944" y="21166"/>
          <a:ext cx="1759643" cy="423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7056</xdr:colOff>
      <xdr:row>79</xdr:row>
      <xdr:rowOff>2</xdr:rowOff>
    </xdr:from>
    <xdr:to>
      <xdr:col>15</xdr:col>
      <xdr:colOff>1679222</xdr:colOff>
      <xdr:row>97</xdr:row>
      <xdr:rowOff>141112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34A62F7-2473-477F-9F1D-22DB3FCD2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3112" y="10343446"/>
          <a:ext cx="1672166" cy="16933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213078</xdr:colOff>
      <xdr:row>0</xdr:row>
      <xdr:rowOff>12700</xdr:rowOff>
    </xdr:from>
    <xdr:to>
      <xdr:col>1</xdr:col>
      <xdr:colOff>2217364</xdr:colOff>
      <xdr:row>0</xdr:row>
      <xdr:rowOff>450144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5B2386-766D-4129-B329-7A7E441B7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9878" y="12700"/>
          <a:ext cx="2004286" cy="4374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625718</xdr:colOff>
      <xdr:row>0</xdr:row>
      <xdr:rowOff>458610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5F9091B-FD14-46B9-9A06-8C29772DE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692518" cy="458610"/>
        </a:xfrm>
        <a:prstGeom prst="rect">
          <a:avLst/>
        </a:prstGeom>
      </xdr:spPr>
    </xdr:pic>
    <xdr:clientData/>
  </xdr:twoCellAnchor>
  <xdr:twoCellAnchor editAs="oneCell">
    <xdr:from>
      <xdr:col>1</xdr:col>
      <xdr:colOff>2615494</xdr:colOff>
      <xdr:row>0</xdr:row>
      <xdr:rowOff>2116</xdr:rowOff>
    </xdr:from>
    <xdr:to>
      <xdr:col>13</xdr:col>
      <xdr:colOff>25387</xdr:colOff>
      <xdr:row>0</xdr:row>
      <xdr:rowOff>425449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1EBCCB8-0F24-4409-8A7B-5536759460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alphaModFix amt="89000"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11849" y1="41176" x2="11849" y2="41176"/>
                      <a14:foregroundMark x1="24604" y1="46814" x2="24604" y2="46814"/>
                      <a14:foregroundMark x1="53660" y1="47304" x2="53660" y2="47304"/>
                      <a14:foregroundMark x1="68302" y1="41912" x2="68302" y2="41912"/>
                      <a14:foregroundMark x1="87170" y1="46078" x2="87170" y2="4607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4199" b="28299"/>
        <a:stretch/>
      </xdr:blipFill>
      <xdr:spPr bwMode="auto">
        <a:xfrm>
          <a:off x="3682294" y="2116"/>
          <a:ext cx="1759643" cy="423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TTAMA8\AppData\Local\Microsoft\Windows\INetCache\Content.Outlook\93VL8ORH\SUGEST&#195;O%20DE%20ADICIONAL%20GRUPO%20SC%20-%20FEIRA.xlsx" TargetMode="External"/><Relationship Id="rId1" Type="http://schemas.openxmlformats.org/officeDocument/2006/relationships/externalLinkPath" Target="/Users/MOTTAMA8/AppData/Local/Microsoft/Windows/INetCache/Content.Outlook/93VL8ORH/SUGEST&#195;O%20DE%20ADICIONAL%20GRUPO%20SC%20-%20FEI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2"/>
      <sheetName val="Planilha1"/>
      <sheetName val="Planilha3"/>
    </sheetNames>
    <sheetDataSet>
      <sheetData sheetId="0">
        <row r="3">
          <cell r="B3">
            <v>7897595637642</v>
          </cell>
          <cell r="C3" t="str">
            <v>ACICLOVIR 200MG C/25 COMP NOV</v>
          </cell>
          <cell r="D3">
            <v>5888</v>
          </cell>
          <cell r="E3">
            <v>6583</v>
          </cell>
          <cell r="F3">
            <v>63.94</v>
          </cell>
          <cell r="G3">
            <v>77</v>
          </cell>
          <cell r="H3">
            <v>13</v>
          </cell>
          <cell r="I3">
            <v>90</v>
          </cell>
        </row>
        <row r="4">
          <cell r="B4">
            <v>7897595602626</v>
          </cell>
          <cell r="C4" t="str">
            <v>ACICLOVIR 200MG C/25 COMP SAN</v>
          </cell>
          <cell r="D4">
            <v>3778</v>
          </cell>
          <cell r="E4">
            <v>5641</v>
          </cell>
          <cell r="F4">
            <v>126.64</v>
          </cell>
          <cell r="G4">
            <v>88</v>
          </cell>
          <cell r="H4">
            <v>7</v>
          </cell>
          <cell r="I4">
            <v>95</v>
          </cell>
        </row>
        <row r="5">
          <cell r="B5">
            <v>7897595635198</v>
          </cell>
          <cell r="C5" t="str">
            <v>ACICLOVIR 200MG C/50 COMP SAN</v>
          </cell>
          <cell r="D5">
            <v>1363</v>
          </cell>
          <cell r="E5">
            <v>1985</v>
          </cell>
          <cell r="F5">
            <v>130.63999999999999</v>
          </cell>
          <cell r="G5">
            <v>84</v>
          </cell>
          <cell r="H5">
            <v>7</v>
          </cell>
          <cell r="I5">
            <v>91</v>
          </cell>
        </row>
        <row r="6">
          <cell r="B6">
            <v>7897595603494</v>
          </cell>
          <cell r="C6" t="str">
            <v>ACICLOVIR 400MG C/30 COMP SAN</v>
          </cell>
          <cell r="D6">
            <v>2282</v>
          </cell>
          <cell r="E6">
            <v>3585</v>
          </cell>
          <cell r="F6">
            <v>241.5</v>
          </cell>
          <cell r="G6">
            <v>81</v>
          </cell>
          <cell r="H6">
            <v>7</v>
          </cell>
          <cell r="I6">
            <v>88</v>
          </cell>
        </row>
        <row r="7">
          <cell r="B7">
            <v>7897595639066</v>
          </cell>
          <cell r="C7" t="str">
            <v>ACICLOVIR 400MG C/30COMP NOV</v>
          </cell>
          <cell r="D7">
            <v>4856</v>
          </cell>
          <cell r="E7">
            <v>5330</v>
          </cell>
          <cell r="F7">
            <v>99.29</v>
          </cell>
          <cell r="G7">
            <v>55.999999999999993</v>
          </cell>
          <cell r="H7">
            <v>16</v>
          </cell>
          <cell r="I7">
            <v>72</v>
          </cell>
        </row>
        <row r="8">
          <cell r="B8">
            <v>7897595639134</v>
          </cell>
          <cell r="C8" t="str">
            <v>ACICLOVIR 400MG C/60COMP SAN</v>
          </cell>
          <cell r="D8">
            <v>1702</v>
          </cell>
          <cell r="E8">
            <v>1855</v>
          </cell>
          <cell r="F8">
            <v>198.6</v>
          </cell>
          <cell r="G8">
            <v>55.999999999999993</v>
          </cell>
          <cell r="H8">
            <v>16</v>
          </cell>
          <cell r="I8">
            <v>72</v>
          </cell>
        </row>
        <row r="9">
          <cell r="B9">
            <v>7897595637574</v>
          </cell>
          <cell r="C9" t="str">
            <v>ALENDRONATO SOD 70MG C/4 CP NOV</v>
          </cell>
          <cell r="D9">
            <v>2511</v>
          </cell>
          <cell r="E9">
            <v>3111</v>
          </cell>
          <cell r="F9">
            <v>16.72</v>
          </cell>
          <cell r="G9">
            <v>54.999999999999993</v>
          </cell>
          <cell r="H9">
            <v>8</v>
          </cell>
          <cell r="I9">
            <v>62.999999999999993</v>
          </cell>
        </row>
        <row r="10">
          <cell r="B10">
            <v>7897595610096</v>
          </cell>
          <cell r="C10" t="str">
            <v>ALENDRONATO SOD 70MG C/8 CP SAN</v>
          </cell>
          <cell r="D10">
            <v>1632</v>
          </cell>
          <cell r="E10">
            <v>1872</v>
          </cell>
          <cell r="F10">
            <v>26.1</v>
          </cell>
          <cell r="G10">
            <v>44</v>
          </cell>
          <cell r="H10">
            <v>8</v>
          </cell>
          <cell r="I10">
            <v>52</v>
          </cell>
        </row>
        <row r="11">
          <cell r="B11">
            <v>7897595605900</v>
          </cell>
          <cell r="C11" t="str">
            <v>ALOPURINOL 100MG C/30 COMP SAN</v>
          </cell>
          <cell r="D11">
            <v>20032</v>
          </cell>
          <cell r="E11">
            <v>22723</v>
          </cell>
          <cell r="F11">
            <v>11.49</v>
          </cell>
          <cell r="G11">
            <v>52</v>
          </cell>
          <cell r="H11">
            <v>14</v>
          </cell>
          <cell r="I11">
            <v>66</v>
          </cell>
        </row>
        <row r="12">
          <cell r="B12">
            <v>7897595612397</v>
          </cell>
          <cell r="C12" t="str">
            <v>ALOPURINOL 100MG C/60 COMP SAN</v>
          </cell>
          <cell r="D12">
            <v>2849</v>
          </cell>
          <cell r="E12">
            <v>3735</v>
          </cell>
          <cell r="F12">
            <v>16.100000000000001</v>
          </cell>
          <cell r="G12">
            <v>35</v>
          </cell>
          <cell r="H12">
            <v>14</v>
          </cell>
          <cell r="I12">
            <v>49</v>
          </cell>
        </row>
        <row r="13">
          <cell r="B13">
            <v>7897595635969</v>
          </cell>
          <cell r="C13" t="str">
            <v>ALOPURINOL 300MG C/30 COMP NOV</v>
          </cell>
          <cell r="D13">
            <v>3472</v>
          </cell>
          <cell r="E13">
            <v>4432</v>
          </cell>
          <cell r="F13">
            <v>34.380000000000003</v>
          </cell>
          <cell r="G13">
            <v>67</v>
          </cell>
          <cell r="H13">
            <v>8</v>
          </cell>
          <cell r="I13">
            <v>75</v>
          </cell>
        </row>
        <row r="14">
          <cell r="B14">
            <v>7897595602114</v>
          </cell>
          <cell r="C14" t="str">
            <v>ALOPURINOL 300MG C/30 COMP SAN</v>
          </cell>
          <cell r="D14">
            <v>14002</v>
          </cell>
          <cell r="E14">
            <v>19827</v>
          </cell>
          <cell r="F14">
            <v>31.72</v>
          </cell>
          <cell r="G14">
            <v>68</v>
          </cell>
          <cell r="H14">
            <v>7</v>
          </cell>
          <cell r="I14">
            <v>75</v>
          </cell>
        </row>
        <row r="15">
          <cell r="B15">
            <v>7897595622037</v>
          </cell>
          <cell r="C15" t="str">
            <v>ALOPURINOL 300MG C/60 COMP SAN</v>
          </cell>
          <cell r="D15">
            <v>1911</v>
          </cell>
          <cell r="E15">
            <v>3190</v>
          </cell>
          <cell r="F15">
            <v>42.69</v>
          </cell>
          <cell r="G15">
            <v>52.999999999999993</v>
          </cell>
          <cell r="H15">
            <v>12</v>
          </cell>
          <cell r="I15">
            <v>65</v>
          </cell>
        </row>
        <row r="16">
          <cell r="B16">
            <v>7897595636508</v>
          </cell>
          <cell r="C16" t="str">
            <v>AMOX+CLAVU 250+62,5MG 75ML NOV</v>
          </cell>
          <cell r="D16">
            <v>1639</v>
          </cell>
          <cell r="E16">
            <v>2987</v>
          </cell>
          <cell r="F16">
            <v>44.94</v>
          </cell>
          <cell r="G16">
            <v>35.500000000000007</v>
          </cell>
          <cell r="H16">
            <v>30</v>
          </cell>
          <cell r="I16">
            <v>65.5</v>
          </cell>
        </row>
        <row r="17">
          <cell r="B17">
            <v>7897595605276</v>
          </cell>
          <cell r="C17" t="str">
            <v>AMOX+CLAVU 250MG+62,5MG 75ML SDZ</v>
          </cell>
          <cell r="D17">
            <v>2563</v>
          </cell>
          <cell r="E17">
            <v>17805</v>
          </cell>
          <cell r="F17">
            <v>61.82</v>
          </cell>
          <cell r="G17">
            <v>65.999999999999986</v>
          </cell>
          <cell r="H17">
            <v>10</v>
          </cell>
          <cell r="I17">
            <v>75.999999999999986</v>
          </cell>
        </row>
        <row r="18">
          <cell r="B18">
            <v>7897595636522</v>
          </cell>
          <cell r="C18" t="str">
            <v>AMOX+CLAVU 400MG+57MG 70ML NOV</v>
          </cell>
          <cell r="D18">
            <v>7</v>
          </cell>
          <cell r="E18">
            <v>78</v>
          </cell>
          <cell r="F18">
            <v>63.44</v>
          </cell>
          <cell r="G18">
            <v>43</v>
          </cell>
          <cell r="H18">
            <v>45.11</v>
          </cell>
          <cell r="I18">
            <v>88.11</v>
          </cell>
        </row>
        <row r="19">
          <cell r="B19">
            <v>7897595614384</v>
          </cell>
          <cell r="C19" t="str">
            <v>AMOX+CLAVU 400MG+57MG 70ML SDZ</v>
          </cell>
          <cell r="D19">
            <v>215</v>
          </cell>
          <cell r="E19">
            <v>290</v>
          </cell>
          <cell r="F19">
            <v>78.97</v>
          </cell>
          <cell r="G19">
            <v>56.999999999999993</v>
          </cell>
          <cell r="H19">
            <v>34.000000000000007</v>
          </cell>
          <cell r="I19">
            <v>91</v>
          </cell>
        </row>
        <row r="20">
          <cell r="B20">
            <v>7897595638595</v>
          </cell>
          <cell r="C20" t="str">
            <v>AMOX+CLAVU 500+125MG 12CPR NOV</v>
          </cell>
          <cell r="D20">
            <v>3092</v>
          </cell>
          <cell r="E20">
            <v>4455</v>
          </cell>
          <cell r="F20">
            <v>59.99</v>
          </cell>
          <cell r="G20">
            <v>47.5</v>
          </cell>
          <cell r="H20">
            <v>15</v>
          </cell>
          <cell r="I20">
            <v>62.5</v>
          </cell>
        </row>
        <row r="21">
          <cell r="B21">
            <v>7897595633309</v>
          </cell>
          <cell r="C21" t="str">
            <v>AMOX+CLAVU 500+125MG 12CPR SDZ</v>
          </cell>
          <cell r="D21">
            <v>8775</v>
          </cell>
          <cell r="E21">
            <v>10336</v>
          </cell>
          <cell r="F21">
            <v>73.37</v>
          </cell>
          <cell r="G21">
            <v>55.999999999999993</v>
          </cell>
          <cell r="H21">
            <v>14</v>
          </cell>
          <cell r="I21">
            <v>70</v>
          </cell>
        </row>
        <row r="22">
          <cell r="B22">
            <v>7897595624635</v>
          </cell>
          <cell r="C22" t="str">
            <v>AMOX+CLAVU 500+125MG 14CPR SDZ</v>
          </cell>
          <cell r="D22">
            <v>5033</v>
          </cell>
          <cell r="E22">
            <v>8175</v>
          </cell>
          <cell r="F22">
            <v>85.92</v>
          </cell>
          <cell r="G22">
            <v>55.999999999999993</v>
          </cell>
          <cell r="H22">
            <v>13</v>
          </cell>
          <cell r="I22">
            <v>69</v>
          </cell>
        </row>
        <row r="23">
          <cell r="B23">
            <v>7897595638618</v>
          </cell>
          <cell r="C23" t="str">
            <v>AMOX+CLAVU 500+125MG 18CPR NOV</v>
          </cell>
          <cell r="D23">
            <v>3698</v>
          </cell>
          <cell r="E23">
            <v>4343</v>
          </cell>
          <cell r="F23">
            <v>90.21</v>
          </cell>
          <cell r="G23">
            <v>47</v>
          </cell>
          <cell r="H23">
            <v>20</v>
          </cell>
          <cell r="I23">
            <v>67</v>
          </cell>
        </row>
        <row r="24">
          <cell r="B24">
            <v>7897595633316</v>
          </cell>
          <cell r="C24" t="str">
            <v>AMOX+CLAVU 500+125MG 18CPR SDZ</v>
          </cell>
          <cell r="D24">
            <v>1889</v>
          </cell>
          <cell r="E24">
            <v>2330</v>
          </cell>
          <cell r="F24">
            <v>110.04</v>
          </cell>
          <cell r="G24">
            <v>57.999999999999993</v>
          </cell>
          <cell r="H24">
            <v>15</v>
          </cell>
          <cell r="I24">
            <v>73</v>
          </cell>
        </row>
        <row r="25">
          <cell r="B25">
            <v>7897595624642</v>
          </cell>
          <cell r="C25" t="str">
            <v>AMOX+CLAVU 500+125MG 21CPR SDZ</v>
          </cell>
          <cell r="D25">
            <v>9504</v>
          </cell>
          <cell r="E25">
            <v>19959</v>
          </cell>
          <cell r="F25">
            <v>128.59</v>
          </cell>
          <cell r="G25">
            <v>56.699999999999996</v>
          </cell>
          <cell r="H25">
            <v>9</v>
          </cell>
          <cell r="I25">
            <v>65.699999999999989</v>
          </cell>
        </row>
        <row r="26">
          <cell r="B26">
            <v>7897595637161</v>
          </cell>
          <cell r="C26" t="str">
            <v>AMOX+CLAVU 500+125MG 30CPR SDZ</v>
          </cell>
          <cell r="D26">
            <v>1961</v>
          </cell>
          <cell r="E26">
            <v>6699</v>
          </cell>
          <cell r="F26">
            <v>155.03</v>
          </cell>
          <cell r="G26">
            <v>50</v>
          </cell>
          <cell r="H26">
            <v>15</v>
          </cell>
          <cell r="I26">
            <v>65</v>
          </cell>
        </row>
        <row r="27">
          <cell r="B27">
            <v>7897595635082</v>
          </cell>
          <cell r="C27" t="str">
            <v>ANAFRANIL 25MG C/20 COMP (C1)</v>
          </cell>
          <cell r="D27">
            <v>11009</v>
          </cell>
          <cell r="E27">
            <v>11069</v>
          </cell>
          <cell r="F27" t="e">
            <v>#N/A</v>
          </cell>
          <cell r="G27" t="e">
            <v>#N/A</v>
          </cell>
          <cell r="I27" t="e">
            <v>#N/A</v>
          </cell>
        </row>
        <row r="28">
          <cell r="B28">
            <v>7897595635068</v>
          </cell>
          <cell r="C28" t="str">
            <v>ANAFRANIL 25MG C/30 COMP (C1)</v>
          </cell>
          <cell r="D28">
            <v>3102</v>
          </cell>
          <cell r="E28">
            <v>3102</v>
          </cell>
          <cell r="F28" t="e">
            <v>#N/A</v>
          </cell>
          <cell r="G28" t="e">
            <v>#N/A</v>
          </cell>
          <cell r="I28" t="e">
            <v>#N/A</v>
          </cell>
        </row>
        <row r="29">
          <cell r="B29">
            <v>7897595635075</v>
          </cell>
          <cell r="C29" t="str">
            <v>ANAFRANIL 25MG C/60 COMP (C1)</v>
          </cell>
          <cell r="D29">
            <v>2785</v>
          </cell>
          <cell r="E29">
            <v>2785</v>
          </cell>
          <cell r="F29" t="e">
            <v>#N/A</v>
          </cell>
          <cell r="G29" t="e">
            <v>#N/A</v>
          </cell>
          <cell r="I29" t="e">
            <v>#N/A</v>
          </cell>
        </row>
        <row r="30">
          <cell r="B30">
            <v>7897595635105</v>
          </cell>
          <cell r="C30" t="str">
            <v>ANAFRANIL SR 75MG C/20CPR (C1)</v>
          </cell>
          <cell r="D30">
            <v>4</v>
          </cell>
          <cell r="E30">
            <v>32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</row>
        <row r="31">
          <cell r="B31">
            <v>7897595633927</v>
          </cell>
          <cell r="C31" t="str">
            <v>ANASTROZOL 1MG C/30 COMP REV SAN</v>
          </cell>
          <cell r="D31">
            <v>47</v>
          </cell>
          <cell r="E31">
            <v>74</v>
          </cell>
          <cell r="F31">
            <v>781.86</v>
          </cell>
          <cell r="G31">
            <v>93</v>
          </cell>
          <cell r="H31">
            <v>2</v>
          </cell>
          <cell r="I31">
            <v>95</v>
          </cell>
        </row>
        <row r="32">
          <cell r="B32">
            <v>7897595634764</v>
          </cell>
          <cell r="C32" t="str">
            <v>APIXABANA 2,5MG C/20COMP REV SDZ</v>
          </cell>
          <cell r="D32">
            <v>5031</v>
          </cell>
          <cell r="E32">
            <v>5356</v>
          </cell>
          <cell r="F32">
            <v>53.72</v>
          </cell>
          <cell r="G32">
            <v>61</v>
          </cell>
          <cell r="H32">
            <v>3</v>
          </cell>
          <cell r="I32">
            <v>64</v>
          </cell>
        </row>
        <row r="33">
          <cell r="B33">
            <v>7897595634771</v>
          </cell>
          <cell r="C33" t="str">
            <v>APIXABANA 2,5MG C/60COMP REV SDZ</v>
          </cell>
          <cell r="D33">
            <v>2476</v>
          </cell>
          <cell r="E33">
            <v>2758</v>
          </cell>
          <cell r="F33">
            <v>145.03</v>
          </cell>
          <cell r="G33">
            <v>61</v>
          </cell>
          <cell r="H33">
            <v>3</v>
          </cell>
          <cell r="I33">
            <v>64</v>
          </cell>
        </row>
        <row r="34">
          <cell r="B34">
            <v>7897595634788</v>
          </cell>
          <cell r="C34" t="str">
            <v>APIXABANA 5MG C/20COMP REV SDZ</v>
          </cell>
          <cell r="D34">
            <v>6135</v>
          </cell>
          <cell r="E34">
            <v>6505</v>
          </cell>
          <cell r="F34">
            <v>53.72</v>
          </cell>
          <cell r="G34">
            <v>61</v>
          </cell>
          <cell r="H34">
            <v>3</v>
          </cell>
          <cell r="I34">
            <v>64</v>
          </cell>
        </row>
        <row r="35">
          <cell r="B35">
            <v>7897595634795</v>
          </cell>
          <cell r="C35" t="str">
            <v>APIXABANA 5MG C60COMP REV SDZ</v>
          </cell>
          <cell r="D35">
            <v>1593</v>
          </cell>
          <cell r="E35">
            <v>1913</v>
          </cell>
          <cell r="F35">
            <v>145.03</v>
          </cell>
          <cell r="G35">
            <v>61</v>
          </cell>
          <cell r="H35">
            <v>3</v>
          </cell>
          <cell r="I35">
            <v>64</v>
          </cell>
        </row>
        <row r="36">
          <cell r="B36">
            <v>7897595639783</v>
          </cell>
          <cell r="C36" t="str">
            <v>ARIPIPRAZOL 10MG C/30CPR (C1)NOV</v>
          </cell>
          <cell r="D36">
            <v>2678</v>
          </cell>
          <cell r="E36">
            <v>3516</v>
          </cell>
          <cell r="F36">
            <v>129.72</v>
          </cell>
          <cell r="G36">
            <v>36</v>
          </cell>
          <cell r="H36">
            <v>18</v>
          </cell>
          <cell r="I36">
            <v>54</v>
          </cell>
        </row>
        <row r="37">
          <cell r="B37">
            <v>7897595627032</v>
          </cell>
          <cell r="C37" t="str">
            <v>ARIPIPRAZOL 10MG C/30CPR (C1)SDZ</v>
          </cell>
          <cell r="D37">
            <v>2510</v>
          </cell>
          <cell r="E37">
            <v>3883</v>
          </cell>
          <cell r="F37">
            <v>228.36</v>
          </cell>
          <cell r="G37">
            <v>52</v>
          </cell>
          <cell r="H37">
            <v>25</v>
          </cell>
          <cell r="I37">
            <v>77</v>
          </cell>
        </row>
        <row r="38">
          <cell r="B38">
            <v>7897595639769</v>
          </cell>
          <cell r="C38" t="str">
            <v>ARIPIPRAZOL 10MG C/60CPR (C1)SDZ</v>
          </cell>
          <cell r="D38">
            <v>1254</v>
          </cell>
          <cell r="E38">
            <v>1284</v>
          </cell>
          <cell r="F38">
            <v>270.27</v>
          </cell>
          <cell r="G38">
            <v>52.999999999999993</v>
          </cell>
          <cell r="H38">
            <v>5.3000000000000043</v>
          </cell>
          <cell r="I38">
            <v>58.3</v>
          </cell>
        </row>
        <row r="39">
          <cell r="B39">
            <v>7897595639790</v>
          </cell>
          <cell r="C39" t="str">
            <v>ARIPIPRAZOL 15MG C/30CPR (C1)NOV</v>
          </cell>
          <cell r="D39">
            <v>2139</v>
          </cell>
          <cell r="E39">
            <v>2354</v>
          </cell>
          <cell r="F39">
            <v>216.23</v>
          </cell>
          <cell r="G39">
            <v>50.5</v>
          </cell>
          <cell r="H39">
            <v>15</v>
          </cell>
          <cell r="I39">
            <v>65.5</v>
          </cell>
        </row>
        <row r="40">
          <cell r="B40">
            <v>7897595627049</v>
          </cell>
          <cell r="C40" t="str">
            <v>ARIPIPRAZOL 15MG C/30CPR (C1)SDZ</v>
          </cell>
          <cell r="D40">
            <v>1725</v>
          </cell>
          <cell r="E40">
            <v>1761</v>
          </cell>
          <cell r="F40">
            <v>334.74</v>
          </cell>
          <cell r="G40">
            <v>53.999999999999993</v>
          </cell>
          <cell r="H40">
            <v>20.000000000000007</v>
          </cell>
          <cell r="I40">
            <v>74</v>
          </cell>
        </row>
        <row r="41">
          <cell r="B41">
            <v>7897595639776</v>
          </cell>
          <cell r="C41" t="str">
            <v>ARIPIPRAZOL 15MG C/60CPR (C1)SDZ</v>
          </cell>
          <cell r="D41">
            <v>952</v>
          </cell>
          <cell r="E41">
            <v>1049</v>
          </cell>
          <cell r="F41">
            <v>510.08</v>
          </cell>
          <cell r="G41">
            <v>48.000000000000007</v>
          </cell>
          <cell r="H41">
            <v>15.999999999999993</v>
          </cell>
          <cell r="I41">
            <v>64</v>
          </cell>
        </row>
        <row r="42">
          <cell r="B42">
            <v>7897595602572</v>
          </cell>
          <cell r="C42" t="str">
            <v>ATENOLOL 25 MG C/30 COMP SAN</v>
          </cell>
          <cell r="D42">
            <v>45339</v>
          </cell>
          <cell r="E42">
            <v>111452</v>
          </cell>
          <cell r="F42">
            <v>17.14</v>
          </cell>
          <cell r="G42">
            <v>90.5</v>
          </cell>
          <cell r="H42">
            <v>5.5</v>
          </cell>
          <cell r="I42">
            <v>96</v>
          </cell>
        </row>
        <row r="43">
          <cell r="B43">
            <v>7897595605412</v>
          </cell>
          <cell r="C43" t="str">
            <v>ATENOLOL 25MG C/60 COMP SAN</v>
          </cell>
          <cell r="D43">
            <v>1912</v>
          </cell>
          <cell r="E43">
            <v>3014</v>
          </cell>
          <cell r="F43">
            <v>15.76</v>
          </cell>
          <cell r="G43">
            <v>82.3</v>
          </cell>
          <cell r="H43">
            <v>6.5</v>
          </cell>
          <cell r="I43">
            <v>88.8</v>
          </cell>
        </row>
        <row r="44">
          <cell r="B44">
            <v>7897595602589</v>
          </cell>
          <cell r="C44" t="str">
            <v>ATENOLOL 50MG C/30 COMP SAN</v>
          </cell>
          <cell r="D44">
            <v>19250</v>
          </cell>
          <cell r="E44">
            <v>62696</v>
          </cell>
          <cell r="F44">
            <v>21.09</v>
          </cell>
          <cell r="G44">
            <v>86.75</v>
          </cell>
          <cell r="H44">
            <v>5</v>
          </cell>
          <cell r="I44">
            <v>91.75</v>
          </cell>
        </row>
        <row r="45">
          <cell r="B45">
            <v>7897595605429</v>
          </cell>
          <cell r="C45" t="str">
            <v>ATENOLOL 50MG C/60 COMP SAN</v>
          </cell>
          <cell r="D45">
            <v>2046</v>
          </cell>
          <cell r="E45">
            <v>2627</v>
          </cell>
          <cell r="F45">
            <v>22.17</v>
          </cell>
          <cell r="G45">
            <v>78.499999999999986</v>
          </cell>
          <cell r="H45">
            <v>6</v>
          </cell>
          <cell r="I45">
            <v>84.499999999999986</v>
          </cell>
        </row>
        <row r="46">
          <cell r="B46">
            <v>7897595625274</v>
          </cell>
          <cell r="C46" t="str">
            <v>ATORVASTATINA 10MG 30 COMP SAN</v>
          </cell>
          <cell r="D46">
            <v>0</v>
          </cell>
          <cell r="E46">
            <v>12</v>
          </cell>
          <cell r="F46">
            <v>47.28</v>
          </cell>
          <cell r="G46">
            <v>62</v>
          </cell>
          <cell r="H46">
            <v>3</v>
          </cell>
          <cell r="I46">
            <v>65</v>
          </cell>
        </row>
        <row r="47">
          <cell r="B47">
            <v>7897595625304</v>
          </cell>
          <cell r="C47" t="str">
            <v>ATORVASTATINA 20MG 30 COMP SAN</v>
          </cell>
          <cell r="D47">
            <v>1161</v>
          </cell>
          <cell r="E47">
            <v>1185</v>
          </cell>
          <cell r="F47">
            <v>47.28</v>
          </cell>
          <cell r="G47">
            <v>52.999999999999993</v>
          </cell>
          <cell r="H47">
            <v>18.100000000000001</v>
          </cell>
          <cell r="I47">
            <v>71.099999999999994</v>
          </cell>
        </row>
        <row r="48">
          <cell r="B48">
            <v>7897595625328</v>
          </cell>
          <cell r="C48" t="str">
            <v>ATORVASTATINA 40MG 30 COMP SAN</v>
          </cell>
          <cell r="D48">
            <v>1176</v>
          </cell>
          <cell r="E48">
            <v>1765</v>
          </cell>
          <cell r="F48">
            <v>94.56</v>
          </cell>
          <cell r="G48">
            <v>59</v>
          </cell>
          <cell r="H48">
            <v>6.7999999999999972</v>
          </cell>
          <cell r="I48">
            <v>65.8</v>
          </cell>
        </row>
        <row r="49">
          <cell r="B49">
            <v>7897595604651</v>
          </cell>
          <cell r="C49" t="str">
            <v>AZITROMICINA 500MG C/3 COMP SAN</v>
          </cell>
          <cell r="D49">
            <v>2804</v>
          </cell>
          <cell r="E49">
            <v>3328</v>
          </cell>
          <cell r="F49">
            <v>20.29</v>
          </cell>
          <cell r="G49">
            <v>68</v>
          </cell>
          <cell r="H49">
            <v>18</v>
          </cell>
          <cell r="I49">
            <v>86</v>
          </cell>
        </row>
        <row r="50">
          <cell r="B50">
            <v>7897595620552</v>
          </cell>
          <cell r="C50" t="str">
            <v>AZITROMICINA 500MG C/5 COMP SAN</v>
          </cell>
          <cell r="D50">
            <v>4347</v>
          </cell>
          <cell r="E50">
            <v>7558</v>
          </cell>
          <cell r="F50">
            <v>35.97</v>
          </cell>
          <cell r="G50">
            <v>71.5</v>
          </cell>
          <cell r="H50">
            <v>14</v>
          </cell>
          <cell r="I50">
            <v>85.5</v>
          </cell>
        </row>
        <row r="51">
          <cell r="B51">
            <v>7897595631817</v>
          </cell>
          <cell r="C51" t="str">
            <v>BESILATO ANLODIP 10MG C/30CP SAN</v>
          </cell>
          <cell r="D51">
            <v>3644</v>
          </cell>
          <cell r="E51">
            <v>5164</v>
          </cell>
          <cell r="F51">
            <v>57.14</v>
          </cell>
          <cell r="G51">
            <v>90.5</v>
          </cell>
          <cell r="H51">
            <v>4</v>
          </cell>
          <cell r="I51">
            <v>94.5</v>
          </cell>
        </row>
        <row r="52">
          <cell r="B52">
            <v>7897595635136</v>
          </cell>
          <cell r="C52" t="str">
            <v>BESILATO ANLODIP 10MG C/60CP SAN</v>
          </cell>
          <cell r="D52">
            <v>1274</v>
          </cell>
          <cell r="E52">
            <v>1466</v>
          </cell>
          <cell r="F52">
            <v>37.69</v>
          </cell>
          <cell r="G52">
            <v>74</v>
          </cell>
          <cell r="H52">
            <v>7.9000000000000057</v>
          </cell>
          <cell r="I52">
            <v>81.900000000000006</v>
          </cell>
        </row>
        <row r="53">
          <cell r="B53">
            <v>7897595635112</v>
          </cell>
          <cell r="C53" t="str">
            <v>BESILATO ANLODIP 5MG C/60CP SAN</v>
          </cell>
          <cell r="D53">
            <v>2432</v>
          </cell>
          <cell r="E53">
            <v>3291</v>
          </cell>
          <cell r="F53">
            <v>21.28</v>
          </cell>
          <cell r="G53">
            <v>77</v>
          </cell>
          <cell r="H53">
            <v>11</v>
          </cell>
          <cell r="I53">
            <v>88</v>
          </cell>
        </row>
        <row r="54">
          <cell r="B54">
            <v>7897595636096</v>
          </cell>
          <cell r="C54" t="str">
            <v>BESILATO DE ANLOD 10MG 30CP NOV</v>
          </cell>
          <cell r="D54">
            <v>2584</v>
          </cell>
          <cell r="E54">
            <v>4652</v>
          </cell>
          <cell r="F54">
            <v>23.78</v>
          </cell>
          <cell r="G54">
            <v>78.999999999999986</v>
          </cell>
          <cell r="H54">
            <v>6</v>
          </cell>
          <cell r="I54">
            <v>84.999999999999986</v>
          </cell>
        </row>
        <row r="55">
          <cell r="B55">
            <v>7897595636010</v>
          </cell>
          <cell r="C55" t="str">
            <v>BESILATO DE ANLOD 5MG 30CP NOV</v>
          </cell>
          <cell r="D55">
            <v>6454</v>
          </cell>
          <cell r="E55">
            <v>8232</v>
          </cell>
          <cell r="F55">
            <v>11.58</v>
          </cell>
          <cell r="G55">
            <v>65.999999999999986</v>
          </cell>
          <cell r="H55">
            <v>20</v>
          </cell>
          <cell r="I55">
            <v>85.999999999999986</v>
          </cell>
        </row>
        <row r="56">
          <cell r="B56">
            <v>7897595631770</v>
          </cell>
          <cell r="C56" t="str">
            <v>BESILATO DE ANLOD 5MG 30CP SAN</v>
          </cell>
          <cell r="D56">
            <v>17089</v>
          </cell>
          <cell r="E56">
            <v>39603</v>
          </cell>
          <cell r="F56">
            <v>28.33</v>
          </cell>
          <cell r="G56">
            <v>89</v>
          </cell>
          <cell r="H56">
            <v>6</v>
          </cell>
          <cell r="I56">
            <v>95</v>
          </cell>
        </row>
        <row r="57">
          <cell r="B57">
            <v>7897595633675</v>
          </cell>
          <cell r="C57" t="str">
            <v>BISSUL CLOPIDOGREL 75MG 28CP NOV</v>
          </cell>
          <cell r="D57">
            <v>10990</v>
          </cell>
          <cell r="E57">
            <v>11626</v>
          </cell>
          <cell r="F57">
            <v>51.92</v>
          </cell>
          <cell r="G57">
            <v>68</v>
          </cell>
          <cell r="H57">
            <v>15</v>
          </cell>
          <cell r="I57">
            <v>83</v>
          </cell>
        </row>
        <row r="58">
          <cell r="B58">
            <v>7897595605924</v>
          </cell>
          <cell r="C58" t="str">
            <v>BISSUL CLOPIDOGREL 75MG 28CP SAN</v>
          </cell>
          <cell r="D58">
            <v>44882</v>
          </cell>
          <cell r="E58">
            <v>68867</v>
          </cell>
          <cell r="F58">
            <v>140.96</v>
          </cell>
          <cell r="G58">
            <v>90.5</v>
          </cell>
          <cell r="H58">
            <v>3.5</v>
          </cell>
          <cell r="I58">
            <v>94</v>
          </cell>
        </row>
        <row r="59">
          <cell r="B59">
            <v>7897595635143</v>
          </cell>
          <cell r="C59" t="str">
            <v>BISSUL CLOPIDOGREL 75MG 56CP SAN</v>
          </cell>
          <cell r="D59">
            <v>1106</v>
          </cell>
          <cell r="E59">
            <v>1515</v>
          </cell>
          <cell r="F59">
            <v>162</v>
          </cell>
          <cell r="G59">
            <v>80.5</v>
          </cell>
          <cell r="H59">
            <v>10</v>
          </cell>
          <cell r="I59">
            <v>90.5</v>
          </cell>
        </row>
        <row r="60">
          <cell r="B60">
            <v>7897595626127</v>
          </cell>
          <cell r="C60" t="str">
            <v>CANDESART+HCT 16/12,5MG 30CP SAN</v>
          </cell>
          <cell r="D60">
            <v>919</v>
          </cell>
          <cell r="E60">
            <v>1171</v>
          </cell>
          <cell r="F60">
            <v>81.41</v>
          </cell>
          <cell r="G60">
            <v>36</v>
          </cell>
          <cell r="H60">
            <v>22</v>
          </cell>
          <cell r="I60">
            <v>58</v>
          </cell>
        </row>
        <row r="61">
          <cell r="B61">
            <v>7897595611178</v>
          </cell>
          <cell r="C61" t="str">
            <v>CANDESARTANA CILEX 16MG 30CP SAN</v>
          </cell>
          <cell r="D61">
            <v>199</v>
          </cell>
          <cell r="E61">
            <v>499</v>
          </cell>
          <cell r="F61">
            <v>89.18</v>
          </cell>
          <cell r="G61">
            <v>66.499999999999986</v>
          </cell>
          <cell r="H61">
            <v>9.0000000000000142</v>
          </cell>
          <cell r="I61">
            <v>75.5</v>
          </cell>
        </row>
        <row r="62">
          <cell r="B62">
            <v>7897595611185</v>
          </cell>
          <cell r="C62" t="str">
            <v>CANDESARTANA CILEX 16MG 60CP SAN</v>
          </cell>
          <cell r="D62">
            <v>1735</v>
          </cell>
          <cell r="E62">
            <v>1825</v>
          </cell>
          <cell r="F62">
            <v>124.17</v>
          </cell>
          <cell r="G62">
            <v>53.999999999999993</v>
          </cell>
          <cell r="H62">
            <v>10.000000000000007</v>
          </cell>
          <cell r="I62">
            <v>64</v>
          </cell>
        </row>
        <row r="63">
          <cell r="B63">
            <v>7897595611147</v>
          </cell>
          <cell r="C63" t="str">
            <v>CANDESARTANA CILEX 8MG 30CP SAN</v>
          </cell>
          <cell r="D63">
            <v>0</v>
          </cell>
          <cell r="E63">
            <v>0</v>
          </cell>
          <cell r="F63">
            <v>89.18</v>
          </cell>
          <cell r="G63">
            <v>69</v>
          </cell>
          <cell r="H63">
            <v>8.2000000000000028</v>
          </cell>
          <cell r="I63">
            <v>77.2</v>
          </cell>
        </row>
        <row r="64">
          <cell r="B64">
            <v>7897595611154</v>
          </cell>
          <cell r="C64" t="str">
            <v>CANDESARTANA CILEX 8MG 60CP SAN</v>
          </cell>
          <cell r="D64">
            <v>529</v>
          </cell>
          <cell r="E64">
            <v>601</v>
          </cell>
          <cell r="F64">
            <v>124.17</v>
          </cell>
          <cell r="G64">
            <v>61</v>
          </cell>
          <cell r="H64">
            <v>6</v>
          </cell>
          <cell r="I64">
            <v>67</v>
          </cell>
        </row>
        <row r="65">
          <cell r="B65">
            <v>7897595604927</v>
          </cell>
          <cell r="C65" t="str">
            <v>CEFADROXILA 500MG C/8 CAPS SAN</v>
          </cell>
          <cell r="D65">
            <v>6265</v>
          </cell>
          <cell r="E65">
            <v>7405</v>
          </cell>
          <cell r="F65">
            <v>40.46</v>
          </cell>
          <cell r="G65">
            <v>62</v>
          </cell>
          <cell r="H65">
            <v>15</v>
          </cell>
          <cell r="I65">
            <v>77</v>
          </cell>
        </row>
        <row r="66">
          <cell r="B66">
            <v>7897595636904</v>
          </cell>
          <cell r="C66" t="str">
            <v>CELECOXIBE 200MG 10CAPS (C1) SDZ</v>
          </cell>
          <cell r="D66">
            <v>136</v>
          </cell>
          <cell r="E66">
            <v>256</v>
          </cell>
          <cell r="F66">
            <v>29.38</v>
          </cell>
          <cell r="G66">
            <v>61</v>
          </cell>
          <cell r="H66">
            <v>18.200000000000003</v>
          </cell>
          <cell r="I66">
            <v>79.2</v>
          </cell>
        </row>
        <row r="67">
          <cell r="B67">
            <v>7897595636911</v>
          </cell>
          <cell r="C67" t="str">
            <v>CELECOXIBE 200MG 30CAPS (C1) SDZ</v>
          </cell>
          <cell r="D67">
            <v>18</v>
          </cell>
          <cell r="E67">
            <v>54</v>
          </cell>
          <cell r="F67">
            <v>67.36</v>
          </cell>
          <cell r="G67">
            <v>55.999999999999993</v>
          </cell>
          <cell r="H67">
            <v>9.2000000000000099</v>
          </cell>
          <cell r="I67">
            <v>65.2</v>
          </cell>
        </row>
        <row r="68">
          <cell r="B68">
            <v>7897595601827</v>
          </cell>
          <cell r="C68" t="str">
            <v>CIPROBIOT 500MG C/14 COMP</v>
          </cell>
          <cell r="D68">
            <v>1405</v>
          </cell>
          <cell r="E68">
            <v>1965</v>
          </cell>
          <cell r="F68">
            <v>23.65</v>
          </cell>
          <cell r="G68">
            <v>62.5</v>
          </cell>
          <cell r="H68">
            <v>14</v>
          </cell>
          <cell r="I68">
            <v>76.5</v>
          </cell>
        </row>
        <row r="69">
          <cell r="B69">
            <v>7897595601834</v>
          </cell>
          <cell r="C69" t="str">
            <v>CITR DE TAMOX 20MG 30 COMP REV</v>
          </cell>
          <cell r="D69">
            <v>1899</v>
          </cell>
          <cell r="E69">
            <v>2032</v>
          </cell>
          <cell r="F69">
            <v>160.94999999999999</v>
          </cell>
          <cell r="G69">
            <v>25</v>
          </cell>
          <cell r="H69">
            <v>50</v>
          </cell>
          <cell r="I69">
            <v>75</v>
          </cell>
        </row>
        <row r="70">
          <cell r="B70">
            <v>7897595618658</v>
          </cell>
          <cell r="C70" t="str">
            <v>CITR SILDENAFILA 100MG C/4CP SAN</v>
          </cell>
          <cell r="D70">
            <v>945</v>
          </cell>
          <cell r="E70">
            <v>1352</v>
          </cell>
          <cell r="F70">
            <v>119.68</v>
          </cell>
          <cell r="G70">
            <v>77</v>
          </cell>
          <cell r="H70">
            <v>7.2000000000000028</v>
          </cell>
          <cell r="I70">
            <v>84.2</v>
          </cell>
        </row>
        <row r="71">
          <cell r="B71">
            <v>7897595618573</v>
          </cell>
          <cell r="C71" t="str">
            <v>CITR SILDENAFILA 25MG C/4 CP SAN</v>
          </cell>
          <cell r="D71">
            <v>2469</v>
          </cell>
          <cell r="E71">
            <v>4611</v>
          </cell>
          <cell r="F71">
            <v>38.79</v>
          </cell>
          <cell r="G71">
            <v>77</v>
          </cell>
          <cell r="H71">
            <v>8</v>
          </cell>
          <cell r="I71">
            <v>85</v>
          </cell>
        </row>
        <row r="72">
          <cell r="B72">
            <v>7897595618603</v>
          </cell>
          <cell r="C72" t="str">
            <v>CITR SILDENAFILA 50MG C/2 CP SAN</v>
          </cell>
          <cell r="D72">
            <v>1361</v>
          </cell>
          <cell r="E72">
            <v>1969</v>
          </cell>
          <cell r="F72">
            <v>7.79</v>
          </cell>
          <cell r="G72">
            <v>65.999999999999986</v>
          </cell>
          <cell r="H72">
            <v>10</v>
          </cell>
          <cell r="I72">
            <v>75.999999999999986</v>
          </cell>
        </row>
        <row r="73">
          <cell r="B73">
            <v>7897595618610</v>
          </cell>
          <cell r="C73" t="str">
            <v>CITR SILDENAFILA 50MG C/4 CP SAN</v>
          </cell>
          <cell r="D73">
            <v>5979</v>
          </cell>
          <cell r="E73">
            <v>7392</v>
          </cell>
          <cell r="F73">
            <v>33.86</v>
          </cell>
          <cell r="G73">
            <v>89</v>
          </cell>
          <cell r="H73">
            <v>5</v>
          </cell>
          <cell r="I73">
            <v>94</v>
          </cell>
        </row>
        <row r="74">
          <cell r="B74">
            <v>7897595618627</v>
          </cell>
          <cell r="C74" t="str">
            <v>CITR SILDENAFILA 50MG C/8 CP SAN</v>
          </cell>
          <cell r="D74">
            <v>2417</v>
          </cell>
          <cell r="E74">
            <v>3104</v>
          </cell>
          <cell r="F74">
            <v>31.41</v>
          </cell>
          <cell r="G74">
            <v>78.999999999999986</v>
          </cell>
          <cell r="H74">
            <v>9</v>
          </cell>
          <cell r="I74">
            <v>87.999999999999986</v>
          </cell>
        </row>
        <row r="75">
          <cell r="B75">
            <v>7897595601889</v>
          </cell>
          <cell r="C75" t="str">
            <v>CITR TAMOXIFENO 10MG 30 COMP REV</v>
          </cell>
          <cell r="D75">
            <v>1956</v>
          </cell>
          <cell r="E75">
            <v>1980</v>
          </cell>
          <cell r="F75">
            <v>84.05</v>
          </cell>
          <cell r="G75">
            <v>20</v>
          </cell>
          <cell r="H75">
            <v>50</v>
          </cell>
          <cell r="I75">
            <v>70</v>
          </cell>
        </row>
        <row r="76">
          <cell r="B76">
            <v>7897595637604</v>
          </cell>
          <cell r="C76" t="str">
            <v>CL CLOMIPRAM 25MG 20CPR (C1)SDZ</v>
          </cell>
          <cell r="D76">
            <v>756</v>
          </cell>
          <cell r="E76">
            <v>756</v>
          </cell>
          <cell r="F76">
            <v>27.67</v>
          </cell>
          <cell r="G76">
            <v>31</v>
          </cell>
          <cell r="H76">
            <v>3</v>
          </cell>
          <cell r="I76">
            <v>34</v>
          </cell>
        </row>
        <row r="77">
          <cell r="B77">
            <v>7897595639110</v>
          </cell>
          <cell r="C77" t="str">
            <v>CL DONEPEZILA 10MG 30CP (C1) NOV</v>
          </cell>
          <cell r="D77">
            <v>2373</v>
          </cell>
          <cell r="E77">
            <v>2841</v>
          </cell>
          <cell r="F77">
            <v>101.53</v>
          </cell>
          <cell r="G77">
            <v>56.899999999999991</v>
          </cell>
          <cell r="H77">
            <v>16</v>
          </cell>
          <cell r="I77">
            <v>72.899999999999991</v>
          </cell>
        </row>
        <row r="78">
          <cell r="B78">
            <v>7897595615022</v>
          </cell>
          <cell r="C78" t="str">
            <v>CL DONEPEZILA 10MG 30CP (C1) SDZ</v>
          </cell>
          <cell r="D78">
            <v>715</v>
          </cell>
          <cell r="E78">
            <v>806</v>
          </cell>
          <cell r="F78">
            <v>97.17</v>
          </cell>
          <cell r="G78">
            <v>56.999999999999993</v>
          </cell>
          <cell r="H78">
            <v>13.20000000000001</v>
          </cell>
          <cell r="I78">
            <v>70.2</v>
          </cell>
        </row>
        <row r="79">
          <cell r="B79">
            <v>7897595614964</v>
          </cell>
          <cell r="C79" t="str">
            <v>CL DONEPEZILA 5MG 30CPR (C1) SDZ</v>
          </cell>
          <cell r="D79">
            <v>486</v>
          </cell>
          <cell r="E79">
            <v>557</v>
          </cell>
          <cell r="F79">
            <v>88.78</v>
          </cell>
          <cell r="G79">
            <v>52</v>
          </cell>
          <cell r="H79">
            <v>16.799999999999997</v>
          </cell>
          <cell r="I79">
            <v>68.8</v>
          </cell>
        </row>
        <row r="80">
          <cell r="B80">
            <v>7897595636621</v>
          </cell>
          <cell r="C80" t="str">
            <v>CL FLUOXETINA 20MG 30CPS (C1)NOV</v>
          </cell>
          <cell r="D80">
            <v>113</v>
          </cell>
          <cell r="E80">
            <v>353</v>
          </cell>
          <cell r="F80">
            <v>26.23</v>
          </cell>
          <cell r="G80">
            <v>59</v>
          </cell>
          <cell r="H80">
            <v>5.5</v>
          </cell>
          <cell r="I80">
            <v>64.5</v>
          </cell>
        </row>
        <row r="81">
          <cell r="B81">
            <v>7897595601865</v>
          </cell>
          <cell r="C81" t="str">
            <v>CL FLUOXETINA 20MG 30CPS (C1)SDZ</v>
          </cell>
          <cell r="D81">
            <v>263</v>
          </cell>
          <cell r="E81">
            <v>393</v>
          </cell>
          <cell r="F81">
            <v>26.23</v>
          </cell>
          <cell r="G81">
            <v>44</v>
          </cell>
          <cell r="H81">
            <v>21.6</v>
          </cell>
          <cell r="I81">
            <v>65.599999999999994</v>
          </cell>
        </row>
        <row r="82">
          <cell r="B82">
            <v>7897595639738</v>
          </cell>
          <cell r="C82" t="str">
            <v>CL MEMANTINA 10MG 60CPR (C1) NOV</v>
          </cell>
          <cell r="D82">
            <v>1805</v>
          </cell>
          <cell r="E82">
            <v>2255</v>
          </cell>
          <cell r="F82">
            <v>111.53</v>
          </cell>
          <cell r="G82">
            <v>69</v>
          </cell>
          <cell r="H82">
            <v>12</v>
          </cell>
          <cell r="I82">
            <v>81</v>
          </cell>
        </row>
        <row r="83">
          <cell r="B83">
            <v>7897595604248</v>
          </cell>
          <cell r="C83" t="str">
            <v>CLOR CIPROFLOXACI 500MG 10CP SAN</v>
          </cell>
          <cell r="D83">
            <v>2033</v>
          </cell>
          <cell r="E83">
            <v>2852</v>
          </cell>
          <cell r="F83">
            <v>101.06</v>
          </cell>
          <cell r="G83">
            <v>88</v>
          </cell>
          <cell r="H83">
            <v>8</v>
          </cell>
          <cell r="I83">
            <v>96</v>
          </cell>
        </row>
        <row r="84">
          <cell r="B84">
            <v>7897595636195</v>
          </cell>
          <cell r="C84" t="str">
            <v>CLOR CIPROFLOXACI 500MG 14CP NOV</v>
          </cell>
          <cell r="D84">
            <v>3733</v>
          </cell>
          <cell r="E84">
            <v>4988</v>
          </cell>
          <cell r="F84">
            <v>28.17</v>
          </cell>
          <cell r="G84">
            <v>65.999999999999986</v>
          </cell>
          <cell r="H84">
            <v>15</v>
          </cell>
          <cell r="I84">
            <v>80.999999999999986</v>
          </cell>
        </row>
        <row r="85">
          <cell r="B85">
            <v>7897595602404</v>
          </cell>
          <cell r="C85" t="str">
            <v>CLOR CIPROFLOXACI 500MG 14CP SAN</v>
          </cell>
          <cell r="D85">
            <v>14708</v>
          </cell>
          <cell r="E85">
            <v>31198</v>
          </cell>
          <cell r="F85">
            <v>44.09</v>
          </cell>
          <cell r="G85">
            <v>80</v>
          </cell>
          <cell r="H85">
            <v>9</v>
          </cell>
          <cell r="I85">
            <v>89</v>
          </cell>
        </row>
        <row r="86">
          <cell r="B86">
            <v>7897595602398</v>
          </cell>
          <cell r="C86" t="str">
            <v>CLOR CIPROFLOXACI 500MG 6 CP SAN</v>
          </cell>
          <cell r="D86">
            <v>1754</v>
          </cell>
          <cell r="E86">
            <v>2045</v>
          </cell>
          <cell r="F86">
            <v>69.58</v>
          </cell>
          <cell r="G86">
            <v>88</v>
          </cell>
          <cell r="H86">
            <v>7</v>
          </cell>
          <cell r="I86">
            <v>95</v>
          </cell>
        </row>
        <row r="87">
          <cell r="B87">
            <v>7897595639127</v>
          </cell>
          <cell r="C87" t="str">
            <v>CLOR MEMANTINA 10MG 50CP (C1)NOV</v>
          </cell>
          <cell r="D87">
            <v>1371</v>
          </cell>
          <cell r="E87">
            <v>1377</v>
          </cell>
          <cell r="F87">
            <v>92.94</v>
          </cell>
          <cell r="G87">
            <v>68</v>
          </cell>
          <cell r="H87">
            <v>9.7000000000000028</v>
          </cell>
          <cell r="I87">
            <v>77.7</v>
          </cell>
        </row>
        <row r="88">
          <cell r="B88">
            <v>7897595602053</v>
          </cell>
          <cell r="C88" t="str">
            <v>CLOR SOTALOL 160MG C/20 CP SAN</v>
          </cell>
          <cell r="D88">
            <v>2573</v>
          </cell>
          <cell r="E88">
            <v>2993</v>
          </cell>
          <cell r="F88">
            <v>44.13</v>
          </cell>
          <cell r="G88">
            <v>51</v>
          </cell>
          <cell r="H88">
            <v>15</v>
          </cell>
          <cell r="I88">
            <v>66</v>
          </cell>
        </row>
        <row r="89">
          <cell r="B89">
            <v>7897595621177</v>
          </cell>
          <cell r="C89" t="str">
            <v>CLOR SOTALOL 160MG C/30 COMP SAN</v>
          </cell>
          <cell r="D89">
            <v>2714</v>
          </cell>
          <cell r="E89">
            <v>3216</v>
          </cell>
          <cell r="F89">
            <v>80.38</v>
          </cell>
          <cell r="G89">
            <v>62</v>
          </cell>
          <cell r="H89">
            <v>10</v>
          </cell>
          <cell r="I89">
            <v>72</v>
          </cell>
        </row>
        <row r="90">
          <cell r="B90">
            <v>7897595639288</v>
          </cell>
          <cell r="C90" t="str">
            <v>COMTAN 200MG C/30 COMP REV (C1)</v>
          </cell>
          <cell r="D90">
            <v>2338</v>
          </cell>
          <cell r="E90">
            <v>2868</v>
          </cell>
          <cell r="F90" t="e">
            <v>#N/A</v>
          </cell>
          <cell r="G90" t="e">
            <v>#N/A</v>
          </cell>
          <cell r="I90" t="e">
            <v>#N/A</v>
          </cell>
        </row>
        <row r="91">
          <cell r="B91">
            <v>7897595620323</v>
          </cell>
          <cell r="C91" t="str">
            <v>DESOGESTREL 0,075MCG 56COMP SAN</v>
          </cell>
          <cell r="D91">
            <v>2377</v>
          </cell>
          <cell r="E91">
            <v>2680</v>
          </cell>
          <cell r="F91">
            <v>41.09</v>
          </cell>
          <cell r="G91">
            <v>65.999999999999986</v>
          </cell>
          <cell r="H91">
            <v>12</v>
          </cell>
          <cell r="I91">
            <v>77.999999999999986</v>
          </cell>
        </row>
        <row r="92">
          <cell r="B92">
            <v>7897595620354</v>
          </cell>
          <cell r="C92" t="str">
            <v>DESOGESTREL 0,075MG 84COMP SAN</v>
          </cell>
          <cell r="D92">
            <v>2044</v>
          </cell>
          <cell r="E92">
            <v>3909</v>
          </cell>
          <cell r="F92">
            <v>69.38</v>
          </cell>
          <cell r="G92">
            <v>69.8</v>
          </cell>
          <cell r="H92">
            <v>13</v>
          </cell>
          <cell r="I92">
            <v>82.8</v>
          </cell>
        </row>
        <row r="93">
          <cell r="B93">
            <v>7897595620293</v>
          </cell>
          <cell r="C93" t="str">
            <v>DESOGESTREL 0,075MG C/28COMP SAN</v>
          </cell>
          <cell r="D93">
            <v>2314</v>
          </cell>
          <cell r="E93">
            <v>8321</v>
          </cell>
          <cell r="F93">
            <v>28.87</v>
          </cell>
          <cell r="G93">
            <v>72.8</v>
          </cell>
          <cell r="H93">
            <v>10</v>
          </cell>
          <cell r="I93">
            <v>82.8</v>
          </cell>
        </row>
        <row r="94">
          <cell r="B94">
            <v>7897595636539</v>
          </cell>
          <cell r="C94" t="str">
            <v>DESOGESTREL 75MCG C/28CP REV NOV</v>
          </cell>
          <cell r="D94">
            <v>1907</v>
          </cell>
          <cell r="E94">
            <v>5402</v>
          </cell>
          <cell r="F94">
            <v>18.95</v>
          </cell>
          <cell r="G94">
            <v>53.999999999999993</v>
          </cell>
          <cell r="H94">
            <v>20</v>
          </cell>
          <cell r="I94">
            <v>74</v>
          </cell>
        </row>
        <row r="95">
          <cell r="B95">
            <v>7897595636553</v>
          </cell>
          <cell r="C95" t="str">
            <v>DESOGESTREL 75MCG C/84CP REV NOV</v>
          </cell>
          <cell r="D95">
            <v>1756</v>
          </cell>
          <cell r="E95">
            <v>2901</v>
          </cell>
          <cell r="F95">
            <v>51.08</v>
          </cell>
          <cell r="G95">
            <v>57.999999999999993</v>
          </cell>
          <cell r="H95">
            <v>18</v>
          </cell>
          <cell r="I95">
            <v>76</v>
          </cell>
        </row>
        <row r="96">
          <cell r="B96">
            <v>7897595620972</v>
          </cell>
          <cell r="C96" t="str">
            <v>DESOGESTREL+ET 150/30MCG 21C SAN</v>
          </cell>
          <cell r="D96">
            <v>1454</v>
          </cell>
          <cell r="E96">
            <v>1667</v>
          </cell>
          <cell r="F96">
            <v>25.87</v>
          </cell>
          <cell r="G96">
            <v>41.5</v>
          </cell>
          <cell r="H96">
            <v>6</v>
          </cell>
          <cell r="I96">
            <v>47.5</v>
          </cell>
        </row>
        <row r="97">
          <cell r="B97">
            <v>7897595600851</v>
          </cell>
          <cell r="C97" t="str">
            <v>DIASEC 2MG C/12 COMP</v>
          </cell>
          <cell r="D97">
            <v>5446</v>
          </cell>
          <cell r="E97">
            <v>20311</v>
          </cell>
          <cell r="F97">
            <v>7.03</v>
          </cell>
          <cell r="G97">
            <v>61</v>
          </cell>
          <cell r="H97">
            <v>11</v>
          </cell>
          <cell r="I97">
            <v>72</v>
          </cell>
        </row>
        <row r="98">
          <cell r="B98">
            <v>7897595602022</v>
          </cell>
          <cell r="C98" t="str">
            <v>DICLAC 75MG C/20 COMP</v>
          </cell>
          <cell r="D98">
            <v>1217</v>
          </cell>
          <cell r="E98">
            <v>1627</v>
          </cell>
          <cell r="F98">
            <v>39.08</v>
          </cell>
          <cell r="G98">
            <v>55.999999999999993</v>
          </cell>
          <cell r="H98">
            <v>14.900000000000013</v>
          </cell>
          <cell r="I98">
            <v>70.900000000000006</v>
          </cell>
        </row>
        <row r="99">
          <cell r="B99">
            <v>7897595602473</v>
          </cell>
          <cell r="C99" t="str">
            <v>DOXICICLINA MONOH 100MG 15CP SAN</v>
          </cell>
          <cell r="D99">
            <v>6804</v>
          </cell>
          <cell r="E99">
            <v>9563</v>
          </cell>
          <cell r="F99">
            <v>44.17</v>
          </cell>
          <cell r="G99">
            <v>55.999999999999993</v>
          </cell>
          <cell r="H99">
            <v>14</v>
          </cell>
          <cell r="I99">
            <v>70</v>
          </cell>
        </row>
        <row r="100">
          <cell r="B100">
            <v>7897595602206</v>
          </cell>
          <cell r="C100" t="str">
            <v>DOXICICLINA MONOH 100MG 20CP SAN</v>
          </cell>
          <cell r="D100">
            <v>4444</v>
          </cell>
          <cell r="E100">
            <v>5851</v>
          </cell>
          <cell r="F100">
            <v>55.58</v>
          </cell>
          <cell r="G100">
            <v>55.999999999999993</v>
          </cell>
          <cell r="H100">
            <v>10</v>
          </cell>
          <cell r="I100">
            <v>66</v>
          </cell>
        </row>
        <row r="101">
          <cell r="B101">
            <v>7897595606204</v>
          </cell>
          <cell r="C101" t="str">
            <v>DOXURAN 4MG C/30 COMP</v>
          </cell>
          <cell r="D101">
            <v>1812</v>
          </cell>
          <cell r="E101">
            <v>2336</v>
          </cell>
          <cell r="F101">
            <v>39.94</v>
          </cell>
          <cell r="G101">
            <v>56.999999999999993</v>
          </cell>
          <cell r="H101">
            <v>12</v>
          </cell>
          <cell r="I101">
            <v>69</v>
          </cell>
        </row>
        <row r="102">
          <cell r="B102">
            <v>7897595630605</v>
          </cell>
          <cell r="C102" t="str">
            <v>DROSPIRENONA ESTR 3MG 21CP SAN</v>
          </cell>
          <cell r="D102">
            <v>75</v>
          </cell>
          <cell r="E102">
            <v>343</v>
          </cell>
          <cell r="F102">
            <v>46.71</v>
          </cell>
          <cell r="G102">
            <v>43</v>
          </cell>
          <cell r="H102">
            <v>10.899999999999999</v>
          </cell>
          <cell r="I102">
            <v>53.9</v>
          </cell>
        </row>
        <row r="103">
          <cell r="B103">
            <v>7897595635020</v>
          </cell>
          <cell r="C103" t="str">
            <v>ESTRADOT 100 MCG C/8 ADES TRANSD</v>
          </cell>
          <cell r="D103">
            <v>1081</v>
          </cell>
          <cell r="E103">
            <v>1377</v>
          </cell>
          <cell r="F103" t="e">
            <v>#N/A</v>
          </cell>
          <cell r="G103" t="e">
            <v>#N/A</v>
          </cell>
          <cell r="H103" t="e">
            <v>#N/A</v>
          </cell>
          <cell r="I103" t="e">
            <v>#N/A</v>
          </cell>
        </row>
        <row r="104">
          <cell r="B104">
            <v>7897595635044</v>
          </cell>
          <cell r="C104" t="str">
            <v>ESTRADOT 25MCG 8 SIST</v>
          </cell>
          <cell r="D104">
            <v>11</v>
          </cell>
          <cell r="E104">
            <v>11</v>
          </cell>
          <cell r="F104" t="e">
            <v>#N/A</v>
          </cell>
          <cell r="G104" t="e">
            <v>#N/A</v>
          </cell>
          <cell r="H104" t="e">
            <v>#N/A</v>
          </cell>
          <cell r="I104" t="e">
            <v>#N/A</v>
          </cell>
        </row>
        <row r="105">
          <cell r="B105">
            <v>7897595635051</v>
          </cell>
          <cell r="C105" t="str">
            <v>ESTRADOT 50MCG 8 SIST</v>
          </cell>
          <cell r="D105">
            <v>258</v>
          </cell>
          <cell r="E105">
            <v>313</v>
          </cell>
          <cell r="F105" t="e">
            <v>#N/A</v>
          </cell>
          <cell r="G105" t="e">
            <v>#N/A</v>
          </cell>
          <cell r="H105" t="e">
            <v>#N/A</v>
          </cell>
          <cell r="I105" t="e">
            <v>#N/A</v>
          </cell>
        </row>
        <row r="106">
          <cell r="B106">
            <v>7897595628404</v>
          </cell>
          <cell r="C106" t="str">
            <v>EZETIMIBA 10MG C/30 COMP SAN</v>
          </cell>
          <cell r="D106">
            <v>168</v>
          </cell>
          <cell r="E106">
            <v>216</v>
          </cell>
          <cell r="F106">
            <v>68.900000000000006</v>
          </cell>
          <cell r="G106">
            <v>46</v>
          </cell>
          <cell r="H106">
            <v>1</v>
          </cell>
          <cell r="I106">
            <v>47</v>
          </cell>
        </row>
        <row r="107">
          <cell r="B107">
            <v>7897595635099</v>
          </cell>
          <cell r="C107" t="str">
            <v>EZETIMIBA 10MG C/60 COMP SAN</v>
          </cell>
          <cell r="D107">
            <v>120</v>
          </cell>
          <cell r="E107">
            <v>156</v>
          </cell>
          <cell r="F107">
            <v>98.49</v>
          </cell>
          <cell r="G107">
            <v>37</v>
          </cell>
          <cell r="H107">
            <v>2</v>
          </cell>
          <cell r="I107">
            <v>39</v>
          </cell>
        </row>
        <row r="108">
          <cell r="B108">
            <v>7897595635150</v>
          </cell>
          <cell r="C108" t="str">
            <v>FORASEQ 12/200MCG 60+60 CS</v>
          </cell>
          <cell r="D108">
            <v>3</v>
          </cell>
          <cell r="E108">
            <v>3</v>
          </cell>
          <cell r="F108" t="e">
            <v>#N/A</v>
          </cell>
          <cell r="G108" t="e">
            <v>#N/A</v>
          </cell>
          <cell r="H108" t="e">
            <v>#N/A</v>
          </cell>
          <cell r="I108" t="e">
            <v>#N/A</v>
          </cell>
        </row>
        <row r="109">
          <cell r="B109">
            <v>7897595635228</v>
          </cell>
          <cell r="C109" t="str">
            <v>FORASEQ 12/200MCG 60+60 REFIL</v>
          </cell>
          <cell r="D109">
            <v>2</v>
          </cell>
          <cell r="E109">
            <v>8</v>
          </cell>
          <cell r="F109" t="e">
            <v>#N/A</v>
          </cell>
          <cell r="G109" t="e">
            <v>#N/A</v>
          </cell>
          <cell r="H109" t="e">
            <v>#N/A</v>
          </cell>
          <cell r="I109" t="e">
            <v>#N/A</v>
          </cell>
        </row>
        <row r="110">
          <cell r="B110">
            <v>7897595635181</v>
          </cell>
          <cell r="C110" t="str">
            <v>FORASEQ 12/400MCG 60+60 PO+INAL</v>
          </cell>
          <cell r="D110">
            <v>2366</v>
          </cell>
          <cell r="E110">
            <v>2709</v>
          </cell>
          <cell r="F110" t="e">
            <v>#N/A</v>
          </cell>
          <cell r="G110" t="e">
            <v>#N/A</v>
          </cell>
          <cell r="I110" t="e">
            <v>#N/A</v>
          </cell>
        </row>
        <row r="111">
          <cell r="B111">
            <v>7897595635129</v>
          </cell>
          <cell r="C111" t="str">
            <v>FORASEQ 12/400MCG 60+60 REFIL</v>
          </cell>
          <cell r="D111">
            <v>7774</v>
          </cell>
          <cell r="E111">
            <v>9736</v>
          </cell>
          <cell r="F111" t="e">
            <v>#N/A</v>
          </cell>
          <cell r="G111" t="e">
            <v>#N/A</v>
          </cell>
          <cell r="I111" t="e">
            <v>#N/A</v>
          </cell>
        </row>
        <row r="112">
          <cell r="B112">
            <v>7897595635600</v>
          </cell>
          <cell r="C112" t="str">
            <v>FOS DE SITA+MET 50MG+1G 56FCT BR</v>
          </cell>
          <cell r="D112">
            <v>5518</v>
          </cell>
          <cell r="E112">
            <v>5918</v>
          </cell>
          <cell r="F112">
            <v>167.94</v>
          </cell>
          <cell r="G112">
            <v>37</v>
          </cell>
          <cell r="H112">
            <v>15</v>
          </cell>
          <cell r="I112">
            <v>52</v>
          </cell>
        </row>
        <row r="113">
          <cell r="B113">
            <v>7897595635655</v>
          </cell>
          <cell r="C113" t="str">
            <v>FOSF SITAGLIPTINA 100MG 30CP SAN</v>
          </cell>
          <cell r="D113">
            <v>2837</v>
          </cell>
          <cell r="E113">
            <v>3944</v>
          </cell>
          <cell r="F113">
            <v>184.77</v>
          </cell>
          <cell r="G113">
            <v>61</v>
          </cell>
          <cell r="H113">
            <v>10</v>
          </cell>
          <cell r="I113">
            <v>71</v>
          </cell>
        </row>
        <row r="114">
          <cell r="B114">
            <v>7897595635679</v>
          </cell>
          <cell r="C114" t="str">
            <v>FOSF SITAGLIPTINA 100MG 60CP SDZ</v>
          </cell>
          <cell r="D114">
            <v>1381</v>
          </cell>
          <cell r="E114">
            <v>1561</v>
          </cell>
          <cell r="F114">
            <v>314.10000000000002</v>
          </cell>
          <cell r="G114">
            <v>61</v>
          </cell>
          <cell r="H114">
            <v>6.9000000000000057</v>
          </cell>
          <cell r="I114">
            <v>67.900000000000006</v>
          </cell>
        </row>
        <row r="115">
          <cell r="B115">
            <v>7897595635631</v>
          </cell>
          <cell r="C115" t="str">
            <v>FOSF SITAGLIPTINA 25MG 30CPR SDZ</v>
          </cell>
          <cell r="D115">
            <v>559</v>
          </cell>
          <cell r="E115">
            <v>1639</v>
          </cell>
          <cell r="F115">
            <v>46.21</v>
          </cell>
          <cell r="G115">
            <v>50</v>
          </cell>
          <cell r="H115">
            <v>6.8999999999999986</v>
          </cell>
          <cell r="I115">
            <v>56.9</v>
          </cell>
        </row>
        <row r="116">
          <cell r="B116">
            <v>7897595635648</v>
          </cell>
          <cell r="C116" t="str">
            <v>FOSF SITAGLIPTINA 50MG 30CP SAN</v>
          </cell>
          <cell r="D116">
            <v>3191</v>
          </cell>
          <cell r="E116">
            <v>5005</v>
          </cell>
          <cell r="F116">
            <v>92.38</v>
          </cell>
          <cell r="G116">
            <v>62.4</v>
          </cell>
          <cell r="H116">
            <v>6</v>
          </cell>
          <cell r="I116">
            <v>68.400000000000006</v>
          </cell>
        </row>
        <row r="117">
          <cell r="B117">
            <v>7897595635662</v>
          </cell>
          <cell r="C117" t="str">
            <v>FOSF SITAGLIPTINA 50MG 60CPR SDZ</v>
          </cell>
          <cell r="D117">
            <v>676</v>
          </cell>
          <cell r="E117">
            <v>676</v>
          </cell>
          <cell r="F117">
            <v>147.69</v>
          </cell>
          <cell r="G117">
            <v>54.899999999999991</v>
          </cell>
          <cell r="H117">
            <v>10.500000000000007</v>
          </cell>
          <cell r="I117">
            <v>65.400000000000006</v>
          </cell>
        </row>
        <row r="118">
          <cell r="B118">
            <v>7897595614186</v>
          </cell>
          <cell r="C118" t="str">
            <v>GESTODENO ESTR 6MG C/24 COMP SAN</v>
          </cell>
          <cell r="D118">
            <v>76</v>
          </cell>
          <cell r="E118">
            <v>124</v>
          </cell>
          <cell r="F118">
            <v>35.049999999999997</v>
          </cell>
          <cell r="G118">
            <v>40</v>
          </cell>
          <cell r="H118">
            <v>10</v>
          </cell>
          <cell r="I118">
            <v>50</v>
          </cell>
        </row>
        <row r="119">
          <cell r="B119">
            <v>7897595614223</v>
          </cell>
          <cell r="C119" t="str">
            <v>GESTODENO+ET 60/15MCG 72C SAN</v>
          </cell>
          <cell r="D119">
            <v>79</v>
          </cell>
          <cell r="E119">
            <v>153</v>
          </cell>
          <cell r="F119">
            <v>79.08</v>
          </cell>
          <cell r="G119">
            <v>40</v>
          </cell>
          <cell r="H119">
            <v>10</v>
          </cell>
          <cell r="I119">
            <v>50</v>
          </cell>
        </row>
        <row r="120">
          <cell r="B120">
            <v>7897595604729</v>
          </cell>
          <cell r="C120" t="str">
            <v>GLIMEPIRIDA 2MG C/30 COMP SAN</v>
          </cell>
          <cell r="D120">
            <v>1308</v>
          </cell>
          <cell r="E120">
            <v>1712</v>
          </cell>
          <cell r="F120">
            <v>20.71</v>
          </cell>
          <cell r="G120">
            <v>72.5</v>
          </cell>
          <cell r="H120">
            <v>5</v>
          </cell>
          <cell r="I120">
            <v>77.5</v>
          </cell>
        </row>
        <row r="121">
          <cell r="B121">
            <v>7897595604736</v>
          </cell>
          <cell r="C121" t="str">
            <v>GLIMEPIRIDA 4MG C/30 COMP SAN</v>
          </cell>
          <cell r="D121">
            <v>507</v>
          </cell>
          <cell r="E121">
            <v>979</v>
          </cell>
          <cell r="F121">
            <v>36.86</v>
          </cell>
          <cell r="G121">
            <v>78.999999999999986</v>
          </cell>
          <cell r="H121">
            <v>5.0000000000000142</v>
          </cell>
          <cell r="I121">
            <v>84</v>
          </cell>
        </row>
        <row r="122">
          <cell r="B122">
            <v>7897595633705</v>
          </cell>
          <cell r="C122" t="str">
            <v>HEM ZOLPIDEM 10MG 20CPR (B1) NOV</v>
          </cell>
          <cell r="D122">
            <v>1425</v>
          </cell>
          <cell r="E122">
            <v>1668</v>
          </cell>
          <cell r="F122">
            <v>21.1</v>
          </cell>
          <cell r="G122">
            <v>57.999999999999993</v>
          </cell>
          <cell r="H122">
            <v>31</v>
          </cell>
          <cell r="I122">
            <v>89</v>
          </cell>
        </row>
        <row r="123">
          <cell r="B123">
            <v>7897595603456</v>
          </cell>
          <cell r="C123" t="str">
            <v>HEM ZOLPIDEM 10MG 20CPR (B1) SDZ</v>
          </cell>
          <cell r="D123">
            <v>1641</v>
          </cell>
          <cell r="E123">
            <v>1946</v>
          </cell>
          <cell r="F123">
            <v>35.82</v>
          </cell>
          <cell r="G123">
            <v>78.999999999999986</v>
          </cell>
          <cell r="H123">
            <v>14</v>
          </cell>
          <cell r="I123">
            <v>92.999999999999986</v>
          </cell>
        </row>
        <row r="124">
          <cell r="B124">
            <v>7897595634634</v>
          </cell>
          <cell r="C124" t="str">
            <v>HEM ZOLPIDEM 10MG 30CPR (B1) NOV</v>
          </cell>
          <cell r="D124">
            <v>3748</v>
          </cell>
          <cell r="E124">
            <v>6517</v>
          </cell>
          <cell r="F124">
            <v>31.63</v>
          </cell>
          <cell r="G124">
            <v>70.5</v>
          </cell>
          <cell r="H124">
            <v>20</v>
          </cell>
          <cell r="I124">
            <v>90.5</v>
          </cell>
        </row>
        <row r="125">
          <cell r="B125">
            <v>7897595608161</v>
          </cell>
          <cell r="C125" t="str">
            <v>HEM ZOLPIDEM 10MG 30CPR (B1) SDZ</v>
          </cell>
          <cell r="D125">
            <v>8103</v>
          </cell>
          <cell r="E125">
            <v>10491</v>
          </cell>
          <cell r="F125">
            <v>73.08</v>
          </cell>
          <cell r="G125">
            <v>90.5</v>
          </cell>
          <cell r="H125">
            <v>6</v>
          </cell>
          <cell r="I125">
            <v>96.5</v>
          </cell>
        </row>
        <row r="126">
          <cell r="B126">
            <v>7897595637260</v>
          </cell>
          <cell r="C126" t="str">
            <v>HEMIF QUETIAP 100MG 30CP (C1)NOV</v>
          </cell>
          <cell r="D126">
            <v>589</v>
          </cell>
          <cell r="E126">
            <v>671</v>
          </cell>
          <cell r="F126">
            <v>166.42</v>
          </cell>
          <cell r="G126">
            <v>63</v>
          </cell>
          <cell r="H126">
            <v>10</v>
          </cell>
          <cell r="I126">
            <v>73</v>
          </cell>
        </row>
        <row r="127">
          <cell r="B127">
            <v>7897595637215</v>
          </cell>
          <cell r="C127" t="str">
            <v>HEMIF QUETIAP 25MG 30CP (C1) NOV</v>
          </cell>
          <cell r="D127">
            <v>1872</v>
          </cell>
          <cell r="E127">
            <v>2183</v>
          </cell>
          <cell r="F127">
            <v>49.6</v>
          </cell>
          <cell r="G127">
            <v>60</v>
          </cell>
          <cell r="H127">
            <v>16</v>
          </cell>
          <cell r="I127">
            <v>76</v>
          </cell>
        </row>
        <row r="128">
          <cell r="B128">
            <v>7897595616968</v>
          </cell>
          <cell r="C128" t="str">
            <v>HEMIF QUETIAP 25MG 60CP (C1) SAN</v>
          </cell>
          <cell r="D128">
            <v>1063</v>
          </cell>
          <cell r="E128">
            <v>2179</v>
          </cell>
          <cell r="F128">
            <v>79.78</v>
          </cell>
          <cell r="G128">
            <v>55.999999999999993</v>
          </cell>
          <cell r="H128">
            <v>10</v>
          </cell>
          <cell r="I128">
            <v>66</v>
          </cell>
        </row>
        <row r="129">
          <cell r="B129">
            <v>7897595605283</v>
          </cell>
          <cell r="C129" t="str">
            <v>LEVOFLOXACINO 500MG C/10 CP SAN</v>
          </cell>
          <cell r="D129">
            <v>187</v>
          </cell>
          <cell r="E129">
            <v>223</v>
          </cell>
          <cell r="F129">
            <v>140.1</v>
          </cell>
          <cell r="G129">
            <v>83</v>
          </cell>
          <cell r="H129">
            <v>6.2000000000000028</v>
          </cell>
          <cell r="I129">
            <v>89.2</v>
          </cell>
        </row>
        <row r="130">
          <cell r="B130">
            <v>7897595633972</v>
          </cell>
          <cell r="C130" t="str">
            <v>LEVOFLOXACINO 500MG C/10COMP NOV</v>
          </cell>
          <cell r="D130">
            <v>18</v>
          </cell>
          <cell r="E130">
            <v>66</v>
          </cell>
          <cell r="F130">
            <v>48.81</v>
          </cell>
          <cell r="G130">
            <v>55.999999999999993</v>
          </cell>
          <cell r="H130">
            <v>6.0000000000000071</v>
          </cell>
          <cell r="I130">
            <v>62</v>
          </cell>
        </row>
        <row r="131">
          <cell r="B131">
            <v>7897595605306</v>
          </cell>
          <cell r="C131" t="str">
            <v>LEVOFLOXACINO 500MG C/3 COMP SAN</v>
          </cell>
          <cell r="D131">
            <v>0</v>
          </cell>
          <cell r="E131">
            <v>0</v>
          </cell>
          <cell r="F131" t="e">
            <v>#N/A</v>
          </cell>
          <cell r="G131">
            <v>66</v>
          </cell>
          <cell r="H131" t="e">
            <v>#N/A</v>
          </cell>
          <cell r="I131" t="e">
            <v>#N/A</v>
          </cell>
        </row>
        <row r="132">
          <cell r="B132">
            <v>7897595605290</v>
          </cell>
          <cell r="C132" t="str">
            <v>LEVOFLOXACINO 500MG C/7 COMP SAN</v>
          </cell>
          <cell r="D132">
            <v>21</v>
          </cell>
          <cell r="E132">
            <v>93</v>
          </cell>
          <cell r="F132">
            <v>97.92</v>
          </cell>
          <cell r="G132">
            <v>83.5</v>
          </cell>
          <cell r="H132">
            <v>6.0999999999999943</v>
          </cell>
          <cell r="I132">
            <v>89.6</v>
          </cell>
        </row>
        <row r="133">
          <cell r="B133">
            <v>7897595633965</v>
          </cell>
          <cell r="C133" t="str">
            <v>LEVOFLOXACINO 500MG C/7COMP NOV</v>
          </cell>
          <cell r="D133">
            <v>6</v>
          </cell>
          <cell r="E133">
            <v>42</v>
          </cell>
          <cell r="F133">
            <v>34.17</v>
          </cell>
          <cell r="G133">
            <v>53</v>
          </cell>
          <cell r="H133">
            <v>8</v>
          </cell>
          <cell r="I133">
            <v>61</v>
          </cell>
        </row>
        <row r="134">
          <cell r="B134">
            <v>7897595637505</v>
          </cell>
          <cell r="C134" t="str">
            <v>LEVOFLOXACINO 750MG C/5COMP SAN</v>
          </cell>
          <cell r="D134">
            <v>1290</v>
          </cell>
          <cell r="E134">
            <v>3713</v>
          </cell>
          <cell r="F134">
            <v>51.35</v>
          </cell>
          <cell r="G134">
            <v>61</v>
          </cell>
          <cell r="H134">
            <v>24</v>
          </cell>
          <cell r="I134">
            <v>85</v>
          </cell>
        </row>
        <row r="135">
          <cell r="B135">
            <v>7897595637512</v>
          </cell>
          <cell r="C135" t="str">
            <v>LEVOFLOXACINO 750MG C/7COMP SAN</v>
          </cell>
          <cell r="D135">
            <v>328</v>
          </cell>
          <cell r="E135">
            <v>1828</v>
          </cell>
          <cell r="F135">
            <v>70.27</v>
          </cell>
          <cell r="G135">
            <v>59</v>
          </cell>
          <cell r="H135">
            <v>30</v>
          </cell>
          <cell r="I135">
            <v>89</v>
          </cell>
        </row>
        <row r="136">
          <cell r="B136">
            <v>7897595620279</v>
          </cell>
          <cell r="C136" t="str">
            <v>LOPERAMIDA 2MG 12 COMP SAN</v>
          </cell>
          <cell r="D136">
            <v>12699</v>
          </cell>
          <cell r="E136">
            <v>23337</v>
          </cell>
          <cell r="F136">
            <v>6.17</v>
          </cell>
          <cell r="G136">
            <v>55.999999999999993</v>
          </cell>
          <cell r="H136">
            <v>15</v>
          </cell>
          <cell r="I136">
            <v>71</v>
          </cell>
        </row>
        <row r="137">
          <cell r="B137">
            <v>7897595627360</v>
          </cell>
          <cell r="C137" t="str">
            <v>LOSARTANA POTAS 50MG 30CP SAN</v>
          </cell>
          <cell r="D137">
            <v>1503</v>
          </cell>
          <cell r="E137">
            <v>1867</v>
          </cell>
          <cell r="F137">
            <v>34.450000000000003</v>
          </cell>
          <cell r="G137">
            <v>83.5</v>
          </cell>
          <cell r="H137">
            <v>13</v>
          </cell>
          <cell r="I137">
            <v>96.5</v>
          </cell>
        </row>
        <row r="138">
          <cell r="B138">
            <v>7897595602510</v>
          </cell>
          <cell r="C138" t="str">
            <v>MESIL DOXAZOSINA 2MG C/30 CP SAN</v>
          </cell>
          <cell r="D138">
            <v>2407</v>
          </cell>
          <cell r="E138">
            <v>2932</v>
          </cell>
          <cell r="F138">
            <v>52.23</v>
          </cell>
          <cell r="G138">
            <v>85</v>
          </cell>
          <cell r="H138">
            <v>8</v>
          </cell>
          <cell r="I138">
            <v>93</v>
          </cell>
        </row>
        <row r="139">
          <cell r="B139">
            <v>7897595638175</v>
          </cell>
          <cell r="C139" t="str">
            <v>MESIL DOXAZOSINA 4MG C/30 CP NOV</v>
          </cell>
          <cell r="D139">
            <v>2028</v>
          </cell>
          <cell r="E139">
            <v>2881</v>
          </cell>
          <cell r="F139">
            <v>39.51</v>
          </cell>
          <cell r="G139">
            <v>52</v>
          </cell>
          <cell r="H139">
            <v>14</v>
          </cell>
          <cell r="I139">
            <v>66</v>
          </cell>
        </row>
        <row r="140">
          <cell r="B140">
            <v>7897595602527</v>
          </cell>
          <cell r="C140" t="str">
            <v>MESIL DOXAZOSINA 4MG C/30 CP SAN</v>
          </cell>
          <cell r="D140">
            <v>2635</v>
          </cell>
          <cell r="E140">
            <v>3476</v>
          </cell>
          <cell r="F140">
            <v>61.31</v>
          </cell>
          <cell r="G140">
            <v>68</v>
          </cell>
          <cell r="H140">
            <v>10</v>
          </cell>
          <cell r="I140">
            <v>78</v>
          </cell>
        </row>
        <row r="141">
          <cell r="B141">
            <v>7897595639752</v>
          </cell>
          <cell r="C141" t="str">
            <v>MESIL DOXAZOSINA 4MG C/60 CP SAN</v>
          </cell>
          <cell r="D141">
            <v>1761</v>
          </cell>
          <cell r="E141">
            <v>1836</v>
          </cell>
          <cell r="F141">
            <v>79.010000000000005</v>
          </cell>
          <cell r="G141">
            <v>60</v>
          </cell>
          <cell r="H141">
            <v>18</v>
          </cell>
          <cell r="I141">
            <v>78</v>
          </cell>
        </row>
        <row r="142">
          <cell r="B142">
            <v>7897595634986</v>
          </cell>
          <cell r="C142" t="str">
            <v>MIRTAZAPINA 30MG 30CPR NOV (C1)</v>
          </cell>
          <cell r="D142">
            <v>3253</v>
          </cell>
          <cell r="E142">
            <v>3574</v>
          </cell>
          <cell r="F142">
            <v>135.13</v>
          </cell>
          <cell r="G142">
            <v>44</v>
          </cell>
          <cell r="H142">
            <v>10</v>
          </cell>
          <cell r="I142">
            <v>54</v>
          </cell>
        </row>
        <row r="143">
          <cell r="B143">
            <v>7897595634955</v>
          </cell>
          <cell r="C143" t="str">
            <v>MIRTAZAPINA 30MG 30CPR SDZ (C1)</v>
          </cell>
          <cell r="D143">
            <v>2607</v>
          </cell>
          <cell r="E143">
            <v>3020</v>
          </cell>
          <cell r="F143">
            <v>191.08</v>
          </cell>
          <cell r="G143">
            <v>74.099999999999994</v>
          </cell>
          <cell r="H143">
            <v>8</v>
          </cell>
          <cell r="I143">
            <v>82.1</v>
          </cell>
        </row>
        <row r="144">
          <cell r="B144">
            <v>7897595639745</v>
          </cell>
          <cell r="C144" t="str">
            <v>MIRTAZAPINA 30MG 60CPR (C1)SDZ</v>
          </cell>
          <cell r="D144">
            <v>2166</v>
          </cell>
          <cell r="E144">
            <v>2166</v>
          </cell>
          <cell r="F144">
            <v>229.76</v>
          </cell>
          <cell r="G144">
            <v>66.8</v>
          </cell>
          <cell r="H144">
            <v>10</v>
          </cell>
          <cell r="I144">
            <v>76.8</v>
          </cell>
        </row>
        <row r="145">
          <cell r="B145">
            <v>7897595635488</v>
          </cell>
          <cell r="C145" t="str">
            <v>MIRTAZAPINA 45MG 28CP REV C1 NOV</v>
          </cell>
          <cell r="D145">
            <v>0</v>
          </cell>
          <cell r="E145">
            <v>2</v>
          </cell>
          <cell r="F145" t="e">
            <v>#N/A</v>
          </cell>
          <cell r="G145">
            <v>43</v>
          </cell>
          <cell r="H145" t="e">
            <v>#N/A</v>
          </cell>
          <cell r="I145" t="e">
            <v>#N/A</v>
          </cell>
        </row>
        <row r="146">
          <cell r="B146">
            <v>7897595634979</v>
          </cell>
          <cell r="C146" t="str">
            <v>MIRTAZAPINA 45MG 30CPR (C1) NOV</v>
          </cell>
          <cell r="D146">
            <v>2433</v>
          </cell>
          <cell r="E146">
            <v>2896</v>
          </cell>
          <cell r="F146">
            <v>175.05</v>
          </cell>
          <cell r="G146">
            <v>39</v>
          </cell>
          <cell r="H146">
            <v>20</v>
          </cell>
          <cell r="I146">
            <v>59</v>
          </cell>
        </row>
        <row r="147">
          <cell r="B147">
            <v>7897595634948</v>
          </cell>
          <cell r="C147" t="str">
            <v>MIRTAZAPINA 45MG 30CPR (C1) SDZ</v>
          </cell>
          <cell r="D147">
            <v>2891</v>
          </cell>
          <cell r="E147">
            <v>2891</v>
          </cell>
          <cell r="F147">
            <v>354.67</v>
          </cell>
          <cell r="G147">
            <v>77.8</v>
          </cell>
          <cell r="H147">
            <v>7</v>
          </cell>
          <cell r="I147">
            <v>84.8</v>
          </cell>
        </row>
        <row r="148">
          <cell r="B148">
            <v>7897595635525</v>
          </cell>
          <cell r="C148" t="str">
            <v>MIRTAZAPINA ODT 15MG 28CP(C1)NOV</v>
          </cell>
          <cell r="D148">
            <v>1573</v>
          </cell>
          <cell r="E148">
            <v>2009</v>
          </cell>
          <cell r="F148">
            <v>60.79</v>
          </cell>
          <cell r="G148">
            <v>35</v>
          </cell>
          <cell r="H148">
            <v>25</v>
          </cell>
          <cell r="I148">
            <v>60</v>
          </cell>
        </row>
        <row r="149">
          <cell r="B149">
            <v>7897595635860</v>
          </cell>
          <cell r="C149" t="str">
            <v>NEOTIAPIM 100MG C/30CPR (C1)</v>
          </cell>
          <cell r="D149">
            <v>1678</v>
          </cell>
          <cell r="E149">
            <v>1881</v>
          </cell>
          <cell r="F149" t="e">
            <v>#N/A</v>
          </cell>
          <cell r="G149" t="e">
            <v>#N/A</v>
          </cell>
          <cell r="I149" t="e">
            <v>#N/A</v>
          </cell>
        </row>
        <row r="150">
          <cell r="B150">
            <v>7897595635877</v>
          </cell>
          <cell r="C150" t="str">
            <v>NEOTIAPIM 200MG C/30CPR (C1)</v>
          </cell>
          <cell r="D150">
            <v>1136</v>
          </cell>
          <cell r="E150">
            <v>1208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</row>
        <row r="151">
          <cell r="B151">
            <v>7897595635839</v>
          </cell>
          <cell r="C151" t="str">
            <v>NEOTIAPIM 25MG C/30CPR (C1)</v>
          </cell>
          <cell r="D151">
            <v>1606</v>
          </cell>
          <cell r="E151">
            <v>1932</v>
          </cell>
          <cell r="F151" t="e">
            <v>#N/A</v>
          </cell>
          <cell r="G151" t="e">
            <v>#N/A</v>
          </cell>
          <cell r="I151" t="e">
            <v>#N/A</v>
          </cell>
        </row>
        <row r="152">
          <cell r="B152">
            <v>7897595605030</v>
          </cell>
          <cell r="C152" t="str">
            <v>NORFLOXACINO 400MG C/14COMP SAN</v>
          </cell>
          <cell r="D152">
            <v>3539</v>
          </cell>
          <cell r="E152">
            <v>4834</v>
          </cell>
          <cell r="F152">
            <v>30.94</v>
          </cell>
          <cell r="G152">
            <v>60</v>
          </cell>
          <cell r="H152">
            <v>10</v>
          </cell>
          <cell r="I152">
            <v>70</v>
          </cell>
        </row>
        <row r="153">
          <cell r="B153">
            <v>7897595638021</v>
          </cell>
          <cell r="C153" t="str">
            <v>OX ESCITALOP 10MG 30CPR (C1) NOV</v>
          </cell>
          <cell r="D153">
            <v>1315</v>
          </cell>
          <cell r="E153">
            <v>1335</v>
          </cell>
          <cell r="F153">
            <v>58.23</v>
          </cell>
          <cell r="G153">
            <v>71</v>
          </cell>
          <cell r="H153">
            <v>21.900000000000006</v>
          </cell>
          <cell r="I153">
            <v>92.9</v>
          </cell>
        </row>
        <row r="154">
          <cell r="B154">
            <v>7897595633668</v>
          </cell>
          <cell r="C154" t="str">
            <v>OX ESCITALOP 10MG 30CPR (C1) SDZ</v>
          </cell>
          <cell r="D154">
            <v>1187</v>
          </cell>
          <cell r="E154">
            <v>1194</v>
          </cell>
          <cell r="F154">
            <v>60.78</v>
          </cell>
          <cell r="G154">
            <v>77</v>
          </cell>
          <cell r="H154">
            <v>16.599999999999994</v>
          </cell>
          <cell r="I154">
            <v>93.6</v>
          </cell>
        </row>
        <row r="155">
          <cell r="B155">
            <v>7897595639707</v>
          </cell>
          <cell r="C155" t="str">
            <v>OX ESCITALOP 10MG 60CPR (C1) SDZ</v>
          </cell>
          <cell r="D155">
            <v>1688</v>
          </cell>
          <cell r="E155">
            <v>1998</v>
          </cell>
          <cell r="F155">
            <v>81.08</v>
          </cell>
          <cell r="G155">
            <v>65.999999999999986</v>
          </cell>
          <cell r="H155">
            <v>10</v>
          </cell>
          <cell r="I155">
            <v>75.999999999999986</v>
          </cell>
        </row>
        <row r="156">
          <cell r="B156">
            <v>7897595639646</v>
          </cell>
          <cell r="C156" t="str">
            <v>OX ESCITALOP 15MG 30CPR (C1) NOV</v>
          </cell>
          <cell r="D156">
            <v>2150</v>
          </cell>
          <cell r="E156">
            <v>2721</v>
          </cell>
          <cell r="F156">
            <v>81.08</v>
          </cell>
          <cell r="G156">
            <v>69</v>
          </cell>
          <cell r="H156">
            <v>10</v>
          </cell>
          <cell r="I156">
            <v>79</v>
          </cell>
        </row>
        <row r="157">
          <cell r="B157">
            <v>7897595637482</v>
          </cell>
          <cell r="C157" t="str">
            <v>OX ESCITALOP 15MG 30CPR (C1) SDZ</v>
          </cell>
          <cell r="D157">
            <v>1764</v>
          </cell>
          <cell r="E157">
            <v>2019</v>
          </cell>
          <cell r="F157">
            <v>101.35</v>
          </cell>
          <cell r="G157">
            <v>74</v>
          </cell>
          <cell r="H157">
            <v>20</v>
          </cell>
          <cell r="I157">
            <v>94</v>
          </cell>
        </row>
        <row r="158">
          <cell r="B158">
            <v>7897595638083</v>
          </cell>
          <cell r="C158" t="str">
            <v>OX ESCITALOP 20MG 30CPR (C1) NOV</v>
          </cell>
          <cell r="D158">
            <v>1147</v>
          </cell>
          <cell r="E158">
            <v>1366</v>
          </cell>
          <cell r="F158">
            <v>110.54</v>
          </cell>
          <cell r="G158">
            <v>70</v>
          </cell>
          <cell r="H158">
            <v>12.099999999999994</v>
          </cell>
          <cell r="I158">
            <v>82.1</v>
          </cell>
        </row>
        <row r="159">
          <cell r="B159">
            <v>7897595633217</v>
          </cell>
          <cell r="C159" t="str">
            <v>OX ESCITALOP 20MG 30CPR (C1) SDZ</v>
          </cell>
          <cell r="D159">
            <v>1857</v>
          </cell>
          <cell r="E159">
            <v>2111</v>
          </cell>
          <cell r="F159">
            <v>108.1</v>
          </cell>
          <cell r="G159">
            <v>77</v>
          </cell>
          <cell r="H159">
            <v>8</v>
          </cell>
          <cell r="I159">
            <v>85</v>
          </cell>
        </row>
        <row r="160">
          <cell r="B160">
            <v>7897595639714</v>
          </cell>
          <cell r="C160" t="str">
            <v>OX ESCITALOP 20MG 60CPR (C1) SDZ</v>
          </cell>
          <cell r="D160">
            <v>1110</v>
          </cell>
          <cell r="E160">
            <v>1356</v>
          </cell>
          <cell r="F160">
            <v>148.65</v>
          </cell>
          <cell r="G160">
            <v>65.999999999999986</v>
          </cell>
          <cell r="H160">
            <v>1.9000000000000199</v>
          </cell>
          <cell r="I160">
            <v>67.900000000000006</v>
          </cell>
        </row>
        <row r="161">
          <cell r="B161">
            <v>7897595605955</v>
          </cell>
          <cell r="C161" t="str">
            <v>PLAGREL 75MG C/28 COMP</v>
          </cell>
          <cell r="D161">
            <v>1675</v>
          </cell>
          <cell r="E161">
            <v>1789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</row>
        <row r="162">
          <cell r="B162">
            <v>7897595634757</v>
          </cell>
          <cell r="C162" t="str">
            <v>PREGABALINA 150MG 30CAP (C1) SDZ</v>
          </cell>
          <cell r="D162">
            <v>120</v>
          </cell>
          <cell r="E162">
            <v>2460</v>
          </cell>
          <cell r="F162">
            <v>96.56</v>
          </cell>
          <cell r="G162">
            <v>81</v>
          </cell>
          <cell r="H162">
            <v>6</v>
          </cell>
          <cell r="I162">
            <v>87</v>
          </cell>
        </row>
        <row r="163">
          <cell r="B163">
            <v>7897595617538</v>
          </cell>
          <cell r="C163" t="str">
            <v>QUETIAPINA 100MG 30CPR (C1) SDZ</v>
          </cell>
          <cell r="D163">
            <v>1163</v>
          </cell>
          <cell r="E163">
            <v>1310</v>
          </cell>
          <cell r="F163">
            <v>102.04</v>
          </cell>
          <cell r="G163">
            <v>53.999999999999993</v>
          </cell>
          <cell r="H163">
            <v>7.2000000000000099</v>
          </cell>
          <cell r="I163">
            <v>61.2</v>
          </cell>
        </row>
        <row r="164">
          <cell r="B164">
            <v>7897595617026</v>
          </cell>
          <cell r="C164" t="str">
            <v>QUETIAPINA 200MG 30CPR (C1) SDZ</v>
          </cell>
          <cell r="D164">
            <v>1541</v>
          </cell>
          <cell r="E164">
            <v>1655</v>
          </cell>
          <cell r="F164">
            <v>228.28</v>
          </cell>
          <cell r="G164">
            <v>55.999999999999993</v>
          </cell>
          <cell r="H164">
            <v>7.0000000000000071</v>
          </cell>
          <cell r="I164">
            <v>63</v>
          </cell>
        </row>
        <row r="165">
          <cell r="B165">
            <v>7897595617507</v>
          </cell>
          <cell r="C165" t="str">
            <v>QUETIAPINA 25MG 30CPR (C1) SDZ</v>
          </cell>
          <cell r="D165">
            <v>2815</v>
          </cell>
          <cell r="E165">
            <v>4086</v>
          </cell>
          <cell r="F165">
            <v>41.82</v>
          </cell>
          <cell r="G165">
            <v>61</v>
          </cell>
          <cell r="H165">
            <v>16</v>
          </cell>
          <cell r="I165">
            <v>77</v>
          </cell>
        </row>
        <row r="166">
          <cell r="B166">
            <v>7897595620415</v>
          </cell>
          <cell r="C166" t="str">
            <v>RABEPRAZOL 10MG C/14 COMP SAN</v>
          </cell>
          <cell r="D166">
            <v>1240</v>
          </cell>
          <cell r="E166">
            <v>1646</v>
          </cell>
          <cell r="F166">
            <v>63.81</v>
          </cell>
          <cell r="G166">
            <v>35.999999999999993</v>
          </cell>
          <cell r="H166">
            <v>10</v>
          </cell>
          <cell r="I166">
            <v>45.999999999999993</v>
          </cell>
        </row>
        <row r="167">
          <cell r="B167">
            <v>7897595620453</v>
          </cell>
          <cell r="C167" t="str">
            <v>RABEPRAZOL 20MG C/28 COMP SAN</v>
          </cell>
          <cell r="D167">
            <v>1157</v>
          </cell>
          <cell r="E167">
            <v>1315</v>
          </cell>
          <cell r="F167">
            <v>232.06</v>
          </cell>
          <cell r="G167">
            <v>35.999999999999993</v>
          </cell>
          <cell r="H167">
            <v>10</v>
          </cell>
          <cell r="I167">
            <v>45.999999999999993</v>
          </cell>
        </row>
        <row r="168">
          <cell r="B168">
            <v>7897595637895</v>
          </cell>
          <cell r="C168" t="str">
            <v>RISPERIDONA 1MG C/30CPR (C1) NOV</v>
          </cell>
          <cell r="D168">
            <v>1757</v>
          </cell>
          <cell r="E168">
            <v>2299</v>
          </cell>
          <cell r="F168">
            <v>35.28</v>
          </cell>
          <cell r="G168">
            <v>62</v>
          </cell>
          <cell r="H168">
            <v>26</v>
          </cell>
          <cell r="I168">
            <v>88</v>
          </cell>
        </row>
        <row r="169">
          <cell r="B169">
            <v>7897595611413</v>
          </cell>
          <cell r="C169" t="str">
            <v>RISPERIDONA 1MG C/30CPR (C1) SDZ</v>
          </cell>
          <cell r="D169">
            <v>1962</v>
          </cell>
          <cell r="E169">
            <v>2419</v>
          </cell>
          <cell r="F169">
            <v>62.46</v>
          </cell>
          <cell r="G169">
            <v>78</v>
          </cell>
          <cell r="H169">
            <v>16</v>
          </cell>
          <cell r="I169">
            <v>94</v>
          </cell>
        </row>
        <row r="170">
          <cell r="B170">
            <v>7897595605115</v>
          </cell>
          <cell r="C170" t="str">
            <v>RISPERIDONA 1MG C/60CPR (C1) SDZ</v>
          </cell>
          <cell r="D170">
            <v>996</v>
          </cell>
          <cell r="E170">
            <v>1147</v>
          </cell>
          <cell r="F170">
            <v>117.18</v>
          </cell>
          <cell r="G170">
            <v>78</v>
          </cell>
          <cell r="H170">
            <v>7.5</v>
          </cell>
          <cell r="I170">
            <v>85.5</v>
          </cell>
        </row>
        <row r="171">
          <cell r="B171">
            <v>7897595637932</v>
          </cell>
          <cell r="C171" t="str">
            <v>RISPERIDONA 2MG C/30CPR (C1) NOV</v>
          </cell>
          <cell r="D171">
            <v>1879</v>
          </cell>
          <cell r="E171">
            <v>2132</v>
          </cell>
          <cell r="F171">
            <v>35.28</v>
          </cell>
          <cell r="G171">
            <v>62</v>
          </cell>
          <cell r="H171">
            <v>26</v>
          </cell>
          <cell r="I171">
            <v>88</v>
          </cell>
        </row>
        <row r="172">
          <cell r="B172">
            <v>7897595611437</v>
          </cell>
          <cell r="C172" t="str">
            <v>RISPERIDONA 2MG C/30CPR (C1) SDZ</v>
          </cell>
          <cell r="D172">
            <v>2081</v>
          </cell>
          <cell r="E172">
            <v>2525</v>
          </cell>
          <cell r="F172">
            <v>62.46</v>
          </cell>
          <cell r="G172">
            <v>78</v>
          </cell>
          <cell r="H172">
            <v>16</v>
          </cell>
          <cell r="I172">
            <v>94</v>
          </cell>
        </row>
        <row r="173">
          <cell r="B173">
            <v>7897595611444</v>
          </cell>
          <cell r="C173" t="str">
            <v>RISPERIDONA 2MG C/60CPR (C1) SDZ</v>
          </cell>
          <cell r="D173">
            <v>900</v>
          </cell>
          <cell r="E173">
            <v>1171</v>
          </cell>
          <cell r="F173">
            <v>117.18</v>
          </cell>
          <cell r="G173">
            <v>78</v>
          </cell>
          <cell r="H173">
            <v>7.5</v>
          </cell>
          <cell r="I173">
            <v>85.5</v>
          </cell>
        </row>
        <row r="174">
          <cell r="B174">
            <v>7897595611468</v>
          </cell>
          <cell r="C174" t="str">
            <v>RISPERIDONA 3MG C/30CPR (C1) SDZ</v>
          </cell>
          <cell r="D174">
            <v>2573</v>
          </cell>
          <cell r="E174">
            <v>3014</v>
          </cell>
          <cell r="F174">
            <v>50.27</v>
          </cell>
          <cell r="G174">
            <v>55.999999999999993</v>
          </cell>
          <cell r="H174">
            <v>25</v>
          </cell>
          <cell r="I174">
            <v>81</v>
          </cell>
        </row>
        <row r="175">
          <cell r="B175">
            <v>7897595632302</v>
          </cell>
          <cell r="C175" t="str">
            <v>ROSULIB 10MG C/30 COMP</v>
          </cell>
          <cell r="D175">
            <v>1477</v>
          </cell>
          <cell r="E175">
            <v>1637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</row>
        <row r="176">
          <cell r="B176">
            <v>7897595636645</v>
          </cell>
          <cell r="C176" t="str">
            <v>ROSULIB 10MG C/60 COMP</v>
          </cell>
          <cell r="D176">
            <v>0</v>
          </cell>
          <cell r="E176">
            <v>0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</row>
        <row r="177">
          <cell r="B177">
            <v>7897595632319</v>
          </cell>
          <cell r="C177" t="str">
            <v>ROSULIB 20MG C/30 COMP</v>
          </cell>
          <cell r="D177">
            <v>1352</v>
          </cell>
          <cell r="E177">
            <v>1447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</row>
        <row r="178">
          <cell r="B178">
            <v>7897595636676</v>
          </cell>
          <cell r="C178" t="str">
            <v>ROSULIB 20MG C/60 COMP</v>
          </cell>
          <cell r="D178">
            <v>0</v>
          </cell>
          <cell r="E178">
            <v>0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</row>
        <row r="179">
          <cell r="B179">
            <v>7897595635792</v>
          </cell>
          <cell r="C179" t="str">
            <v>ROSUVASTATINA CAL 10MG 30CPR NOV</v>
          </cell>
          <cell r="D179">
            <v>1775</v>
          </cell>
          <cell r="E179">
            <v>2209</v>
          </cell>
          <cell r="F179">
            <v>63.41</v>
          </cell>
          <cell r="G179">
            <v>86</v>
          </cell>
          <cell r="H179">
            <v>8</v>
          </cell>
          <cell r="I179">
            <v>94</v>
          </cell>
        </row>
        <row r="180">
          <cell r="B180">
            <v>7897595620613</v>
          </cell>
          <cell r="C180" t="str">
            <v>ROSUVASTATINA CAL 10MG 30CPR SDZ</v>
          </cell>
          <cell r="D180">
            <v>4401</v>
          </cell>
          <cell r="E180">
            <v>12401</v>
          </cell>
          <cell r="F180">
            <v>36.1</v>
          </cell>
          <cell r="G180">
            <v>80</v>
          </cell>
          <cell r="H180">
            <v>9</v>
          </cell>
          <cell r="I180">
            <v>89</v>
          </cell>
        </row>
        <row r="181">
          <cell r="B181">
            <v>7897595620620</v>
          </cell>
          <cell r="C181" t="str">
            <v>ROSUVASTATINA CAL 10MG 60CPR SDZ</v>
          </cell>
          <cell r="D181">
            <v>2081</v>
          </cell>
          <cell r="E181">
            <v>2459</v>
          </cell>
          <cell r="F181">
            <v>60.69</v>
          </cell>
          <cell r="G181">
            <v>77</v>
          </cell>
          <cell r="H181">
            <v>12</v>
          </cell>
          <cell r="I181">
            <v>89</v>
          </cell>
        </row>
        <row r="182">
          <cell r="B182">
            <v>7897595635808</v>
          </cell>
          <cell r="C182" t="str">
            <v>ROSUVASTATINA CAL 20MG 30CPR NOV</v>
          </cell>
          <cell r="D182">
            <v>1373</v>
          </cell>
          <cell r="E182">
            <v>2855</v>
          </cell>
          <cell r="F182">
            <v>112.69</v>
          </cell>
          <cell r="G182">
            <v>86</v>
          </cell>
          <cell r="H182">
            <v>9</v>
          </cell>
          <cell r="I182">
            <v>95</v>
          </cell>
        </row>
        <row r="183">
          <cell r="B183">
            <v>7897595620637</v>
          </cell>
          <cell r="C183" t="str">
            <v>ROSUVASTATINA CAL 20MG 30CPR SDZ</v>
          </cell>
          <cell r="D183">
            <v>7472</v>
          </cell>
          <cell r="E183">
            <v>21092</v>
          </cell>
          <cell r="F183">
            <v>58.95</v>
          </cell>
          <cell r="G183">
            <v>80</v>
          </cell>
          <cell r="H183">
            <v>11</v>
          </cell>
          <cell r="I183">
            <v>91</v>
          </cell>
        </row>
        <row r="184">
          <cell r="B184">
            <v>7897595620644</v>
          </cell>
          <cell r="C184" t="str">
            <v>ROSUVASTATINA CAL 20MG 60CPR SDZ</v>
          </cell>
          <cell r="D184">
            <v>2198</v>
          </cell>
          <cell r="E184">
            <v>2487</v>
          </cell>
          <cell r="F184">
            <v>99.09</v>
          </cell>
          <cell r="G184">
            <v>77</v>
          </cell>
          <cell r="H184">
            <v>12</v>
          </cell>
          <cell r="I184">
            <v>89</v>
          </cell>
        </row>
        <row r="185">
          <cell r="B185">
            <v>7897595634504</v>
          </cell>
          <cell r="C185" t="str">
            <v>ROSUVASTATINA CAL 5MG 30CPR SDZ</v>
          </cell>
          <cell r="D185">
            <v>1</v>
          </cell>
          <cell r="E185">
            <v>1</v>
          </cell>
          <cell r="F185" t="e">
            <v>#N/A</v>
          </cell>
          <cell r="G185">
            <v>40</v>
          </cell>
          <cell r="H185" t="e">
            <v>#N/A</v>
          </cell>
          <cell r="I185" t="e">
            <v>#N/A</v>
          </cell>
        </row>
        <row r="186">
          <cell r="B186">
            <v>7897595631510</v>
          </cell>
          <cell r="C186" t="str">
            <v>SECNIDAZOL 1000MG C/02 COMP SAN</v>
          </cell>
          <cell r="D186">
            <v>3944</v>
          </cell>
          <cell r="E186">
            <v>9420</v>
          </cell>
          <cell r="F186">
            <v>21.56</v>
          </cell>
          <cell r="G186">
            <v>71</v>
          </cell>
          <cell r="H186">
            <v>12</v>
          </cell>
          <cell r="I186">
            <v>83</v>
          </cell>
        </row>
        <row r="187">
          <cell r="B187">
            <v>7897595631527</v>
          </cell>
          <cell r="C187" t="str">
            <v>SECNIDAZOL 1000MG C/04 COMP SAN</v>
          </cell>
          <cell r="D187">
            <v>2663</v>
          </cell>
          <cell r="E187">
            <v>5783</v>
          </cell>
          <cell r="F187">
            <v>34.22</v>
          </cell>
          <cell r="G187">
            <v>71</v>
          </cell>
          <cell r="H187">
            <v>10</v>
          </cell>
          <cell r="I187">
            <v>81</v>
          </cell>
        </row>
        <row r="188">
          <cell r="B188">
            <v>7897595621030</v>
          </cell>
          <cell r="C188" t="str">
            <v>SECNIHEXAL 1000MG C/2 COMP</v>
          </cell>
          <cell r="D188">
            <v>1871</v>
          </cell>
          <cell r="E188">
            <v>19003</v>
          </cell>
          <cell r="F188">
            <v>27.58</v>
          </cell>
          <cell r="G188">
            <v>86</v>
          </cell>
          <cell r="H188">
            <v>6</v>
          </cell>
          <cell r="I188">
            <v>92</v>
          </cell>
        </row>
        <row r="189">
          <cell r="B189">
            <v>7897595621047</v>
          </cell>
          <cell r="C189" t="str">
            <v>SECNIHEXAL 1000MG C/4 COMP</v>
          </cell>
          <cell r="D189">
            <v>1549</v>
          </cell>
          <cell r="E189">
            <v>2731</v>
          </cell>
          <cell r="F189">
            <v>49.1</v>
          </cell>
          <cell r="G189">
            <v>85</v>
          </cell>
          <cell r="H189">
            <v>6</v>
          </cell>
          <cell r="I189">
            <v>91</v>
          </cell>
        </row>
        <row r="190">
          <cell r="B190">
            <v>7897595615480</v>
          </cell>
          <cell r="C190" t="str">
            <v>SIMETICONA 125MG C/10 CAPS</v>
          </cell>
          <cell r="D190">
            <v>2033</v>
          </cell>
          <cell r="E190">
            <v>4563</v>
          </cell>
          <cell r="F190">
            <v>15.01</v>
          </cell>
          <cell r="G190">
            <v>70</v>
          </cell>
          <cell r="H190">
            <v>20</v>
          </cell>
          <cell r="I190">
            <v>90</v>
          </cell>
        </row>
        <row r="191">
          <cell r="B191">
            <v>7897595601766</v>
          </cell>
          <cell r="C191" t="str">
            <v>SINVASTACOR 10MG C/30 COMP</v>
          </cell>
          <cell r="D191">
            <v>2164</v>
          </cell>
          <cell r="E191">
            <v>3114</v>
          </cell>
          <cell r="F191">
            <v>22.74</v>
          </cell>
          <cell r="G191">
            <v>78</v>
          </cell>
          <cell r="H191">
            <v>6</v>
          </cell>
          <cell r="I191">
            <v>84</v>
          </cell>
        </row>
        <row r="192">
          <cell r="B192">
            <v>7897595601773</v>
          </cell>
          <cell r="C192" t="str">
            <v>SINVASTACOR 20MG C/30 COMP</v>
          </cell>
          <cell r="D192">
            <v>13304</v>
          </cell>
          <cell r="E192">
            <v>20781</v>
          </cell>
          <cell r="F192">
            <v>20.81</v>
          </cell>
          <cell r="G192">
            <v>82</v>
          </cell>
          <cell r="H192">
            <v>6</v>
          </cell>
          <cell r="I192">
            <v>88</v>
          </cell>
        </row>
        <row r="193">
          <cell r="B193">
            <v>7897595604163</v>
          </cell>
          <cell r="C193" t="str">
            <v>SINVASTACOR 40MG C/30 COMP</v>
          </cell>
          <cell r="D193">
            <v>3559</v>
          </cell>
          <cell r="E193">
            <v>5908</v>
          </cell>
          <cell r="F193">
            <v>30.12</v>
          </cell>
          <cell r="G193">
            <v>77.600000000000009</v>
          </cell>
          <cell r="H193">
            <v>10</v>
          </cell>
          <cell r="I193">
            <v>87.600000000000009</v>
          </cell>
        </row>
        <row r="194">
          <cell r="B194">
            <v>7897595609816</v>
          </cell>
          <cell r="C194" t="str">
            <v>SINVASTATINA 10MG C/30 COMP SAN</v>
          </cell>
          <cell r="D194">
            <v>4250</v>
          </cell>
          <cell r="E194">
            <v>6010</v>
          </cell>
          <cell r="F194">
            <v>21.37</v>
          </cell>
          <cell r="G194">
            <v>78.499999999999986</v>
          </cell>
          <cell r="H194">
            <v>9</v>
          </cell>
          <cell r="I194">
            <v>87.499999999999986</v>
          </cell>
        </row>
        <row r="195">
          <cell r="B195">
            <v>7897595632548</v>
          </cell>
          <cell r="C195" t="str">
            <v>SINVASTATINA 20MG C/30 COMP NOV</v>
          </cell>
          <cell r="D195">
            <v>54369</v>
          </cell>
          <cell r="E195">
            <v>65522</v>
          </cell>
          <cell r="F195">
            <v>13.92</v>
          </cell>
          <cell r="G195">
            <v>73</v>
          </cell>
          <cell r="H195">
            <v>11</v>
          </cell>
          <cell r="I195">
            <v>84</v>
          </cell>
        </row>
        <row r="196">
          <cell r="B196">
            <v>7897595609854</v>
          </cell>
          <cell r="C196" t="str">
            <v>SINVASTATINA 20MG C/30 COMP SAN</v>
          </cell>
          <cell r="D196">
            <v>57971</v>
          </cell>
          <cell r="E196">
            <v>215917</v>
          </cell>
          <cell r="F196">
            <v>100.86</v>
          </cell>
          <cell r="G196">
            <v>95.399999999999991</v>
          </cell>
          <cell r="H196">
            <v>2.5</v>
          </cell>
          <cell r="I196">
            <v>97.899999999999991</v>
          </cell>
        </row>
        <row r="197">
          <cell r="B197">
            <v>7897595632623</v>
          </cell>
          <cell r="C197" t="str">
            <v>SINVASTATINA 40MG C/30 COMP NOV</v>
          </cell>
          <cell r="D197">
            <v>73041</v>
          </cell>
          <cell r="E197">
            <v>81019</v>
          </cell>
          <cell r="F197">
            <v>27.59</v>
          </cell>
          <cell r="G197">
            <v>77</v>
          </cell>
          <cell r="H197">
            <v>8</v>
          </cell>
          <cell r="I197">
            <v>85</v>
          </cell>
        </row>
        <row r="198">
          <cell r="B198">
            <v>7897595609892</v>
          </cell>
          <cell r="C198" t="str">
            <v>SINVASTATINA 40MG C/30 COMP SAN</v>
          </cell>
          <cell r="D198">
            <v>28528</v>
          </cell>
          <cell r="E198">
            <v>63383</v>
          </cell>
          <cell r="F198">
            <v>119.85</v>
          </cell>
          <cell r="G198">
            <v>93.8</v>
          </cell>
          <cell r="H198">
            <v>2.5</v>
          </cell>
          <cell r="I198">
            <v>96.3</v>
          </cell>
        </row>
        <row r="199">
          <cell r="B199">
            <v>7897595635013</v>
          </cell>
          <cell r="C199" t="str">
            <v>SIRDALUD 2MG C/30 COMP</v>
          </cell>
          <cell r="D199">
            <v>95</v>
          </cell>
          <cell r="E199">
            <v>118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</row>
        <row r="200">
          <cell r="B200">
            <v>7897595635624</v>
          </cell>
          <cell r="C200" t="str">
            <v>SITAGLIP+MET 50+850MG 56CPR SDZ</v>
          </cell>
          <cell r="D200">
            <v>2474</v>
          </cell>
          <cell r="E200">
            <v>2474</v>
          </cell>
          <cell r="F200">
            <v>167.94</v>
          </cell>
          <cell r="G200">
            <v>39</v>
          </cell>
          <cell r="H200">
            <v>20</v>
          </cell>
          <cell r="I200">
            <v>59</v>
          </cell>
        </row>
        <row r="201">
          <cell r="B201">
            <v>7897595639318</v>
          </cell>
          <cell r="C201" t="str">
            <v>STALEVO 100MG C/30 COMP REV (C1)</v>
          </cell>
          <cell r="D201">
            <v>1345</v>
          </cell>
          <cell r="E201">
            <v>1363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</row>
        <row r="202">
          <cell r="B202">
            <v>7897595639325</v>
          </cell>
          <cell r="C202" t="str">
            <v>STALEVO 150MG C/30 COMP REV (C1)</v>
          </cell>
          <cell r="D202">
            <v>1742</v>
          </cell>
          <cell r="E202">
            <v>1801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</row>
        <row r="203">
          <cell r="B203">
            <v>7897595639332</v>
          </cell>
          <cell r="C203" t="str">
            <v>STALEVO 50MG C/30 COMP REV (C1)</v>
          </cell>
          <cell r="D203">
            <v>1633</v>
          </cell>
          <cell r="E203">
            <v>1645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</row>
        <row r="204">
          <cell r="B204">
            <v>7897595605474</v>
          </cell>
          <cell r="C204" t="str">
            <v>TOPIRAMATO 100MG 60COMP (C1) SDZ</v>
          </cell>
          <cell r="D204">
            <v>1690</v>
          </cell>
          <cell r="E204">
            <v>1780</v>
          </cell>
          <cell r="F204">
            <v>144.19</v>
          </cell>
          <cell r="G204">
            <v>46</v>
          </cell>
          <cell r="H204">
            <v>3</v>
          </cell>
          <cell r="I204">
            <v>49</v>
          </cell>
        </row>
        <row r="205">
          <cell r="B205">
            <v>7897595630773</v>
          </cell>
          <cell r="C205" t="str">
            <v>TRILAX C/12 COMP</v>
          </cell>
          <cell r="D205">
            <v>1488</v>
          </cell>
          <cell r="E205">
            <v>2078</v>
          </cell>
          <cell r="F205">
            <v>10.82</v>
          </cell>
          <cell r="G205">
            <v>31.4</v>
          </cell>
          <cell r="H205">
            <v>28</v>
          </cell>
          <cell r="I205">
            <v>59.4</v>
          </cell>
        </row>
        <row r="206">
          <cell r="B206">
            <v>7897595630803</v>
          </cell>
          <cell r="C206" t="str">
            <v>TRILAX C/30 COMP</v>
          </cell>
          <cell r="D206">
            <v>1363</v>
          </cell>
          <cell r="E206">
            <v>1545</v>
          </cell>
          <cell r="F206">
            <v>25.1</v>
          </cell>
          <cell r="G206">
            <v>46.5</v>
          </cell>
          <cell r="H206">
            <v>25</v>
          </cell>
          <cell r="I206">
            <v>71.5</v>
          </cell>
        </row>
        <row r="207">
          <cell r="B207">
            <v>7897595634917</v>
          </cell>
          <cell r="C207" t="str">
            <v>VALS+ANLO 160/5MG C/28 CP SAN</v>
          </cell>
          <cell r="D207">
            <v>3077</v>
          </cell>
          <cell r="E207">
            <v>4183</v>
          </cell>
          <cell r="F207">
            <v>63.88</v>
          </cell>
          <cell r="G207">
            <v>26</v>
          </cell>
          <cell r="H207">
            <v>12</v>
          </cell>
          <cell r="I207">
            <v>38</v>
          </cell>
        </row>
        <row r="208">
          <cell r="B208">
            <v>7897595624802</v>
          </cell>
          <cell r="C208" t="str">
            <v>VITAMINA E 400MG C/30 CAPS</v>
          </cell>
          <cell r="D208">
            <v>39</v>
          </cell>
          <cell r="E208">
            <v>163</v>
          </cell>
          <cell r="F208">
            <v>25.36</v>
          </cell>
          <cell r="G208">
            <v>40</v>
          </cell>
          <cell r="H208">
            <v>10.100000000000001</v>
          </cell>
          <cell r="I208">
            <v>50.1</v>
          </cell>
        </row>
        <row r="209">
          <cell r="B209">
            <v>7897595637543</v>
          </cell>
          <cell r="C209" t="str">
            <v>VITAMINA E 400MG C/60CAPS</v>
          </cell>
          <cell r="D209">
            <v>25</v>
          </cell>
          <cell r="E209">
            <v>73</v>
          </cell>
          <cell r="F209">
            <v>45.68</v>
          </cell>
          <cell r="G209">
            <v>38</v>
          </cell>
          <cell r="H209">
            <v>4.8999999999999986</v>
          </cell>
          <cell r="I209">
            <v>42.9</v>
          </cell>
        </row>
        <row r="210">
          <cell r="B210">
            <v>7897595634160</v>
          </cell>
          <cell r="C210" t="str">
            <v>ZINNAT 250MG C/10 COMP</v>
          </cell>
          <cell r="D210">
            <v>4077</v>
          </cell>
          <cell r="E210">
            <v>4432</v>
          </cell>
          <cell r="F210">
            <v>138.72</v>
          </cell>
          <cell r="G210" t="e">
            <v>#N/A</v>
          </cell>
          <cell r="I210" t="e">
            <v>#N/A</v>
          </cell>
        </row>
        <row r="211">
          <cell r="B211">
            <v>7897595634221</v>
          </cell>
          <cell r="C211" t="str">
            <v>ZINNAT 250MG C/14 COMP</v>
          </cell>
          <cell r="D211">
            <v>2506</v>
          </cell>
          <cell r="E211">
            <v>2891</v>
          </cell>
          <cell r="F211">
            <v>194.18</v>
          </cell>
          <cell r="G211" t="e">
            <v>#N/A</v>
          </cell>
          <cell r="I211" t="e">
            <v>#N/A</v>
          </cell>
        </row>
        <row r="212">
          <cell r="B212">
            <v>7897595634146</v>
          </cell>
          <cell r="C212" t="str">
            <v>ZINNAT 250MG SUSP 50ML</v>
          </cell>
          <cell r="D212">
            <v>4</v>
          </cell>
          <cell r="E212">
            <v>34</v>
          </cell>
          <cell r="F212">
            <v>154.81</v>
          </cell>
          <cell r="G212" t="e">
            <v>#N/A</v>
          </cell>
          <cell r="H212" t="e">
            <v>#N/A</v>
          </cell>
          <cell r="I212" t="e">
            <v>#N/A</v>
          </cell>
        </row>
        <row r="213">
          <cell r="B213">
            <v>7897595634153</v>
          </cell>
          <cell r="C213" t="str">
            <v>ZINNAT 250MG SUSP 70ML</v>
          </cell>
          <cell r="D213">
            <v>1262</v>
          </cell>
          <cell r="E213">
            <v>3899</v>
          </cell>
          <cell r="F213">
            <v>208.45</v>
          </cell>
          <cell r="G213" t="e">
            <v>#N/A</v>
          </cell>
          <cell r="I213" t="e">
            <v>#N/A</v>
          </cell>
        </row>
        <row r="214">
          <cell r="B214">
            <v>7897595634238</v>
          </cell>
          <cell r="C214" t="str">
            <v>ZINNAT 500MG C/10 COMP</v>
          </cell>
          <cell r="D214">
            <v>2953</v>
          </cell>
          <cell r="E214">
            <v>3045</v>
          </cell>
          <cell r="F214">
            <v>178.63</v>
          </cell>
          <cell r="G214" t="e">
            <v>#N/A</v>
          </cell>
          <cell r="I214" t="e">
            <v>#N/A</v>
          </cell>
        </row>
        <row r="215">
          <cell r="B215">
            <v>7897595634177</v>
          </cell>
          <cell r="C215" t="str">
            <v>ZINNAT 500MG C/14 COMP</v>
          </cell>
          <cell r="D215">
            <v>10380</v>
          </cell>
          <cell r="E215">
            <v>10738</v>
          </cell>
          <cell r="F215">
            <v>259.41000000000003</v>
          </cell>
          <cell r="G215" t="e">
            <v>#N/A</v>
          </cell>
          <cell r="I215" t="e">
            <v>#N/A</v>
          </cell>
        </row>
        <row r="216">
          <cell r="B216">
            <v>7897595634184</v>
          </cell>
          <cell r="C216" t="str">
            <v>ZINNAT 500MG C/20 COMP</v>
          </cell>
          <cell r="D216">
            <v>4145</v>
          </cell>
          <cell r="E216">
            <v>4324</v>
          </cell>
          <cell r="F216">
            <v>347.91</v>
          </cell>
          <cell r="G216" t="e">
            <v>#N/A</v>
          </cell>
          <cell r="I216" t="e">
            <v>#N/A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511C-BAC5-48AA-A5FF-87C81AECFA6C}">
  <sheetPr filterMode="1"/>
  <dimension ref="A1:S163"/>
  <sheetViews>
    <sheetView zoomScale="90" zoomScaleNormal="90" workbookViewId="0">
      <selection activeCell="T9" sqref="T9"/>
    </sheetView>
  </sheetViews>
  <sheetFormatPr defaultRowHeight="14.5" x14ac:dyDescent="0.35"/>
  <cols>
    <col min="1" max="1" width="12.6328125" customWidth="1"/>
    <col min="2" max="2" width="30.1796875" customWidth="1"/>
    <col min="3" max="3" width="11.36328125" hidden="1" customWidth="1"/>
    <col min="4" max="4" width="11.7265625" customWidth="1"/>
    <col min="5" max="5" width="15.26953125" hidden="1" customWidth="1"/>
    <col min="6" max="6" width="8.81640625" hidden="1" customWidth="1"/>
    <col min="7" max="7" width="11.90625" hidden="1" customWidth="1"/>
    <col min="8" max="8" width="10.08984375" hidden="1" customWidth="1"/>
    <col min="9" max="9" width="10.26953125" hidden="1" customWidth="1"/>
    <col min="10" max="10" width="9.54296875" hidden="1" customWidth="1"/>
    <col min="11" max="11" width="10.7265625" hidden="1" customWidth="1"/>
    <col min="12" max="12" width="12.81640625" hidden="1" customWidth="1"/>
    <col min="13" max="13" width="12.81640625" customWidth="1"/>
    <col min="14" max="15" width="12.6328125" hidden="1" customWidth="1"/>
    <col min="16" max="16" width="24.08984375" customWidth="1"/>
  </cols>
  <sheetData>
    <row r="1" spans="1:18" ht="38" customHeight="1" thickBot="1" x14ac:dyDescent="0.4">
      <c r="A1" s="39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  <c r="P1" s="42" t="s">
        <v>171</v>
      </c>
    </row>
    <row r="2" spans="1:18" ht="18.5" customHeight="1" thickBot="1" x14ac:dyDescent="0.45">
      <c r="A2" s="72" t="s">
        <v>174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4"/>
      <c r="P2" s="43"/>
      <c r="R2" s="33"/>
    </row>
    <row r="3" spans="1:18" s="1" customFormat="1" ht="13" customHeight="1" thickBot="1" x14ac:dyDescent="0.4">
      <c r="A3" s="14" t="s">
        <v>0</v>
      </c>
      <c r="B3" s="15" t="s">
        <v>168</v>
      </c>
      <c r="C3" s="16" t="s">
        <v>1</v>
      </c>
      <c r="D3" s="16" t="s">
        <v>9</v>
      </c>
      <c r="E3" s="17" t="s">
        <v>2</v>
      </c>
      <c r="F3" s="15" t="s">
        <v>3</v>
      </c>
      <c r="G3" s="15" t="s">
        <v>4</v>
      </c>
      <c r="H3" s="15" t="s">
        <v>5</v>
      </c>
      <c r="I3" s="18" t="s">
        <v>6</v>
      </c>
      <c r="J3" s="18" t="s">
        <v>7</v>
      </c>
      <c r="K3" s="18"/>
      <c r="L3" s="17" t="s">
        <v>8</v>
      </c>
      <c r="M3" s="36" t="s">
        <v>172</v>
      </c>
      <c r="N3" s="19" t="s">
        <v>9</v>
      </c>
      <c r="O3" s="2" t="s">
        <v>9</v>
      </c>
      <c r="P3" s="44"/>
    </row>
    <row r="4" spans="1:18" ht="12" customHeight="1" x14ac:dyDescent="0.35">
      <c r="A4" s="49">
        <v>7897595637642</v>
      </c>
      <c r="B4" s="50" t="s">
        <v>10</v>
      </c>
      <c r="C4" s="51">
        <v>169</v>
      </c>
      <c r="D4" s="52">
        <v>9.5910000000000011</v>
      </c>
      <c r="E4" s="53">
        <v>63.94</v>
      </c>
      <c r="F4" s="54">
        <v>77</v>
      </c>
      <c r="G4" s="55">
        <v>8</v>
      </c>
      <c r="H4" s="56">
        <f>VLOOKUP(A4,[1]Planilha2!$B$3:$H$216,7,0)</f>
        <v>13</v>
      </c>
      <c r="I4" s="57">
        <f>G4+F4</f>
        <v>85</v>
      </c>
      <c r="J4" s="58">
        <f>VLOOKUP(A4,[1]Planilha2!$B$3:$I$216,8,0)</f>
        <v>90</v>
      </c>
      <c r="K4" s="59">
        <f>J4-I4</f>
        <v>5</v>
      </c>
      <c r="L4" s="53">
        <f>E4*(1-F4%)</f>
        <v>14.706199999999999</v>
      </c>
      <c r="M4" s="51"/>
      <c r="N4" s="5">
        <v>349</v>
      </c>
      <c r="O4" s="3">
        <v>6.3939999999999984</v>
      </c>
      <c r="P4" s="45"/>
    </row>
    <row r="5" spans="1:18" ht="12" customHeight="1" x14ac:dyDescent="0.4">
      <c r="A5" s="49">
        <v>7897595602626</v>
      </c>
      <c r="B5" s="60" t="s">
        <v>11</v>
      </c>
      <c r="C5" s="51">
        <v>20</v>
      </c>
      <c r="D5" s="52">
        <v>6.3320000000000061</v>
      </c>
      <c r="E5" s="53">
        <v>126.64</v>
      </c>
      <c r="F5" s="54">
        <v>88</v>
      </c>
      <c r="G5" s="55">
        <v>7.0000000000000009</v>
      </c>
      <c r="H5" s="56">
        <f>VLOOKUP(A5,[1]Planilha2!$B$3:$H$216,7,0)</f>
        <v>7</v>
      </c>
      <c r="I5" s="57">
        <f>G5+F5</f>
        <v>95</v>
      </c>
      <c r="J5" s="58">
        <f>VLOOKUP(A5,[1]Planilha2!$B$3:$I$216,8,0)</f>
        <v>95</v>
      </c>
      <c r="K5" s="59">
        <f>J5-I5</f>
        <v>0</v>
      </c>
      <c r="L5" s="53">
        <f>E5*(1-F5%)</f>
        <v>15.1968</v>
      </c>
      <c r="M5" s="51"/>
      <c r="N5" s="5">
        <v>650</v>
      </c>
      <c r="O5" s="3">
        <v>6.3320000000000061</v>
      </c>
      <c r="P5" s="46"/>
    </row>
    <row r="6" spans="1:18" ht="12" customHeight="1" x14ac:dyDescent="0.4">
      <c r="A6" s="49">
        <v>7897595635198</v>
      </c>
      <c r="B6" s="50" t="s">
        <v>12</v>
      </c>
      <c r="C6" s="51">
        <v>13</v>
      </c>
      <c r="D6" s="52">
        <v>11.757599999999995</v>
      </c>
      <c r="E6" s="53">
        <v>130.63999999999999</v>
      </c>
      <c r="F6" s="54">
        <v>84</v>
      </c>
      <c r="G6" s="55">
        <v>7.0000000000000009</v>
      </c>
      <c r="H6" s="56">
        <f>VLOOKUP(A6,[1]Planilha2!$B$3:$H$216,7,0)</f>
        <v>7</v>
      </c>
      <c r="I6" s="57">
        <f>G6+F6</f>
        <v>91</v>
      </c>
      <c r="J6" s="58">
        <f>VLOOKUP(A6,[1]Planilha2!$B$3:$I$216,8,0)</f>
        <v>91</v>
      </c>
      <c r="K6" s="59">
        <f>J6-I6</f>
        <v>0</v>
      </c>
      <c r="L6" s="53">
        <f>E6*(1-F6%)</f>
        <v>20.902400000000004</v>
      </c>
      <c r="M6" s="51"/>
      <c r="N6" s="5">
        <v>463</v>
      </c>
      <c r="O6" s="3">
        <v>11.757599999999995</v>
      </c>
      <c r="P6" s="46"/>
    </row>
    <row r="7" spans="1:18" ht="12" customHeight="1" x14ac:dyDescent="0.4">
      <c r="A7" s="49">
        <v>7897595603494</v>
      </c>
      <c r="B7" s="50" t="s">
        <v>13</v>
      </c>
      <c r="C7" s="51">
        <v>431</v>
      </c>
      <c r="D7" s="52">
        <v>31.395</v>
      </c>
      <c r="E7" s="53">
        <v>241.5</v>
      </c>
      <c r="F7" s="54">
        <v>81</v>
      </c>
      <c r="G7" s="55">
        <v>6</v>
      </c>
      <c r="H7" s="56">
        <f>VLOOKUP(A7,[1]Planilha2!$B$3:$H$216,7,0)</f>
        <v>7</v>
      </c>
      <c r="I7" s="57">
        <f>G7+F7</f>
        <v>87</v>
      </c>
      <c r="J7" s="58">
        <f>VLOOKUP(A7,[1]Planilha2!$B$3:$I$216,8,0)</f>
        <v>88</v>
      </c>
      <c r="K7" s="59">
        <f>J7-I7</f>
        <v>1</v>
      </c>
      <c r="L7" s="53">
        <f>E7*(1-F7%)</f>
        <v>45.884999999999984</v>
      </c>
      <c r="M7" s="51"/>
      <c r="N7" s="5">
        <v>871</v>
      </c>
      <c r="O7" s="3">
        <v>28.98</v>
      </c>
      <c r="P7" s="46"/>
    </row>
    <row r="8" spans="1:18" ht="12" customHeight="1" x14ac:dyDescent="0.4">
      <c r="A8" s="49">
        <v>7897595639066</v>
      </c>
      <c r="B8" s="50" t="s">
        <v>14</v>
      </c>
      <c r="C8" s="51">
        <v>206</v>
      </c>
      <c r="D8" s="52">
        <v>29.787000000000006</v>
      </c>
      <c r="E8" s="53">
        <v>99.29</v>
      </c>
      <c r="F8" s="54">
        <v>55.999999999999993</v>
      </c>
      <c r="G8" s="55">
        <v>14.000000000000002</v>
      </c>
      <c r="H8" s="56">
        <f>VLOOKUP(A8,[1]Planilha2!$B$3:$H$216,7,0)</f>
        <v>16</v>
      </c>
      <c r="I8" s="57">
        <f>G8+F8</f>
        <v>70</v>
      </c>
      <c r="J8" s="58">
        <f>VLOOKUP(A8,[1]Planilha2!$B$3:$I$216,8,0)</f>
        <v>72</v>
      </c>
      <c r="K8" s="59">
        <f>J8-I8</f>
        <v>2</v>
      </c>
      <c r="L8" s="53">
        <f>E8*(1-F8%)</f>
        <v>43.68760000000001</v>
      </c>
      <c r="M8" s="51"/>
      <c r="N8" s="5">
        <v>206</v>
      </c>
      <c r="O8" s="3">
        <v>27.801200000000005</v>
      </c>
      <c r="P8" s="46"/>
    </row>
    <row r="9" spans="1:18" ht="12" customHeight="1" x14ac:dyDescent="0.4">
      <c r="A9" s="49">
        <v>7897595639134</v>
      </c>
      <c r="B9" s="50" t="s">
        <v>15</v>
      </c>
      <c r="C9" s="51">
        <v>77</v>
      </c>
      <c r="D9" s="52">
        <v>57.594000000000008</v>
      </c>
      <c r="E9" s="53">
        <v>198.6</v>
      </c>
      <c r="F9" s="54">
        <v>55.999999999999993</v>
      </c>
      <c r="G9" s="55">
        <v>15</v>
      </c>
      <c r="H9" s="56">
        <f>VLOOKUP(A9,[1]Planilha2!$B$3:$H$216,7,0)</f>
        <v>16</v>
      </c>
      <c r="I9" s="57">
        <f>G9+F9</f>
        <v>71</v>
      </c>
      <c r="J9" s="58">
        <f>VLOOKUP(A9,[1]Planilha2!$B$3:$I$216,8,0)</f>
        <v>72</v>
      </c>
      <c r="K9" s="59">
        <f>J9-I9</f>
        <v>1</v>
      </c>
      <c r="L9" s="53">
        <f>E9*(1-F9%)</f>
        <v>87.384000000000015</v>
      </c>
      <c r="M9" s="51"/>
      <c r="N9" s="5">
        <v>147</v>
      </c>
      <c r="O9" s="3">
        <v>55.608000000000004</v>
      </c>
      <c r="P9" s="46"/>
    </row>
    <row r="10" spans="1:18" ht="12" customHeight="1" x14ac:dyDescent="0.4">
      <c r="A10" s="49">
        <v>7897595637574</v>
      </c>
      <c r="B10" s="50" t="s">
        <v>16</v>
      </c>
      <c r="C10" s="51">
        <v>237</v>
      </c>
      <c r="D10" s="52">
        <v>6.5208000000000013</v>
      </c>
      <c r="E10" s="53">
        <v>16.72</v>
      </c>
      <c r="F10" s="54">
        <v>54.999999999999993</v>
      </c>
      <c r="G10" s="55">
        <v>6</v>
      </c>
      <c r="H10" s="56">
        <f>VLOOKUP(A10,[1]Planilha2!$B$3:$H$216,7,0)</f>
        <v>8</v>
      </c>
      <c r="I10" s="57">
        <f>G10+F10</f>
        <v>60.999999999999993</v>
      </c>
      <c r="J10" s="58">
        <f>VLOOKUP(A10,[1]Planilha2!$B$3:$I$216,8,0)</f>
        <v>62.999999999999993</v>
      </c>
      <c r="K10" s="59">
        <f>J10-I10</f>
        <v>2</v>
      </c>
      <c r="L10" s="53">
        <f>E10*(1-F10%)</f>
        <v>7.5240000000000009</v>
      </c>
      <c r="M10" s="51"/>
      <c r="N10" s="5">
        <v>237</v>
      </c>
      <c r="O10" s="3">
        <v>6.1864000000000017</v>
      </c>
      <c r="P10" s="46"/>
    </row>
    <row r="11" spans="1:18" ht="12" hidden="1" customHeight="1" x14ac:dyDescent="0.4">
      <c r="A11" s="49">
        <v>7897595610096</v>
      </c>
      <c r="B11" s="50" t="s">
        <v>17</v>
      </c>
      <c r="C11" s="51">
        <v>128</v>
      </c>
      <c r="D11" s="52">
        <v>13.05</v>
      </c>
      <c r="E11" s="53">
        <v>26.1</v>
      </c>
      <c r="F11" s="54">
        <v>44</v>
      </c>
      <c r="G11" s="55">
        <v>6</v>
      </c>
      <c r="H11" s="56">
        <f>VLOOKUP(A11,[1]Planilha2!$B$3:$H$216,7,0)</f>
        <v>8</v>
      </c>
      <c r="I11" s="57">
        <f>G11+F11</f>
        <v>50</v>
      </c>
      <c r="J11" s="58">
        <f>VLOOKUP(A11,[1]Planilha2!$B$3:$I$216,8,0)</f>
        <v>52</v>
      </c>
      <c r="K11" s="59">
        <f>J11-I11</f>
        <v>2</v>
      </c>
      <c r="L11" s="53">
        <f>E11*(1-F11%)</f>
        <v>14.616000000000001</v>
      </c>
      <c r="M11" s="51"/>
      <c r="N11" s="5">
        <v>128</v>
      </c>
      <c r="O11" s="3">
        <v>12.528</v>
      </c>
      <c r="P11" s="46"/>
    </row>
    <row r="12" spans="1:18" ht="12" customHeight="1" thickBot="1" x14ac:dyDescent="0.45">
      <c r="A12" s="49">
        <v>7897595605900</v>
      </c>
      <c r="B12" s="60" t="s">
        <v>18</v>
      </c>
      <c r="C12" s="51">
        <v>1379</v>
      </c>
      <c r="D12" s="52">
        <v>4.3662000000000001</v>
      </c>
      <c r="E12" s="53">
        <v>11.49</v>
      </c>
      <c r="F12" s="54">
        <v>52</v>
      </c>
      <c r="G12" s="55">
        <v>10</v>
      </c>
      <c r="H12" s="56">
        <f>VLOOKUP(A12,[1]Planilha2!$B$3:$H$216,7,0)</f>
        <v>14</v>
      </c>
      <c r="I12" s="57">
        <f>G12+F12</f>
        <v>62</v>
      </c>
      <c r="J12" s="58">
        <f>VLOOKUP(A12,[1]Planilha2!$B$3:$I$216,8,0)</f>
        <v>66</v>
      </c>
      <c r="K12" s="59">
        <f>J12-I12</f>
        <v>4</v>
      </c>
      <c r="L12" s="53">
        <f>E12*(1-F12%)</f>
        <v>5.5152000000000001</v>
      </c>
      <c r="M12" s="51"/>
      <c r="N12" s="5">
        <v>2639</v>
      </c>
      <c r="O12" s="3">
        <v>3.9065999999999996</v>
      </c>
      <c r="P12" s="47"/>
    </row>
    <row r="13" spans="1:18" ht="12" customHeight="1" thickBot="1" x14ac:dyDescent="0.45">
      <c r="A13" s="49">
        <v>7897595612397</v>
      </c>
      <c r="B13" s="50" t="s">
        <v>19</v>
      </c>
      <c r="C13" s="51">
        <v>59</v>
      </c>
      <c r="D13" s="52">
        <v>8.8550000000000022</v>
      </c>
      <c r="E13" s="53">
        <v>16.100000000000001</v>
      </c>
      <c r="F13" s="54">
        <v>35</v>
      </c>
      <c r="G13" s="55">
        <v>10</v>
      </c>
      <c r="H13" s="56">
        <f>VLOOKUP(A13,[1]Planilha2!$B$3:$H$216,7,0)</f>
        <v>14</v>
      </c>
      <c r="I13" s="57">
        <f>G13+F13</f>
        <v>45</v>
      </c>
      <c r="J13" s="58">
        <f>VLOOKUP(A13,[1]Planilha2!$B$3:$I$216,8,0)</f>
        <v>49</v>
      </c>
      <c r="K13" s="59">
        <f>J13-I13</f>
        <v>4</v>
      </c>
      <c r="L13" s="53">
        <f>E13*(1-F13%)</f>
        <v>10.465000000000002</v>
      </c>
      <c r="M13" s="51"/>
      <c r="N13" s="5">
        <v>179</v>
      </c>
      <c r="O13" s="3">
        <v>8.2110000000000003</v>
      </c>
      <c r="P13" s="48" t="s">
        <v>170</v>
      </c>
    </row>
    <row r="14" spans="1:18" ht="12" customHeight="1" x14ac:dyDescent="0.4">
      <c r="A14" s="49">
        <v>7897595635969</v>
      </c>
      <c r="B14" s="50" t="s">
        <v>20</v>
      </c>
      <c r="C14" s="51">
        <v>33</v>
      </c>
      <c r="D14" s="52">
        <v>9.2826000000000022</v>
      </c>
      <c r="E14" s="53">
        <v>34.380000000000003</v>
      </c>
      <c r="F14" s="54">
        <v>67</v>
      </c>
      <c r="G14" s="55">
        <v>6</v>
      </c>
      <c r="H14" s="56">
        <f>VLOOKUP(A14,[1]Planilha2!$B$3:$H$216,7,0)</f>
        <v>8</v>
      </c>
      <c r="I14" s="57">
        <f>G14+F14</f>
        <v>73</v>
      </c>
      <c r="J14" s="58">
        <f>VLOOKUP(A14,[1]Planilha2!$B$3:$I$216,8,0)</f>
        <v>75</v>
      </c>
      <c r="K14" s="59">
        <f>J14-I14</f>
        <v>2</v>
      </c>
      <c r="L14" s="53">
        <f>E14*(1-F14%)</f>
        <v>11.3454</v>
      </c>
      <c r="M14" s="51"/>
      <c r="N14" s="5">
        <v>153</v>
      </c>
      <c r="O14" s="3">
        <v>8.5950000000000006</v>
      </c>
      <c r="P14" s="35"/>
    </row>
    <row r="15" spans="1:18" ht="12" customHeight="1" thickBot="1" x14ac:dyDescent="0.45">
      <c r="A15" s="49">
        <v>7897595602114</v>
      </c>
      <c r="B15" s="60" t="s">
        <v>21</v>
      </c>
      <c r="C15" s="51">
        <v>443</v>
      </c>
      <c r="D15" s="52">
        <v>8.5644000000000009</v>
      </c>
      <c r="E15" s="53">
        <v>31.72</v>
      </c>
      <c r="F15" s="54">
        <v>68</v>
      </c>
      <c r="G15" s="55">
        <v>5</v>
      </c>
      <c r="H15" s="56">
        <f>VLOOKUP(A15,[1]Planilha2!$B$3:$H$216,7,0)</f>
        <v>7</v>
      </c>
      <c r="I15" s="57">
        <f>G15+F15</f>
        <v>73</v>
      </c>
      <c r="J15" s="58">
        <f>VLOOKUP(A15,[1]Planilha2!$B$3:$I$216,8,0)</f>
        <v>75</v>
      </c>
      <c r="K15" s="59">
        <f>J15-I15</f>
        <v>2</v>
      </c>
      <c r="L15" s="53">
        <f>E15*(1-F15%)</f>
        <v>10.150399999999998</v>
      </c>
      <c r="M15" s="51"/>
      <c r="N15" s="5">
        <v>2243</v>
      </c>
      <c r="O15" s="3">
        <v>7.93</v>
      </c>
      <c r="P15" s="35"/>
    </row>
    <row r="16" spans="1:18" ht="12" hidden="1" customHeight="1" x14ac:dyDescent="0.4">
      <c r="A16" s="49">
        <v>7897595622037</v>
      </c>
      <c r="B16" s="50" t="s">
        <v>22</v>
      </c>
      <c r="C16" s="51">
        <v>77</v>
      </c>
      <c r="D16" s="52">
        <v>16.222200000000004</v>
      </c>
      <c r="E16" s="53">
        <v>42.69</v>
      </c>
      <c r="F16" s="54">
        <v>52.999999999999993</v>
      </c>
      <c r="G16" s="55">
        <v>9</v>
      </c>
      <c r="H16" s="56">
        <f>VLOOKUP(A16,[1]Planilha2!$B$3:$H$216,7,0)</f>
        <v>12</v>
      </c>
      <c r="I16" s="57">
        <f>G16+F16</f>
        <v>61.999999999999993</v>
      </c>
      <c r="J16" s="58">
        <f>VLOOKUP(A16,[1]Planilha2!$B$3:$I$216,8,0)</f>
        <v>65</v>
      </c>
      <c r="K16" s="59">
        <f>J16-I16</f>
        <v>3.0000000000000071</v>
      </c>
      <c r="L16" s="53">
        <f>E16*(1-F16%)</f>
        <v>20.064300000000003</v>
      </c>
      <c r="M16" s="51"/>
      <c r="N16" s="5">
        <v>77</v>
      </c>
      <c r="O16" s="3">
        <v>14.941499999999998</v>
      </c>
      <c r="P16" s="34"/>
    </row>
    <row r="17" spans="1:16" ht="12" customHeight="1" thickBot="1" x14ac:dyDescent="0.4">
      <c r="A17" s="49">
        <v>7897595636508</v>
      </c>
      <c r="B17" s="50" t="s">
        <v>23</v>
      </c>
      <c r="C17" s="51">
        <v>180</v>
      </c>
      <c r="D17" s="52">
        <v>17.301899999999996</v>
      </c>
      <c r="E17" s="53">
        <v>44.94</v>
      </c>
      <c r="F17" s="54">
        <v>35.500000000000007</v>
      </c>
      <c r="G17" s="55">
        <v>26</v>
      </c>
      <c r="H17" s="56">
        <f>VLOOKUP(A17,[1]Planilha2!$B$3:$H$216,7,0)</f>
        <v>30</v>
      </c>
      <c r="I17" s="57">
        <f>G17+F17</f>
        <v>61.500000000000007</v>
      </c>
      <c r="J17" s="58">
        <f>VLOOKUP(A17,[1]Planilha2!$B$3:$I$216,8,0)</f>
        <v>65.5</v>
      </c>
      <c r="K17" s="59">
        <f>J17-I17</f>
        <v>3.9999999999999929</v>
      </c>
      <c r="L17" s="53">
        <f>E17*(1-F17%)</f>
        <v>28.986299999999993</v>
      </c>
      <c r="M17" s="51"/>
      <c r="N17" s="5">
        <v>180</v>
      </c>
      <c r="O17" s="3">
        <v>15.504299999999999</v>
      </c>
      <c r="P17" s="75" t="s">
        <v>170</v>
      </c>
    </row>
    <row r="18" spans="1:16" ht="12" customHeight="1" x14ac:dyDescent="0.4">
      <c r="A18" s="49">
        <v>7897595605276</v>
      </c>
      <c r="B18" s="60" t="s">
        <v>24</v>
      </c>
      <c r="C18" s="51">
        <v>1289</v>
      </c>
      <c r="D18" s="52">
        <v>14.836800000000006</v>
      </c>
      <c r="E18" s="53">
        <v>61.82</v>
      </c>
      <c r="F18" s="54">
        <v>65.999999999999986</v>
      </c>
      <c r="G18" s="55">
        <v>10</v>
      </c>
      <c r="H18" s="56">
        <f>VLOOKUP(A18,[1]Planilha2!$B$3:$H$216,7,0)</f>
        <v>10</v>
      </c>
      <c r="I18" s="57">
        <f>G18+F18</f>
        <v>75.999999999999986</v>
      </c>
      <c r="J18" s="58">
        <f>VLOOKUP(A18,[1]Planilha2!$B$3:$I$216,8,0)</f>
        <v>75.999999999999986</v>
      </c>
      <c r="K18" s="59">
        <f>J18-I18</f>
        <v>0</v>
      </c>
      <c r="L18" s="53">
        <f>E18*(1-F18%)</f>
        <v>21.018800000000013</v>
      </c>
      <c r="M18" s="51"/>
      <c r="N18" s="5">
        <v>1769</v>
      </c>
      <c r="O18" s="3">
        <v>14.836800000000006</v>
      </c>
      <c r="P18" s="35"/>
    </row>
    <row r="19" spans="1:16" ht="12" customHeight="1" x14ac:dyDescent="0.4">
      <c r="A19" s="49">
        <v>7897595638595</v>
      </c>
      <c r="B19" s="50" t="s">
        <v>25</v>
      </c>
      <c r="C19" s="51">
        <v>319</v>
      </c>
      <c r="D19" s="52">
        <v>20.696549999999998</v>
      </c>
      <c r="E19" s="53">
        <v>59.99</v>
      </c>
      <c r="F19" s="54">
        <v>47.5</v>
      </c>
      <c r="G19" s="55">
        <v>18</v>
      </c>
      <c r="H19" s="56">
        <f>VLOOKUP(A19,[1]Planilha2!$B$3:$H$216,7,0)</f>
        <v>15</v>
      </c>
      <c r="I19" s="57">
        <f>G19+F19</f>
        <v>65.5</v>
      </c>
      <c r="J19" s="58">
        <f>VLOOKUP(A19,[1]Planilha2!$B$3:$I$216,8,0)</f>
        <v>62.5</v>
      </c>
      <c r="K19" s="59">
        <f>J19-I19</f>
        <v>-3</v>
      </c>
      <c r="L19" s="53">
        <f>E19*(1-F19%)</f>
        <v>31.494750000000003</v>
      </c>
      <c r="M19" s="51"/>
      <c r="N19" s="5">
        <v>319</v>
      </c>
      <c r="O19" s="3">
        <v>22.49625</v>
      </c>
      <c r="P19" s="35"/>
    </row>
    <row r="20" spans="1:16" ht="12" customHeight="1" x14ac:dyDescent="0.4">
      <c r="A20" s="49">
        <v>7897595633309</v>
      </c>
      <c r="B20" s="50" t="s">
        <v>26</v>
      </c>
      <c r="C20" s="51">
        <v>362</v>
      </c>
      <c r="D20" s="52">
        <v>23.478399999999997</v>
      </c>
      <c r="E20" s="53">
        <v>73.37</v>
      </c>
      <c r="F20" s="54">
        <v>55.999999999999993</v>
      </c>
      <c r="G20" s="55">
        <v>12</v>
      </c>
      <c r="H20" s="56">
        <f>VLOOKUP(A20,[1]Planilha2!$B$3:$H$216,7,0)</f>
        <v>14</v>
      </c>
      <c r="I20" s="57">
        <f>G20+F20</f>
        <v>68</v>
      </c>
      <c r="J20" s="58">
        <f>VLOOKUP(A20,[1]Planilha2!$B$3:$I$216,8,0)</f>
        <v>70</v>
      </c>
      <c r="K20" s="59">
        <f>J20-I20</f>
        <v>2</v>
      </c>
      <c r="L20" s="53">
        <f>E20*(1-F20%)</f>
        <v>32.282800000000009</v>
      </c>
      <c r="M20" s="51"/>
      <c r="N20" s="5">
        <v>542</v>
      </c>
      <c r="O20" s="3">
        <v>22.011000000000006</v>
      </c>
      <c r="P20" s="35"/>
    </row>
    <row r="21" spans="1:16" ht="12" customHeight="1" x14ac:dyDescent="0.4">
      <c r="A21" s="49">
        <v>7897595624635</v>
      </c>
      <c r="B21" s="60" t="s">
        <v>27</v>
      </c>
      <c r="C21" s="51">
        <v>2200</v>
      </c>
      <c r="D21" s="52">
        <v>32.649600000000014</v>
      </c>
      <c r="E21" s="53">
        <v>85.92</v>
      </c>
      <c r="F21" s="54">
        <v>55.999999999999993</v>
      </c>
      <c r="G21" s="55">
        <v>6</v>
      </c>
      <c r="H21" s="56">
        <f>VLOOKUP(A21,[1]Planilha2!$B$3:$H$216,7,0)</f>
        <v>13</v>
      </c>
      <c r="I21" s="57">
        <f>G21+F21</f>
        <v>61.999999999999993</v>
      </c>
      <c r="J21" s="58">
        <f>VLOOKUP(A21,[1]Planilha2!$B$3:$I$216,8,0)</f>
        <v>69</v>
      </c>
      <c r="K21" s="59">
        <f>J21-I21</f>
        <v>7.0000000000000071</v>
      </c>
      <c r="L21" s="53">
        <f>E21*(1-F21%)</f>
        <v>37.804800000000007</v>
      </c>
      <c r="M21" s="51"/>
      <c r="N21" s="5">
        <v>2200</v>
      </c>
      <c r="O21" s="3">
        <v>26.635200000000005</v>
      </c>
      <c r="P21" s="35"/>
    </row>
    <row r="22" spans="1:16" ht="12" customHeight="1" x14ac:dyDescent="0.4">
      <c r="A22" s="49">
        <v>7897595638618</v>
      </c>
      <c r="B22" s="50" t="s">
        <v>28</v>
      </c>
      <c r="C22" s="51">
        <v>323</v>
      </c>
      <c r="D22" s="52">
        <v>30.671399999999995</v>
      </c>
      <c r="E22" s="53">
        <v>90.21</v>
      </c>
      <c r="F22" s="54">
        <v>47</v>
      </c>
      <c r="G22" s="55">
        <v>19</v>
      </c>
      <c r="H22" s="56">
        <f>VLOOKUP(A22,[1]Planilha2!$B$3:$H$216,7,0)</f>
        <v>20</v>
      </c>
      <c r="I22" s="57">
        <f>G22+F22</f>
        <v>66</v>
      </c>
      <c r="J22" s="58">
        <f>VLOOKUP(A22,[1]Planilha2!$B$3:$I$216,8,0)</f>
        <v>67</v>
      </c>
      <c r="K22" s="59">
        <f>J22-I22</f>
        <v>1</v>
      </c>
      <c r="L22" s="53">
        <f>E22*(1-F22%)</f>
        <v>47.811299999999996</v>
      </c>
      <c r="M22" s="51"/>
      <c r="N22" s="5">
        <v>323</v>
      </c>
      <c r="O22" s="3">
        <v>29.769299999999994</v>
      </c>
      <c r="P22" s="35"/>
    </row>
    <row r="23" spans="1:16" ht="12" customHeight="1" x14ac:dyDescent="0.4">
      <c r="A23" s="49">
        <v>7897595633316</v>
      </c>
      <c r="B23" s="50" t="s">
        <v>29</v>
      </c>
      <c r="C23" s="51">
        <v>198</v>
      </c>
      <c r="D23" s="52">
        <v>33.012000000000008</v>
      </c>
      <c r="E23" s="53">
        <v>110.04</v>
      </c>
      <c r="F23" s="54">
        <v>57.999999999999993</v>
      </c>
      <c r="G23" s="55">
        <v>12</v>
      </c>
      <c r="H23" s="56">
        <f>VLOOKUP(A23,[1]Planilha2!$B$3:$H$216,7,0)</f>
        <v>15</v>
      </c>
      <c r="I23" s="57">
        <f>G23+F23</f>
        <v>70</v>
      </c>
      <c r="J23" s="58">
        <f>VLOOKUP(A23,[1]Planilha2!$B$3:$I$216,8,0)</f>
        <v>73</v>
      </c>
      <c r="K23" s="59">
        <f>J23-I23</f>
        <v>3</v>
      </c>
      <c r="L23" s="53">
        <f>E23*(1-F23%)</f>
        <v>46.216800000000006</v>
      </c>
      <c r="M23" s="51"/>
      <c r="N23" s="5">
        <v>198</v>
      </c>
      <c r="O23" s="3">
        <v>29.710800000000003</v>
      </c>
      <c r="P23" s="35"/>
    </row>
    <row r="24" spans="1:16" ht="12" customHeight="1" x14ac:dyDescent="0.4">
      <c r="A24" s="49">
        <v>7897595624642</v>
      </c>
      <c r="B24" s="60" t="s">
        <v>30</v>
      </c>
      <c r="C24" s="51">
        <v>1208</v>
      </c>
      <c r="D24" s="52">
        <v>47.96407</v>
      </c>
      <c r="E24" s="53">
        <v>128.59</v>
      </c>
      <c r="F24" s="54">
        <v>56.699999999999996</v>
      </c>
      <c r="G24" s="55">
        <v>6</v>
      </c>
      <c r="H24" s="56">
        <f>VLOOKUP(A24,[1]Planilha2!$B$3:$H$216,7,0)</f>
        <v>9</v>
      </c>
      <c r="I24" s="57">
        <f>G24+F24</f>
        <v>62.699999999999996</v>
      </c>
      <c r="J24" s="58">
        <f>VLOOKUP(A24,[1]Planilha2!$B$3:$I$216,8,0)</f>
        <v>65.699999999999989</v>
      </c>
      <c r="K24" s="59">
        <f>J24-I24</f>
        <v>2.9999999999999929</v>
      </c>
      <c r="L24" s="53">
        <f>E24*(1-F24%)</f>
        <v>55.679470000000009</v>
      </c>
      <c r="M24" s="51"/>
      <c r="N24" s="5">
        <v>2603</v>
      </c>
      <c r="O24" s="3">
        <v>44.106370000000013</v>
      </c>
      <c r="P24" s="35"/>
    </row>
    <row r="25" spans="1:16" ht="12" customHeight="1" x14ac:dyDescent="0.4">
      <c r="A25" s="49">
        <v>7897595637161</v>
      </c>
      <c r="B25" s="60" t="s">
        <v>31</v>
      </c>
      <c r="C25" s="51">
        <v>3223</v>
      </c>
      <c r="D25" s="52">
        <v>57.3611</v>
      </c>
      <c r="E25" s="53">
        <v>155.03</v>
      </c>
      <c r="F25" s="54">
        <v>50</v>
      </c>
      <c r="G25" s="55">
        <v>13</v>
      </c>
      <c r="H25" s="56">
        <f>VLOOKUP(A25,[1]Planilha2!$B$3:$H$216,7,0)</f>
        <v>15</v>
      </c>
      <c r="I25" s="57">
        <f>G25+F25</f>
        <v>63</v>
      </c>
      <c r="J25" s="58">
        <f>VLOOKUP(A25,[1]Planilha2!$B$3:$I$216,8,0)</f>
        <v>65</v>
      </c>
      <c r="K25" s="59">
        <f>J25-I25</f>
        <v>2</v>
      </c>
      <c r="L25" s="53">
        <f>E25*(1-F25%)</f>
        <v>77.515000000000001</v>
      </c>
      <c r="M25" s="51"/>
      <c r="N25" s="5">
        <v>3643</v>
      </c>
      <c r="O25" s="3">
        <v>54.2605</v>
      </c>
      <c r="P25" s="35"/>
    </row>
    <row r="26" spans="1:16" ht="12" customHeight="1" x14ac:dyDescent="0.4">
      <c r="A26" s="49">
        <v>7897595634764</v>
      </c>
      <c r="B26" s="50" t="s">
        <v>32</v>
      </c>
      <c r="C26" s="51">
        <v>316</v>
      </c>
      <c r="D26" s="52">
        <v>18.802</v>
      </c>
      <c r="E26" s="53">
        <v>53.72</v>
      </c>
      <c r="F26" s="54">
        <v>61</v>
      </c>
      <c r="G26" s="55">
        <v>4</v>
      </c>
      <c r="H26" s="56">
        <f>VLOOKUP(A26,[1]Planilha2!$B$3:$H$216,7,0)</f>
        <v>3</v>
      </c>
      <c r="I26" s="57">
        <f>G26+F26</f>
        <v>65</v>
      </c>
      <c r="J26" s="58">
        <f>VLOOKUP(A26,[1]Planilha2!$B$3:$I$216,8,0)</f>
        <v>64</v>
      </c>
      <c r="K26" s="59">
        <f>J26-I26</f>
        <v>-1</v>
      </c>
      <c r="L26" s="53">
        <f>E26*(1-F26%)</f>
        <v>20.950800000000001</v>
      </c>
      <c r="M26" s="51"/>
      <c r="N26" s="5">
        <v>316</v>
      </c>
      <c r="O26" s="3">
        <v>19.339199999999998</v>
      </c>
      <c r="P26" s="35"/>
    </row>
    <row r="27" spans="1:16" ht="12" customHeight="1" x14ac:dyDescent="0.4">
      <c r="A27" s="49">
        <v>7897595634788</v>
      </c>
      <c r="B27" s="50" t="s">
        <v>33</v>
      </c>
      <c r="C27" s="51">
        <v>508</v>
      </c>
      <c r="D27" s="52">
        <v>18.802</v>
      </c>
      <c r="E27" s="53">
        <v>53.72</v>
      </c>
      <c r="F27" s="54">
        <v>61</v>
      </c>
      <c r="G27" s="55">
        <v>4</v>
      </c>
      <c r="H27" s="56">
        <f>VLOOKUP(A27,[1]Planilha2!$B$3:$H$216,7,0)</f>
        <v>3</v>
      </c>
      <c r="I27" s="57">
        <f>G27+F27</f>
        <v>65</v>
      </c>
      <c r="J27" s="58">
        <f>VLOOKUP(A27,[1]Planilha2!$B$3:$I$216,8,0)</f>
        <v>64</v>
      </c>
      <c r="K27" s="59">
        <f>J27-I27</f>
        <v>-1</v>
      </c>
      <c r="L27" s="53">
        <f>E27*(1-F27%)</f>
        <v>20.950800000000001</v>
      </c>
      <c r="M27" s="51"/>
      <c r="N27" s="5">
        <v>508</v>
      </c>
      <c r="O27" s="3">
        <v>19.339199999999998</v>
      </c>
      <c r="P27" s="35"/>
    </row>
    <row r="28" spans="1:16" ht="12" customHeight="1" x14ac:dyDescent="0.4">
      <c r="A28" s="49">
        <v>7897595634795</v>
      </c>
      <c r="B28" s="50" t="s">
        <v>34</v>
      </c>
      <c r="C28" s="51">
        <v>199</v>
      </c>
      <c r="D28" s="52">
        <v>50.7605</v>
      </c>
      <c r="E28" s="53">
        <v>145.03</v>
      </c>
      <c r="F28" s="54">
        <v>61</v>
      </c>
      <c r="G28" s="55">
        <v>4</v>
      </c>
      <c r="H28" s="56">
        <f>VLOOKUP(A28,[1]Planilha2!$B$3:$H$216,7,0)</f>
        <v>3</v>
      </c>
      <c r="I28" s="57">
        <f>G28+F28</f>
        <v>65</v>
      </c>
      <c r="J28" s="58">
        <f>VLOOKUP(A28,[1]Planilha2!$B$3:$I$216,8,0)</f>
        <v>64</v>
      </c>
      <c r="K28" s="59">
        <f>J28-I28</f>
        <v>-1</v>
      </c>
      <c r="L28" s="53">
        <f>E28*(1-F28%)</f>
        <v>56.561700000000002</v>
      </c>
      <c r="M28" s="51"/>
      <c r="N28" s="5">
        <v>199</v>
      </c>
      <c r="O28" s="3">
        <v>52.210799999999999</v>
      </c>
      <c r="P28" s="35"/>
    </row>
    <row r="29" spans="1:16" ht="12" customHeight="1" x14ac:dyDescent="0.4">
      <c r="A29" s="49">
        <v>7897595639783</v>
      </c>
      <c r="B29" s="50" t="s">
        <v>35</v>
      </c>
      <c r="C29" s="51">
        <v>229</v>
      </c>
      <c r="D29" s="52">
        <v>66.157200000000003</v>
      </c>
      <c r="E29" s="53">
        <v>129.72</v>
      </c>
      <c r="F29" s="54">
        <v>36</v>
      </c>
      <c r="G29" s="55">
        <v>13</v>
      </c>
      <c r="H29" s="56">
        <f>VLOOKUP(A29,[1]Planilha2!$B$3:$H$216,7,0)</f>
        <v>18</v>
      </c>
      <c r="I29" s="57">
        <f>G29+F29</f>
        <v>49</v>
      </c>
      <c r="J29" s="58">
        <f>VLOOKUP(A29,[1]Planilha2!$B$3:$I$216,8,0)</f>
        <v>54</v>
      </c>
      <c r="K29" s="59">
        <f>J29-I29</f>
        <v>5</v>
      </c>
      <c r="L29" s="53">
        <f>E29*(1-F29%)</f>
        <v>83.020799999999994</v>
      </c>
      <c r="M29" s="51"/>
      <c r="N29" s="5">
        <v>229</v>
      </c>
      <c r="O29" s="3">
        <v>59.671199999999992</v>
      </c>
      <c r="P29" s="35"/>
    </row>
    <row r="30" spans="1:16" ht="12" customHeight="1" x14ac:dyDescent="0.4">
      <c r="A30" s="49">
        <v>7897595627032</v>
      </c>
      <c r="B30" s="50" t="s">
        <v>36</v>
      </c>
      <c r="C30" s="51">
        <v>95</v>
      </c>
      <c r="D30" s="52">
        <v>63.94080000000001</v>
      </c>
      <c r="E30" s="53">
        <v>228.36</v>
      </c>
      <c r="F30" s="54">
        <v>52</v>
      </c>
      <c r="G30" s="55">
        <v>20</v>
      </c>
      <c r="H30" s="56">
        <f>VLOOKUP(A30,[1]Planilha2!$B$3:$H$216,7,0)</f>
        <v>25</v>
      </c>
      <c r="I30" s="57">
        <f>G30+F30</f>
        <v>72</v>
      </c>
      <c r="J30" s="58">
        <f>VLOOKUP(A30,[1]Planilha2!$B$3:$I$216,8,0)</f>
        <v>77</v>
      </c>
      <c r="K30" s="59">
        <f>J30-I30</f>
        <v>5</v>
      </c>
      <c r="L30" s="53">
        <f>E30*(1-F30%)</f>
        <v>109.61280000000001</v>
      </c>
      <c r="M30" s="51"/>
      <c r="N30" s="5">
        <v>455</v>
      </c>
      <c r="O30" s="3">
        <v>52.522799999999997</v>
      </c>
      <c r="P30" s="35"/>
    </row>
    <row r="31" spans="1:16" ht="12" hidden="1" customHeight="1" x14ac:dyDescent="0.4">
      <c r="A31" s="49">
        <v>7897595639769</v>
      </c>
      <c r="B31" s="50" t="s">
        <v>37</v>
      </c>
      <c r="C31" s="51">
        <v>54</v>
      </c>
      <c r="D31" s="52">
        <v>110.8107</v>
      </c>
      <c r="E31" s="53">
        <v>270.27</v>
      </c>
      <c r="F31" s="54">
        <v>52.999999999999993</v>
      </c>
      <c r="G31" s="55">
        <v>6</v>
      </c>
      <c r="H31" s="56">
        <f>VLOOKUP(A31,[1]Planilha2!$B$3:$H$216,7,0)</f>
        <v>5.3000000000000043</v>
      </c>
      <c r="I31" s="57">
        <f>G31+F31</f>
        <v>58.999999999999993</v>
      </c>
      <c r="J31" s="58">
        <f>VLOOKUP(A31,[1]Planilha2!$B$3:$I$216,8,0)</f>
        <v>58.3</v>
      </c>
      <c r="K31" s="59">
        <f>J31-I31</f>
        <v>-0.69999999999999574</v>
      </c>
      <c r="L31" s="53">
        <f>E31*(1-F31%)</f>
        <v>127.02690000000001</v>
      </c>
      <c r="M31" s="51"/>
      <c r="N31" s="5">
        <v>54</v>
      </c>
      <c r="O31" s="3">
        <v>112.70259</v>
      </c>
      <c r="P31" s="34"/>
    </row>
    <row r="32" spans="1:16" ht="12" customHeight="1" x14ac:dyDescent="0.4">
      <c r="A32" s="49">
        <v>7897595639790</v>
      </c>
      <c r="B32" s="50" t="s">
        <v>38</v>
      </c>
      <c r="C32" s="51">
        <v>214</v>
      </c>
      <c r="D32" s="52">
        <v>91.897750000000002</v>
      </c>
      <c r="E32" s="53">
        <v>216.23</v>
      </c>
      <c r="F32" s="54">
        <v>50.5</v>
      </c>
      <c r="G32" s="55">
        <v>7.0000000000000009</v>
      </c>
      <c r="H32" s="56">
        <f>VLOOKUP(A32,[1]Planilha2!$B$3:$H$216,7,0)</f>
        <v>15</v>
      </c>
      <c r="I32" s="57">
        <f>G32+F32</f>
        <v>57.5</v>
      </c>
      <c r="J32" s="58">
        <f>VLOOKUP(A32,[1]Planilha2!$B$3:$I$216,8,0)</f>
        <v>65.5</v>
      </c>
      <c r="K32" s="59">
        <f>J32-I32</f>
        <v>8</v>
      </c>
      <c r="L32" s="53">
        <f>E32*(1-F32%)</f>
        <v>107.03385</v>
      </c>
      <c r="M32" s="51"/>
      <c r="N32" s="5">
        <v>214</v>
      </c>
      <c r="O32" s="3">
        <v>74.599349999999987</v>
      </c>
      <c r="P32" s="35"/>
    </row>
    <row r="33" spans="1:16" ht="12" hidden="1" customHeight="1" x14ac:dyDescent="0.4">
      <c r="A33" s="49">
        <v>7897595627049</v>
      </c>
      <c r="B33" s="50" t="s">
        <v>39</v>
      </c>
      <c r="C33" s="51">
        <v>66</v>
      </c>
      <c r="D33" s="52">
        <v>93.727200000000011</v>
      </c>
      <c r="E33" s="53">
        <v>334.74</v>
      </c>
      <c r="F33" s="54">
        <v>53.999999999999993</v>
      </c>
      <c r="G33" s="55">
        <v>18</v>
      </c>
      <c r="H33" s="56">
        <f>VLOOKUP(A33,[1]Planilha2!$B$3:$H$216,7,0)</f>
        <v>20.000000000000007</v>
      </c>
      <c r="I33" s="57">
        <f>G33+F33</f>
        <v>72</v>
      </c>
      <c r="J33" s="58">
        <f>VLOOKUP(A33,[1]Planilha2!$B$3:$I$216,8,0)</f>
        <v>74</v>
      </c>
      <c r="K33" s="59">
        <f>J33-I33</f>
        <v>2</v>
      </c>
      <c r="L33" s="53">
        <f>E33*(1-F33%)</f>
        <v>153.98040000000003</v>
      </c>
      <c r="M33" s="51"/>
      <c r="N33" s="5">
        <v>66</v>
      </c>
      <c r="O33" s="3">
        <v>87.03240000000001</v>
      </c>
      <c r="P33" s="34"/>
    </row>
    <row r="34" spans="1:16" ht="12" hidden="1" customHeight="1" x14ac:dyDescent="0.4">
      <c r="A34" s="49">
        <v>7897595639776</v>
      </c>
      <c r="B34" s="50" t="s">
        <v>40</v>
      </c>
      <c r="C34" s="51">
        <v>95</v>
      </c>
      <c r="D34" s="52">
        <v>173.42719999999997</v>
      </c>
      <c r="E34" s="53">
        <v>510.08</v>
      </c>
      <c r="F34" s="54">
        <v>48.000000000000007</v>
      </c>
      <c r="G34" s="55">
        <v>18</v>
      </c>
      <c r="H34" s="56">
        <f>VLOOKUP(A34,[1]Planilha2!$B$3:$H$216,7,0)</f>
        <v>15.999999999999993</v>
      </c>
      <c r="I34" s="57">
        <f>G34+F34</f>
        <v>66</v>
      </c>
      <c r="J34" s="58">
        <f>VLOOKUP(A34,[1]Planilha2!$B$3:$I$216,8,0)</f>
        <v>64</v>
      </c>
      <c r="K34" s="59">
        <f>J34-I34</f>
        <v>-2</v>
      </c>
      <c r="L34" s="53">
        <f>E34*(1-F34%)</f>
        <v>265.24159999999995</v>
      </c>
      <c r="M34" s="51"/>
      <c r="N34" s="5">
        <v>95</v>
      </c>
      <c r="O34" s="3">
        <v>183.62879999999998</v>
      </c>
      <c r="P34" s="34"/>
    </row>
    <row r="35" spans="1:16" ht="12" customHeight="1" x14ac:dyDescent="0.4">
      <c r="A35" s="49">
        <v>7897595602572</v>
      </c>
      <c r="B35" s="60" t="s">
        <v>41</v>
      </c>
      <c r="C35" s="51">
        <v>1409</v>
      </c>
      <c r="D35" s="52">
        <v>0.68560000000000065</v>
      </c>
      <c r="E35" s="53">
        <v>17.14</v>
      </c>
      <c r="F35" s="54">
        <v>90.5</v>
      </c>
      <c r="G35" s="55">
        <v>5.5</v>
      </c>
      <c r="H35" s="56">
        <f>VLOOKUP(A35,[1]Planilha2!$B$3:$H$216,7,0)</f>
        <v>5.5</v>
      </c>
      <c r="I35" s="57">
        <f>G35+F35</f>
        <v>96</v>
      </c>
      <c r="J35" s="58">
        <f>VLOOKUP(A35,[1]Planilha2!$B$3:$I$216,8,0)</f>
        <v>96</v>
      </c>
      <c r="K35" s="59">
        <f>J35-I35</f>
        <v>0</v>
      </c>
      <c r="L35" s="53">
        <f>E35*(1-F35%)</f>
        <v>1.6282999999999996</v>
      </c>
      <c r="M35" s="51"/>
      <c r="N35" s="5">
        <v>45149</v>
      </c>
      <c r="O35" s="3">
        <v>0.68560000000000065</v>
      </c>
      <c r="P35" s="35"/>
    </row>
    <row r="36" spans="1:16" ht="12" customHeight="1" x14ac:dyDescent="0.4">
      <c r="A36" s="49">
        <v>7897595605412</v>
      </c>
      <c r="B36" s="50" t="s">
        <v>42</v>
      </c>
      <c r="C36" s="51">
        <v>170</v>
      </c>
      <c r="D36" s="52">
        <v>1.6863199999999998</v>
      </c>
      <c r="E36" s="53">
        <v>15.76</v>
      </c>
      <c r="F36" s="54">
        <v>82.3</v>
      </c>
      <c r="G36" s="55">
        <v>7.0000000000000009</v>
      </c>
      <c r="H36" s="56">
        <f>VLOOKUP(A36,[1]Planilha2!$B$3:$H$216,7,0)</f>
        <v>6.5</v>
      </c>
      <c r="I36" s="57">
        <f>G36+F36</f>
        <v>89.3</v>
      </c>
      <c r="J36" s="58">
        <f>VLOOKUP(A36,[1]Planilha2!$B$3:$I$216,8,0)</f>
        <v>88.8</v>
      </c>
      <c r="K36" s="59">
        <f>J36-I36</f>
        <v>-0.5</v>
      </c>
      <c r="L36" s="53">
        <f>E36*(1-F36%)</f>
        <v>2.7895200000000009</v>
      </c>
      <c r="M36" s="51"/>
      <c r="N36" s="5">
        <v>950</v>
      </c>
      <c r="O36" s="3">
        <v>1.7651199999999998</v>
      </c>
      <c r="P36" s="35"/>
    </row>
    <row r="37" spans="1:16" ht="12" customHeight="1" x14ac:dyDescent="0.4">
      <c r="A37" s="49">
        <v>7897595602589</v>
      </c>
      <c r="B37" s="60" t="s">
        <v>43</v>
      </c>
      <c r="C37" s="51">
        <v>1214</v>
      </c>
      <c r="D37" s="52">
        <v>1.7399250000000004</v>
      </c>
      <c r="E37" s="53">
        <v>21.09</v>
      </c>
      <c r="F37" s="54">
        <v>86.75</v>
      </c>
      <c r="G37" s="55">
        <v>5</v>
      </c>
      <c r="H37" s="56">
        <f>VLOOKUP(A37,[1]Planilha2!$B$3:$H$216,7,0)</f>
        <v>5</v>
      </c>
      <c r="I37" s="57">
        <f>G37+F37</f>
        <v>91.75</v>
      </c>
      <c r="J37" s="58">
        <f>VLOOKUP(A37,[1]Planilha2!$B$3:$I$216,8,0)</f>
        <v>91.75</v>
      </c>
      <c r="K37" s="59">
        <f>J37-I37</f>
        <v>0</v>
      </c>
      <c r="L37" s="53">
        <f>E37*(1-F37%)</f>
        <v>2.794424999999999</v>
      </c>
      <c r="M37" s="51"/>
      <c r="N37" s="5">
        <v>17174</v>
      </c>
      <c r="O37" s="3">
        <v>1.7399250000000004</v>
      </c>
      <c r="P37" s="35"/>
    </row>
    <row r="38" spans="1:16" ht="12" hidden="1" customHeight="1" x14ac:dyDescent="0.4">
      <c r="A38" s="49">
        <v>7897595625304</v>
      </c>
      <c r="B38" s="50" t="s">
        <v>44</v>
      </c>
      <c r="C38" s="51">
        <v>51</v>
      </c>
      <c r="D38" s="52">
        <v>20.330400000000004</v>
      </c>
      <c r="E38" s="53">
        <v>47.28</v>
      </c>
      <c r="F38" s="54">
        <v>52.999999999999993</v>
      </c>
      <c r="G38" s="55">
        <v>4</v>
      </c>
      <c r="H38" s="56">
        <f>VLOOKUP(A38,[1]Planilha2!$B$3:$H$216,7,0)</f>
        <v>18.100000000000001</v>
      </c>
      <c r="I38" s="57">
        <f>G38+F38</f>
        <v>56.999999999999993</v>
      </c>
      <c r="J38" s="58">
        <f>VLOOKUP(A38,[1]Planilha2!$B$3:$I$216,8,0)</f>
        <v>71.099999999999994</v>
      </c>
      <c r="K38" s="59">
        <f>J38-I38</f>
        <v>14.100000000000001</v>
      </c>
      <c r="L38" s="53">
        <f>E38*(1-F38%)</f>
        <v>22.221600000000006</v>
      </c>
      <c r="M38" s="51"/>
      <c r="N38" s="5">
        <v>51</v>
      </c>
      <c r="O38" s="3">
        <v>13.663920000000003</v>
      </c>
      <c r="P38" s="34"/>
    </row>
    <row r="39" spans="1:16" ht="12" hidden="1" customHeight="1" x14ac:dyDescent="0.4">
      <c r="A39" s="49">
        <v>7897595625328</v>
      </c>
      <c r="B39" s="50" t="s">
        <v>45</v>
      </c>
      <c r="C39" s="51">
        <v>84</v>
      </c>
      <c r="D39" s="52">
        <v>34.987200000000001</v>
      </c>
      <c r="E39" s="53">
        <v>94.56</v>
      </c>
      <c r="F39" s="54">
        <v>59</v>
      </c>
      <c r="G39" s="55">
        <v>4</v>
      </c>
      <c r="H39" s="56">
        <f>VLOOKUP(A39,[1]Planilha2!$B$3:$H$216,7,0)</f>
        <v>6.7999999999999972</v>
      </c>
      <c r="I39" s="57">
        <f>G39+F39</f>
        <v>63</v>
      </c>
      <c r="J39" s="58">
        <f>VLOOKUP(A39,[1]Planilha2!$B$3:$I$216,8,0)</f>
        <v>65.8</v>
      </c>
      <c r="K39" s="59">
        <f>J39-I39</f>
        <v>2.7999999999999972</v>
      </c>
      <c r="L39" s="53">
        <f>E39*(1-F39%)</f>
        <v>38.769600000000004</v>
      </c>
      <c r="M39" s="51"/>
      <c r="N39" s="5">
        <v>84</v>
      </c>
      <c r="O39" s="3">
        <v>32.339520000000007</v>
      </c>
      <c r="P39" s="34"/>
    </row>
    <row r="40" spans="1:16" ht="12" customHeight="1" x14ac:dyDescent="0.4">
      <c r="A40" s="49">
        <v>7897595604651</v>
      </c>
      <c r="B40" s="50" t="s">
        <v>46</v>
      </c>
      <c r="C40" s="51">
        <v>90</v>
      </c>
      <c r="D40" s="52">
        <v>3.8550999999999989</v>
      </c>
      <c r="E40" s="53">
        <v>20.29</v>
      </c>
      <c r="F40" s="54">
        <v>68</v>
      </c>
      <c r="G40" s="55">
        <v>13</v>
      </c>
      <c r="H40" s="56">
        <f>VLOOKUP(A40,[1]Planilha2!$B$3:$H$216,7,0)</f>
        <v>18</v>
      </c>
      <c r="I40" s="57">
        <f>G40+F40</f>
        <v>81</v>
      </c>
      <c r="J40" s="58">
        <f>VLOOKUP(A40,[1]Planilha2!$B$3:$I$216,8,0)</f>
        <v>86</v>
      </c>
      <c r="K40" s="59">
        <f>J40-I40</f>
        <v>5</v>
      </c>
      <c r="L40" s="53">
        <f>E40*(1-F40%)</f>
        <v>6.492799999999999</v>
      </c>
      <c r="M40" s="51"/>
      <c r="N40" s="5">
        <v>290</v>
      </c>
      <c r="O40" s="3">
        <v>2.8406000000000002</v>
      </c>
      <c r="P40" s="35"/>
    </row>
    <row r="41" spans="1:16" ht="12" customHeight="1" x14ac:dyDescent="0.4">
      <c r="A41" s="49">
        <v>7897595620552</v>
      </c>
      <c r="B41" s="50" t="s">
        <v>47</v>
      </c>
      <c r="C41" s="51">
        <v>71</v>
      </c>
      <c r="D41" s="52">
        <v>5.2156500000000001</v>
      </c>
      <c r="E41" s="53">
        <v>35.97</v>
      </c>
      <c r="F41" s="54">
        <v>71.5</v>
      </c>
      <c r="G41" s="55">
        <v>14.000000000000002</v>
      </c>
      <c r="H41" s="56">
        <f>VLOOKUP(A41,[1]Planilha2!$B$3:$H$216,7,0)</f>
        <v>14</v>
      </c>
      <c r="I41" s="57">
        <f>G41+F41</f>
        <v>85.5</v>
      </c>
      <c r="J41" s="58">
        <f>VLOOKUP(A41,[1]Planilha2!$B$3:$I$216,8,0)</f>
        <v>85.5</v>
      </c>
      <c r="K41" s="59">
        <f>J41-I41</f>
        <v>0</v>
      </c>
      <c r="L41" s="53">
        <f>E41*(1-F41%)</f>
        <v>10.25145</v>
      </c>
      <c r="M41" s="51"/>
      <c r="N41" s="5">
        <v>171</v>
      </c>
      <c r="O41" s="3">
        <v>5.2156500000000001</v>
      </c>
      <c r="P41" s="35"/>
    </row>
    <row r="42" spans="1:16" ht="12" customHeight="1" x14ac:dyDescent="0.4">
      <c r="A42" s="49">
        <v>7897595631817</v>
      </c>
      <c r="B42" s="50" t="s">
        <v>48</v>
      </c>
      <c r="C42" s="51">
        <v>189</v>
      </c>
      <c r="D42" s="52">
        <v>3.1427000000000027</v>
      </c>
      <c r="E42" s="53">
        <v>57.14</v>
      </c>
      <c r="F42" s="54">
        <v>90.5</v>
      </c>
      <c r="G42" s="55">
        <v>4</v>
      </c>
      <c r="H42" s="56">
        <f>VLOOKUP(A42,[1]Planilha2!$B$3:$H$216,7,0)</f>
        <v>4</v>
      </c>
      <c r="I42" s="57">
        <f>G42+F42</f>
        <v>94.5</v>
      </c>
      <c r="J42" s="58">
        <f>VLOOKUP(A42,[1]Planilha2!$B$3:$I$216,8,0)</f>
        <v>94.5</v>
      </c>
      <c r="K42" s="59">
        <f>J42-I42</f>
        <v>0</v>
      </c>
      <c r="L42" s="53">
        <f>E42*(1-F42%)</f>
        <v>5.4282999999999983</v>
      </c>
      <c r="M42" s="51"/>
      <c r="N42" s="5">
        <v>589</v>
      </c>
      <c r="O42" s="3">
        <v>3.1427000000000027</v>
      </c>
      <c r="P42" s="35"/>
    </row>
    <row r="43" spans="1:16" ht="12" hidden="1" customHeight="1" x14ac:dyDescent="0.4">
      <c r="A43" s="49">
        <v>7897595635136</v>
      </c>
      <c r="B43" s="50" t="s">
        <v>49</v>
      </c>
      <c r="C43" s="51">
        <v>120</v>
      </c>
      <c r="D43" s="52">
        <v>7.1610999999999976</v>
      </c>
      <c r="E43" s="53">
        <v>37.69</v>
      </c>
      <c r="F43" s="54">
        <v>74</v>
      </c>
      <c r="G43" s="55">
        <v>7.0000000000000009</v>
      </c>
      <c r="H43" s="56">
        <f>VLOOKUP(A43,[1]Planilha2!$B$3:$H$216,7,0)</f>
        <v>7.9000000000000057</v>
      </c>
      <c r="I43" s="57">
        <f>G43+F43</f>
        <v>81</v>
      </c>
      <c r="J43" s="58">
        <f>VLOOKUP(A43,[1]Planilha2!$B$3:$I$216,8,0)</f>
        <v>81.900000000000006</v>
      </c>
      <c r="K43" s="59">
        <f>J43-I43</f>
        <v>0.90000000000000568</v>
      </c>
      <c r="L43" s="53">
        <f>E43*(1-F43%)</f>
        <v>9.7994000000000003</v>
      </c>
      <c r="M43" s="51"/>
      <c r="N43" s="5">
        <v>120</v>
      </c>
      <c r="O43" s="3">
        <v>6.8218899999999971</v>
      </c>
      <c r="P43" s="34"/>
    </row>
    <row r="44" spans="1:16" ht="12" customHeight="1" x14ac:dyDescent="0.4">
      <c r="A44" s="49">
        <v>7897595635112</v>
      </c>
      <c r="B44" s="50" t="s">
        <v>50</v>
      </c>
      <c r="C44" s="51">
        <v>149</v>
      </c>
      <c r="D44" s="52">
        <v>3.1920000000000006</v>
      </c>
      <c r="E44" s="53">
        <v>21.28</v>
      </c>
      <c r="F44" s="54">
        <v>77</v>
      </c>
      <c r="G44" s="55">
        <v>8</v>
      </c>
      <c r="H44" s="56">
        <f>VLOOKUP(A44,[1]Planilha2!$B$3:$H$216,7,0)</f>
        <v>11</v>
      </c>
      <c r="I44" s="57">
        <f>G44+F44</f>
        <v>85</v>
      </c>
      <c r="J44" s="58">
        <f>VLOOKUP(A44,[1]Planilha2!$B$3:$I$216,8,0)</f>
        <v>88</v>
      </c>
      <c r="K44" s="59">
        <f>J44-I44</f>
        <v>3</v>
      </c>
      <c r="L44" s="53">
        <f>E44*(1-F44%)</f>
        <v>4.8944000000000001</v>
      </c>
      <c r="M44" s="51"/>
      <c r="N44" s="5">
        <v>349</v>
      </c>
      <c r="O44" s="3">
        <v>2.5535999999999999</v>
      </c>
      <c r="P44" s="35"/>
    </row>
    <row r="45" spans="1:16" ht="12" customHeight="1" x14ac:dyDescent="0.4">
      <c r="A45" s="49">
        <v>7897595636096</v>
      </c>
      <c r="B45" s="50" t="s">
        <v>51</v>
      </c>
      <c r="C45" s="51">
        <v>147</v>
      </c>
      <c r="D45" s="52">
        <v>3.5670000000000033</v>
      </c>
      <c r="E45" s="53">
        <v>23.78</v>
      </c>
      <c r="F45" s="54">
        <v>78.999999999999986</v>
      </c>
      <c r="G45" s="55">
        <v>6</v>
      </c>
      <c r="H45" s="56">
        <f>VLOOKUP(A45,[1]Planilha2!$B$3:$H$216,7,0)</f>
        <v>6</v>
      </c>
      <c r="I45" s="57">
        <f>G45+F45</f>
        <v>84.999999999999986</v>
      </c>
      <c r="J45" s="58">
        <f>VLOOKUP(A45,[1]Planilha2!$B$3:$I$216,8,0)</f>
        <v>84.999999999999986</v>
      </c>
      <c r="K45" s="59">
        <f>J45-I45</f>
        <v>0</v>
      </c>
      <c r="L45" s="53">
        <f>E45*(1-F45%)</f>
        <v>4.9938000000000047</v>
      </c>
      <c r="M45" s="51"/>
      <c r="N45" s="5">
        <v>247</v>
      </c>
      <c r="O45" s="3">
        <v>3.5670000000000033</v>
      </c>
      <c r="P45" s="35"/>
    </row>
    <row r="46" spans="1:16" ht="12" customHeight="1" x14ac:dyDescent="0.4">
      <c r="A46" s="49">
        <v>7897595636010</v>
      </c>
      <c r="B46" s="50" t="s">
        <v>52</v>
      </c>
      <c r="C46" s="51">
        <v>274</v>
      </c>
      <c r="D46" s="52">
        <v>2.2002000000000019</v>
      </c>
      <c r="E46" s="53">
        <v>11.58</v>
      </c>
      <c r="F46" s="54">
        <v>65.999999999999986</v>
      </c>
      <c r="G46" s="55">
        <v>15</v>
      </c>
      <c r="H46" s="56">
        <f>VLOOKUP(A46,[1]Planilha2!$B$3:$H$216,7,0)</f>
        <v>20</v>
      </c>
      <c r="I46" s="57">
        <f>G46+F46</f>
        <v>80.999999999999986</v>
      </c>
      <c r="J46" s="58">
        <f>VLOOKUP(A46,[1]Planilha2!$B$3:$I$216,8,0)</f>
        <v>85.999999999999986</v>
      </c>
      <c r="K46" s="59">
        <f>J46-I46</f>
        <v>5</v>
      </c>
      <c r="L46" s="53">
        <f>E46*(1-F46%)</f>
        <v>3.937200000000002</v>
      </c>
      <c r="M46" s="51"/>
      <c r="N46" s="5">
        <v>274</v>
      </c>
      <c r="O46" s="3">
        <v>1.6212000000000015</v>
      </c>
      <c r="P46" s="35"/>
    </row>
    <row r="47" spans="1:16" ht="12" customHeight="1" x14ac:dyDescent="0.4">
      <c r="A47" s="49">
        <v>7897595631770</v>
      </c>
      <c r="B47" s="60" t="s">
        <v>53</v>
      </c>
      <c r="C47" s="51">
        <v>95</v>
      </c>
      <c r="D47" s="52">
        <v>1.6998000000000013</v>
      </c>
      <c r="E47" s="53">
        <v>28.33</v>
      </c>
      <c r="F47" s="54">
        <v>89</v>
      </c>
      <c r="G47" s="55">
        <v>5</v>
      </c>
      <c r="H47" s="56">
        <f>VLOOKUP(A47,[1]Planilha2!$B$3:$H$216,7,0)</f>
        <v>6</v>
      </c>
      <c r="I47" s="57">
        <f>G47+F47</f>
        <v>94</v>
      </c>
      <c r="J47" s="58">
        <f>VLOOKUP(A47,[1]Planilha2!$B$3:$I$216,8,0)</f>
        <v>95</v>
      </c>
      <c r="K47" s="59">
        <f>J47-I47</f>
        <v>1</v>
      </c>
      <c r="L47" s="53">
        <f>E47*(1-F47%)</f>
        <v>3.1162999999999994</v>
      </c>
      <c r="M47" s="51"/>
      <c r="N47" s="5">
        <v>5695</v>
      </c>
      <c r="O47" s="3">
        <v>1.4165000000000012</v>
      </c>
      <c r="P47" s="35"/>
    </row>
    <row r="48" spans="1:16" ht="12" customHeight="1" x14ac:dyDescent="0.4">
      <c r="A48" s="49">
        <v>7897595633675</v>
      </c>
      <c r="B48" s="50" t="s">
        <v>54</v>
      </c>
      <c r="C48" s="51">
        <v>502</v>
      </c>
      <c r="D48" s="52">
        <v>8.8264000000000031</v>
      </c>
      <c r="E48" s="53">
        <v>51.92</v>
      </c>
      <c r="F48" s="54">
        <v>68</v>
      </c>
      <c r="G48" s="55">
        <v>15</v>
      </c>
      <c r="H48" s="56">
        <f>VLOOKUP(A48,[1]Planilha2!$B$3:$H$216,7,0)</f>
        <v>15</v>
      </c>
      <c r="I48" s="57">
        <f>G48+F48</f>
        <v>83</v>
      </c>
      <c r="J48" s="58">
        <f>VLOOKUP(A48,[1]Planilha2!$B$3:$I$216,8,0)</f>
        <v>83</v>
      </c>
      <c r="K48" s="59">
        <f>J48-I48</f>
        <v>0</v>
      </c>
      <c r="L48" s="53">
        <f>E48*(1-F48%)</f>
        <v>16.614399999999996</v>
      </c>
      <c r="M48" s="51"/>
      <c r="N48" s="5">
        <v>574</v>
      </c>
      <c r="O48" s="3">
        <v>8.8264000000000031</v>
      </c>
      <c r="P48" s="35"/>
    </row>
    <row r="49" spans="1:16" ht="12" customHeight="1" x14ac:dyDescent="0.4">
      <c r="A49" s="84">
        <v>7897595605924</v>
      </c>
      <c r="B49" s="60" t="s">
        <v>55</v>
      </c>
      <c r="C49" s="51">
        <v>1258</v>
      </c>
      <c r="D49" s="52">
        <v>8.4576000000000082</v>
      </c>
      <c r="E49" s="53">
        <v>140.96</v>
      </c>
      <c r="F49" s="54">
        <v>90.5</v>
      </c>
      <c r="G49" s="55">
        <v>5</v>
      </c>
      <c r="H49" s="56">
        <f>VLOOKUP(A49,[1]Planilha2!$B$3:$H$216,7,0)</f>
        <v>3.5</v>
      </c>
      <c r="I49" s="57">
        <f>G49+F49</f>
        <v>95.5</v>
      </c>
      <c r="J49" s="58">
        <f>VLOOKUP(A49,[1]Planilha2!$B$3:$I$216,8,0)</f>
        <v>94</v>
      </c>
      <c r="K49" s="59">
        <f>J49-I49</f>
        <v>-1.5</v>
      </c>
      <c r="L49" s="53">
        <f>E49*(1-F49%)</f>
        <v>13.391199999999998</v>
      </c>
      <c r="M49" s="51"/>
      <c r="N49" s="5">
        <v>22830</v>
      </c>
      <c r="O49" s="3">
        <v>6.3432000000000057</v>
      </c>
      <c r="P49" s="35"/>
    </row>
    <row r="50" spans="1:16" ht="12" customHeight="1" x14ac:dyDescent="0.4">
      <c r="A50" s="49">
        <v>7897595635143</v>
      </c>
      <c r="B50" s="50" t="s">
        <v>56</v>
      </c>
      <c r="C50" s="51">
        <v>222</v>
      </c>
      <c r="D50" s="52">
        <v>17.009999999999998</v>
      </c>
      <c r="E50" s="53">
        <v>162</v>
      </c>
      <c r="F50" s="54">
        <v>80.5</v>
      </c>
      <c r="G50" s="55">
        <v>9</v>
      </c>
      <c r="H50" s="56">
        <f>VLOOKUP(A50,[1]Planilha2!$B$3:$H$216,7,0)</f>
        <v>10</v>
      </c>
      <c r="I50" s="57">
        <f>G50+F50</f>
        <v>89.5</v>
      </c>
      <c r="J50" s="58">
        <f>VLOOKUP(A50,[1]Planilha2!$B$3:$I$216,8,0)</f>
        <v>90.5</v>
      </c>
      <c r="K50" s="59">
        <f>J50-I50</f>
        <v>1</v>
      </c>
      <c r="L50" s="53">
        <f>E50*(1-F50%)</f>
        <v>31.589999999999993</v>
      </c>
      <c r="M50" s="51"/>
      <c r="N50" s="5">
        <v>222</v>
      </c>
      <c r="O50" s="3">
        <v>15.389999999999995</v>
      </c>
      <c r="P50" s="35"/>
    </row>
    <row r="51" spans="1:16" ht="12" customHeight="1" x14ac:dyDescent="0.4">
      <c r="A51" s="49">
        <v>7897595611185</v>
      </c>
      <c r="B51" s="50" t="s">
        <v>57</v>
      </c>
      <c r="C51" s="51">
        <v>239</v>
      </c>
      <c r="D51" s="52">
        <v>47.184600000000017</v>
      </c>
      <c r="E51" s="53">
        <v>124.17</v>
      </c>
      <c r="F51" s="54">
        <v>53.999999999999993</v>
      </c>
      <c r="G51" s="55">
        <v>8</v>
      </c>
      <c r="H51" s="56">
        <f>VLOOKUP(A51,[1]Planilha2!$B$3:$H$216,7,0)</f>
        <v>10.000000000000007</v>
      </c>
      <c r="I51" s="57">
        <f>G51+F51</f>
        <v>61.999999999999993</v>
      </c>
      <c r="J51" s="58">
        <f>VLOOKUP(A51,[1]Planilha2!$B$3:$I$216,8,0)</f>
        <v>64</v>
      </c>
      <c r="K51" s="59">
        <f>J51-I51</f>
        <v>2.0000000000000071</v>
      </c>
      <c r="L51" s="53">
        <f>E51*(1-F51%)</f>
        <v>57.118200000000009</v>
      </c>
      <c r="M51" s="51"/>
      <c r="N51" s="5">
        <v>239</v>
      </c>
      <c r="O51" s="3">
        <v>44.7012</v>
      </c>
      <c r="P51" s="35"/>
    </row>
    <row r="52" spans="1:16" ht="12" hidden="1" customHeight="1" x14ac:dyDescent="0.4">
      <c r="A52" s="49">
        <v>7897595611154</v>
      </c>
      <c r="B52" s="50" t="s">
        <v>58</v>
      </c>
      <c r="C52" s="51">
        <v>38</v>
      </c>
      <c r="D52" s="52">
        <v>38.492700000000006</v>
      </c>
      <c r="E52" s="53">
        <v>124.17</v>
      </c>
      <c r="F52" s="54">
        <v>61</v>
      </c>
      <c r="G52" s="55">
        <v>8</v>
      </c>
      <c r="H52" s="56">
        <f>VLOOKUP(A52,[1]Planilha2!$B$3:$H$216,7,0)</f>
        <v>6</v>
      </c>
      <c r="I52" s="57">
        <f>G52+F52</f>
        <v>69</v>
      </c>
      <c r="J52" s="58">
        <f>VLOOKUP(A52,[1]Planilha2!$B$3:$I$216,8,0)</f>
        <v>67</v>
      </c>
      <c r="K52" s="59">
        <f>J52-I52</f>
        <v>-2</v>
      </c>
      <c r="L52" s="53">
        <f>E52*(1-F52%)</f>
        <v>48.426300000000005</v>
      </c>
      <c r="M52" s="51"/>
      <c r="N52" s="5">
        <v>38</v>
      </c>
      <c r="O52" s="3">
        <v>40.976099999999995</v>
      </c>
      <c r="P52" s="34"/>
    </row>
    <row r="53" spans="1:16" ht="12" customHeight="1" x14ac:dyDescent="0.4">
      <c r="A53" s="49">
        <v>7897595604927</v>
      </c>
      <c r="B53" s="50" t="s">
        <v>59</v>
      </c>
      <c r="C53" s="51">
        <v>508</v>
      </c>
      <c r="D53" s="52">
        <v>12.542600000000002</v>
      </c>
      <c r="E53" s="53">
        <v>40.46</v>
      </c>
      <c r="F53" s="54">
        <v>62</v>
      </c>
      <c r="G53" s="55">
        <v>7.0000000000000009</v>
      </c>
      <c r="H53" s="56">
        <f>VLOOKUP(A53,[1]Planilha2!$B$3:$H$216,7,0)</f>
        <v>15</v>
      </c>
      <c r="I53" s="57">
        <f>G53+F53</f>
        <v>69</v>
      </c>
      <c r="J53" s="58">
        <f>VLOOKUP(A53,[1]Planilha2!$B$3:$I$216,8,0)</f>
        <v>77</v>
      </c>
      <c r="K53" s="59">
        <f>J53-I53</f>
        <v>8</v>
      </c>
      <c r="L53" s="53">
        <f>E53*(1-F53%)</f>
        <v>15.3748</v>
      </c>
      <c r="M53" s="51"/>
      <c r="N53" s="5">
        <v>508</v>
      </c>
      <c r="O53" s="3">
        <v>9.3057999999999996</v>
      </c>
      <c r="P53" s="35"/>
    </row>
    <row r="54" spans="1:16" ht="12" hidden="1" customHeight="1" x14ac:dyDescent="0.4">
      <c r="A54" s="49">
        <v>7897595636904</v>
      </c>
      <c r="B54" s="50" t="s">
        <v>60</v>
      </c>
      <c r="C54" s="51">
        <v>28</v>
      </c>
      <c r="D54" s="52">
        <v>9.6953999999999994</v>
      </c>
      <c r="E54" s="53">
        <v>29.38</v>
      </c>
      <c r="F54" s="54">
        <v>61</v>
      </c>
      <c r="G54" s="55">
        <v>6</v>
      </c>
      <c r="H54" s="56">
        <f>VLOOKUP(A54,[1]Planilha2!$B$3:$H$216,7,0)</f>
        <v>18.200000000000003</v>
      </c>
      <c r="I54" s="57">
        <f>G54+F54</f>
        <v>67</v>
      </c>
      <c r="J54" s="58">
        <f>VLOOKUP(A54,[1]Planilha2!$B$3:$I$216,8,0)</f>
        <v>79.2</v>
      </c>
      <c r="K54" s="59">
        <f>J54-I54</f>
        <v>12.200000000000003</v>
      </c>
      <c r="L54" s="53">
        <f>E54*(1-F54%)</f>
        <v>11.4582</v>
      </c>
      <c r="M54" s="51"/>
      <c r="N54" s="5">
        <v>28</v>
      </c>
      <c r="O54" s="3">
        <v>6.1110399999999991</v>
      </c>
      <c r="P54" s="34"/>
    </row>
    <row r="55" spans="1:16" ht="12" hidden="1" customHeight="1" x14ac:dyDescent="0.4">
      <c r="A55" s="49">
        <v>7897595601827</v>
      </c>
      <c r="B55" s="50" t="s">
        <v>61</v>
      </c>
      <c r="C55" s="51">
        <v>122</v>
      </c>
      <c r="D55" s="52">
        <v>5.3212499999999991</v>
      </c>
      <c r="E55" s="53">
        <v>23.65</v>
      </c>
      <c r="F55" s="54">
        <v>62.5</v>
      </c>
      <c r="G55" s="55">
        <v>15</v>
      </c>
      <c r="H55" s="56">
        <f>VLOOKUP(A55,[1]Planilha2!$B$3:$H$216,7,0)</f>
        <v>14</v>
      </c>
      <c r="I55" s="57">
        <f>G55+F55</f>
        <v>77.5</v>
      </c>
      <c r="J55" s="58">
        <f>VLOOKUP(A55,[1]Planilha2!$B$3:$I$216,8,0)</f>
        <v>76.5</v>
      </c>
      <c r="K55" s="59">
        <f>J55-I55</f>
        <v>-1</v>
      </c>
      <c r="L55" s="53">
        <f>E55*(1-F55%)</f>
        <v>8.8687499999999986</v>
      </c>
      <c r="M55" s="51"/>
      <c r="N55" s="5">
        <v>122</v>
      </c>
      <c r="O55" s="3">
        <v>5.5577499999999995</v>
      </c>
      <c r="P55" s="34"/>
    </row>
    <row r="56" spans="1:16" ht="12" customHeight="1" x14ac:dyDescent="0.4">
      <c r="A56" s="49">
        <v>7897595601834</v>
      </c>
      <c r="B56" s="50" t="s">
        <v>62</v>
      </c>
      <c r="C56" s="51">
        <v>142</v>
      </c>
      <c r="D56" s="52">
        <v>83.694000000000003</v>
      </c>
      <c r="E56" s="53">
        <v>160.94999999999999</v>
      </c>
      <c r="F56" s="54">
        <v>25</v>
      </c>
      <c r="G56" s="55">
        <v>23</v>
      </c>
      <c r="H56" s="56">
        <f>VLOOKUP(A56,[1]Planilha2!$B$3:$H$216,7,0)</f>
        <v>50</v>
      </c>
      <c r="I56" s="57">
        <f>G56+F56</f>
        <v>48</v>
      </c>
      <c r="J56" s="58">
        <f>VLOOKUP(A56,[1]Planilha2!$B$3:$I$216,8,0)</f>
        <v>75</v>
      </c>
      <c r="K56" s="59">
        <f>J56-I56</f>
        <v>27</v>
      </c>
      <c r="L56" s="53">
        <f>E56*(1-F56%)</f>
        <v>120.71249999999999</v>
      </c>
      <c r="M56" s="51"/>
      <c r="N56" s="5">
        <v>142</v>
      </c>
      <c r="O56" s="3">
        <v>40.237499999999997</v>
      </c>
      <c r="P56" s="35"/>
    </row>
    <row r="57" spans="1:16" ht="12" customHeight="1" x14ac:dyDescent="0.4">
      <c r="A57" s="49">
        <v>7897595618658</v>
      </c>
      <c r="B57" s="50" t="s">
        <v>63</v>
      </c>
      <c r="C57" s="51">
        <v>48</v>
      </c>
      <c r="D57" s="52">
        <v>20.345600000000005</v>
      </c>
      <c r="E57" s="53">
        <v>119.68</v>
      </c>
      <c r="F57" s="54">
        <v>77</v>
      </c>
      <c r="G57" s="55">
        <v>6</v>
      </c>
      <c r="H57" s="56">
        <f>VLOOKUP(A57,[1]Planilha2!$B$3:$H$216,7,0)</f>
        <v>7.2000000000000028</v>
      </c>
      <c r="I57" s="57">
        <f>G57+F57</f>
        <v>83</v>
      </c>
      <c r="J57" s="58">
        <f>VLOOKUP(A57,[1]Planilha2!$B$3:$I$216,8,0)</f>
        <v>84.2</v>
      </c>
      <c r="K57" s="59">
        <f>J57-I57</f>
        <v>1.2000000000000028</v>
      </c>
      <c r="L57" s="53">
        <f>E57*(1-F57%)</f>
        <v>27.526399999999999</v>
      </c>
      <c r="M57" s="51"/>
      <c r="N57" s="5">
        <v>177</v>
      </c>
      <c r="O57" s="3">
        <v>18.909439999999993</v>
      </c>
      <c r="P57" s="35"/>
    </row>
    <row r="58" spans="1:16" ht="12" customHeight="1" x14ac:dyDescent="0.4">
      <c r="A58" s="49">
        <v>7897595618573</v>
      </c>
      <c r="B58" s="50" t="s">
        <v>64</v>
      </c>
      <c r="C58" s="51">
        <v>403</v>
      </c>
      <c r="D58" s="52">
        <v>6.5943000000000014</v>
      </c>
      <c r="E58" s="53">
        <v>38.79</v>
      </c>
      <c r="F58" s="54">
        <v>77</v>
      </c>
      <c r="G58" s="55">
        <v>6</v>
      </c>
      <c r="H58" s="56">
        <f>VLOOKUP(A58,[1]Planilha2!$B$3:$H$216,7,0)</f>
        <v>8</v>
      </c>
      <c r="I58" s="57">
        <f>G58+F58</f>
        <v>83</v>
      </c>
      <c r="J58" s="58">
        <f>VLOOKUP(A58,[1]Planilha2!$B$3:$I$216,8,0)</f>
        <v>85</v>
      </c>
      <c r="K58" s="59">
        <f>J58-I58</f>
        <v>2</v>
      </c>
      <c r="L58" s="53">
        <f>E58*(1-F58%)</f>
        <v>8.9216999999999995</v>
      </c>
      <c r="M58" s="51"/>
      <c r="N58" s="5">
        <v>1027</v>
      </c>
      <c r="O58" s="3">
        <v>5.8185000000000011</v>
      </c>
      <c r="P58" s="35"/>
    </row>
    <row r="59" spans="1:16" ht="12" hidden="1" customHeight="1" x14ac:dyDescent="0.4">
      <c r="A59" s="49">
        <v>7897595618603</v>
      </c>
      <c r="B59" s="50" t="s">
        <v>65</v>
      </c>
      <c r="C59" s="51">
        <v>94</v>
      </c>
      <c r="D59" s="52">
        <v>2.0254000000000008</v>
      </c>
      <c r="E59" s="53">
        <v>7.79</v>
      </c>
      <c r="F59" s="54">
        <v>65.999999999999986</v>
      </c>
      <c r="G59" s="55">
        <v>8</v>
      </c>
      <c r="H59" s="56">
        <f>VLOOKUP(A59,[1]Planilha2!$B$3:$H$216,7,0)</f>
        <v>10</v>
      </c>
      <c r="I59" s="57">
        <f>G59+F59</f>
        <v>73.999999999999986</v>
      </c>
      <c r="J59" s="58">
        <f>VLOOKUP(A59,[1]Planilha2!$B$3:$I$216,8,0)</f>
        <v>75.999999999999986</v>
      </c>
      <c r="K59" s="59">
        <f>J59-I59</f>
        <v>2</v>
      </c>
      <c r="L59" s="53">
        <f>E59*(1-F59%)</f>
        <v>2.6486000000000014</v>
      </c>
      <c r="M59" s="51"/>
      <c r="N59" s="5">
        <v>94</v>
      </c>
      <c r="O59" s="3">
        <v>1.8696000000000008</v>
      </c>
      <c r="P59" s="34"/>
    </row>
    <row r="60" spans="1:16" ht="12" customHeight="1" x14ac:dyDescent="0.4">
      <c r="A60" s="49">
        <v>7897595618610</v>
      </c>
      <c r="B60" s="50" t="s">
        <v>66</v>
      </c>
      <c r="C60" s="51">
        <v>181</v>
      </c>
      <c r="D60" s="52">
        <v>1.6930000000000014</v>
      </c>
      <c r="E60" s="53">
        <v>33.86</v>
      </c>
      <c r="F60" s="54">
        <v>89</v>
      </c>
      <c r="G60" s="55">
        <v>6</v>
      </c>
      <c r="H60" s="56">
        <f>VLOOKUP(A60,[1]Planilha2!$B$3:$H$216,7,0)</f>
        <v>5</v>
      </c>
      <c r="I60" s="57">
        <f>G60+F60</f>
        <v>95</v>
      </c>
      <c r="J60" s="58">
        <f>VLOOKUP(A60,[1]Planilha2!$B$3:$I$216,8,0)</f>
        <v>94</v>
      </c>
      <c r="K60" s="59">
        <f>J60-I60</f>
        <v>-1</v>
      </c>
      <c r="L60" s="53">
        <f>E60*(1-F60%)</f>
        <v>3.7245999999999997</v>
      </c>
      <c r="M60" s="51"/>
      <c r="N60" s="5">
        <v>361</v>
      </c>
      <c r="O60" s="3">
        <v>2.0316000000000018</v>
      </c>
      <c r="P60" s="35"/>
    </row>
    <row r="61" spans="1:16" ht="12" customHeight="1" x14ac:dyDescent="0.4">
      <c r="A61" s="49">
        <v>7897595618627</v>
      </c>
      <c r="B61" s="50" t="s">
        <v>67</v>
      </c>
      <c r="C61" s="51">
        <v>118</v>
      </c>
      <c r="D61" s="52">
        <v>4.0833000000000039</v>
      </c>
      <c r="E61" s="53">
        <v>31.41</v>
      </c>
      <c r="F61" s="54">
        <v>78.999999999999986</v>
      </c>
      <c r="G61" s="55">
        <v>8</v>
      </c>
      <c r="H61" s="56">
        <f>VLOOKUP(A61,[1]Planilha2!$B$3:$H$216,7,0)</f>
        <v>9</v>
      </c>
      <c r="I61" s="57">
        <f>G61+F61</f>
        <v>86.999999999999986</v>
      </c>
      <c r="J61" s="58">
        <f>VLOOKUP(A61,[1]Planilha2!$B$3:$I$216,8,0)</f>
        <v>87.999999999999986</v>
      </c>
      <c r="K61" s="59">
        <f>J61-I61</f>
        <v>1</v>
      </c>
      <c r="L61" s="53">
        <f>E61*(1-F61%)</f>
        <v>6.5961000000000061</v>
      </c>
      <c r="M61" s="51"/>
      <c r="N61" s="5">
        <v>238</v>
      </c>
      <c r="O61" s="3">
        <v>3.7692000000000032</v>
      </c>
      <c r="P61" s="35"/>
    </row>
    <row r="62" spans="1:16" ht="12" customHeight="1" x14ac:dyDescent="0.4">
      <c r="A62" s="49">
        <v>7897595601889</v>
      </c>
      <c r="B62" s="50" t="s">
        <v>68</v>
      </c>
      <c r="C62" s="51">
        <v>170</v>
      </c>
      <c r="D62" s="52">
        <v>47.908500000000004</v>
      </c>
      <c r="E62" s="53">
        <v>84.05</v>
      </c>
      <c r="F62" s="54">
        <v>20</v>
      </c>
      <c r="G62" s="55">
        <v>23</v>
      </c>
      <c r="H62" s="56">
        <f>VLOOKUP(A62,[1]Planilha2!$B$3:$H$216,7,0)</f>
        <v>50</v>
      </c>
      <c r="I62" s="57">
        <f>G62+F62</f>
        <v>43</v>
      </c>
      <c r="J62" s="58">
        <f>VLOOKUP(A62,[1]Planilha2!$B$3:$I$216,8,0)</f>
        <v>70</v>
      </c>
      <c r="K62" s="59">
        <f>J62-I62</f>
        <v>27</v>
      </c>
      <c r="L62" s="53">
        <f>E62*(1-F62%)</f>
        <v>67.239999999999995</v>
      </c>
      <c r="M62" s="51"/>
      <c r="N62" s="5">
        <v>170</v>
      </c>
      <c r="O62" s="3">
        <v>25.215000000000003</v>
      </c>
      <c r="P62" s="35"/>
    </row>
    <row r="63" spans="1:16" ht="12" customHeight="1" x14ac:dyDescent="0.4">
      <c r="A63" s="49">
        <v>7897595637604</v>
      </c>
      <c r="B63" s="50" t="s">
        <v>69</v>
      </c>
      <c r="C63" s="51">
        <v>209</v>
      </c>
      <c r="D63" s="52">
        <v>16.048600000000004</v>
      </c>
      <c r="E63" s="53">
        <v>27.67</v>
      </c>
      <c r="F63" s="54">
        <v>31</v>
      </c>
      <c r="G63" s="55">
        <v>11</v>
      </c>
      <c r="H63" s="56">
        <f>VLOOKUP(A63,[1]Planilha2!$B$3:$H$216,7,0)</f>
        <v>3</v>
      </c>
      <c r="I63" s="57">
        <f>G63+F63</f>
        <v>42</v>
      </c>
      <c r="J63" s="58">
        <f>VLOOKUP(A63,[1]Planilha2!$B$3:$I$216,8,0)</f>
        <v>34</v>
      </c>
      <c r="K63" s="59">
        <f>J63-I63</f>
        <v>-8</v>
      </c>
      <c r="L63" s="53">
        <f>E63*(1-F63%)</f>
        <v>19.092299999999998</v>
      </c>
      <c r="M63" s="51"/>
      <c r="N63" s="5">
        <v>209</v>
      </c>
      <c r="O63" s="3">
        <v>18.2622</v>
      </c>
      <c r="P63" s="35"/>
    </row>
    <row r="64" spans="1:16" ht="12" customHeight="1" x14ac:dyDescent="0.4">
      <c r="A64" s="49">
        <v>7897595639110</v>
      </c>
      <c r="B64" s="50" t="s">
        <v>70</v>
      </c>
      <c r="C64" s="51">
        <v>109</v>
      </c>
      <c r="D64" s="52">
        <v>36.652330000000013</v>
      </c>
      <c r="E64" s="53">
        <v>101.53</v>
      </c>
      <c r="F64" s="54">
        <v>56.899999999999991</v>
      </c>
      <c r="G64" s="55">
        <v>7.0000000000000009</v>
      </c>
      <c r="H64" s="56">
        <f>VLOOKUP(A64,[1]Planilha2!$B$3:$H$216,7,0)</f>
        <v>16</v>
      </c>
      <c r="I64" s="57">
        <f>G64+F64</f>
        <v>63.899999999999991</v>
      </c>
      <c r="J64" s="58">
        <f>VLOOKUP(A64,[1]Planilha2!$B$3:$I$216,8,0)</f>
        <v>72.899999999999991</v>
      </c>
      <c r="K64" s="59">
        <f>J64-I64</f>
        <v>9</v>
      </c>
      <c r="L64" s="53">
        <f>E64*(1-F64%)</f>
        <v>43.759430000000009</v>
      </c>
      <c r="M64" s="51"/>
      <c r="N64" s="5">
        <v>229</v>
      </c>
      <c r="O64" s="3">
        <v>27.514630000000015</v>
      </c>
      <c r="P64" s="35"/>
    </row>
    <row r="65" spans="1:16" ht="12" hidden="1" customHeight="1" x14ac:dyDescent="0.4">
      <c r="A65" s="49">
        <v>7897595615022</v>
      </c>
      <c r="B65" s="50" t="s">
        <v>71</v>
      </c>
      <c r="C65" s="51">
        <v>39</v>
      </c>
      <c r="D65" s="52">
        <v>33.037799999999997</v>
      </c>
      <c r="E65" s="53">
        <v>97.17</v>
      </c>
      <c r="F65" s="54">
        <v>56.999999999999993</v>
      </c>
      <c r="G65" s="55">
        <v>9</v>
      </c>
      <c r="H65" s="56">
        <f>VLOOKUP(A65,[1]Planilha2!$B$3:$H$216,7,0)</f>
        <v>13.20000000000001</v>
      </c>
      <c r="I65" s="57">
        <f>G65+F65</f>
        <v>66</v>
      </c>
      <c r="J65" s="58">
        <f>VLOOKUP(A65,[1]Planilha2!$B$3:$I$216,8,0)</f>
        <v>70.2</v>
      </c>
      <c r="K65" s="59">
        <f>J65-I65</f>
        <v>4.2000000000000028</v>
      </c>
      <c r="L65" s="53">
        <f>E65*(1-F65%)</f>
        <v>41.783100000000005</v>
      </c>
      <c r="M65" s="51"/>
      <c r="N65" s="5">
        <v>39</v>
      </c>
      <c r="O65" s="3">
        <v>28.956659999999992</v>
      </c>
      <c r="P65" s="34"/>
    </row>
    <row r="66" spans="1:16" ht="12" hidden="1" customHeight="1" x14ac:dyDescent="0.4">
      <c r="A66" s="49">
        <v>7897595614964</v>
      </c>
      <c r="B66" s="50" t="s">
        <v>72</v>
      </c>
      <c r="C66" s="51">
        <v>31</v>
      </c>
      <c r="D66" s="52">
        <v>32.848599999999998</v>
      </c>
      <c r="E66" s="53">
        <v>88.78</v>
      </c>
      <c r="F66" s="54">
        <v>52</v>
      </c>
      <c r="G66" s="55">
        <v>11</v>
      </c>
      <c r="H66" s="56">
        <f>VLOOKUP(A66,[1]Planilha2!$B$3:$H$216,7,0)</f>
        <v>16.799999999999997</v>
      </c>
      <c r="I66" s="57">
        <f>G66+F66</f>
        <v>63</v>
      </c>
      <c r="J66" s="58">
        <f>VLOOKUP(A66,[1]Planilha2!$B$3:$I$216,8,0)</f>
        <v>68.8</v>
      </c>
      <c r="K66" s="59">
        <f>J66-I66</f>
        <v>5.7999999999999972</v>
      </c>
      <c r="L66" s="53">
        <f>E66*(1-F66%)</f>
        <v>42.614399999999996</v>
      </c>
      <c r="M66" s="51"/>
      <c r="N66" s="5">
        <v>66</v>
      </c>
      <c r="O66" s="3">
        <v>27.699360000000006</v>
      </c>
      <c r="P66" s="34"/>
    </row>
    <row r="67" spans="1:16" ht="12" customHeight="1" x14ac:dyDescent="0.4">
      <c r="A67" s="49">
        <v>7897595639738</v>
      </c>
      <c r="B67" s="50" t="s">
        <v>73</v>
      </c>
      <c r="C67" s="51">
        <v>179</v>
      </c>
      <c r="D67" s="52">
        <v>22.305999999999994</v>
      </c>
      <c r="E67" s="53">
        <v>111.53</v>
      </c>
      <c r="F67" s="54">
        <v>69</v>
      </c>
      <c r="G67" s="55">
        <v>11</v>
      </c>
      <c r="H67" s="56">
        <f>VLOOKUP(A67,[1]Planilha2!$B$3:$H$216,7,0)</f>
        <v>12</v>
      </c>
      <c r="I67" s="57">
        <f>G67+F67</f>
        <v>80</v>
      </c>
      <c r="J67" s="58">
        <f>VLOOKUP(A67,[1]Planilha2!$B$3:$I$216,8,0)</f>
        <v>81</v>
      </c>
      <c r="K67" s="59">
        <f>J67-I67</f>
        <v>1</v>
      </c>
      <c r="L67" s="53">
        <f>E67*(1-F67%)</f>
        <v>34.574300000000008</v>
      </c>
      <c r="M67" s="51"/>
      <c r="N67" s="5">
        <v>179</v>
      </c>
      <c r="O67" s="3">
        <v>21.190699999999993</v>
      </c>
      <c r="P67" s="35"/>
    </row>
    <row r="68" spans="1:16" ht="12" customHeight="1" x14ac:dyDescent="0.4">
      <c r="A68" s="49">
        <v>7897595604248</v>
      </c>
      <c r="B68" s="50" t="s">
        <v>74</v>
      </c>
      <c r="C68" s="51">
        <v>237</v>
      </c>
      <c r="D68" s="52">
        <v>4.0424000000000033</v>
      </c>
      <c r="E68" s="53">
        <v>101.06</v>
      </c>
      <c r="F68" s="54">
        <v>88</v>
      </c>
      <c r="G68" s="55">
        <v>8</v>
      </c>
      <c r="H68" s="56">
        <f>VLOOKUP(A68,[1]Planilha2!$B$3:$H$216,7,0)</f>
        <v>8</v>
      </c>
      <c r="I68" s="57">
        <f>G68+F68</f>
        <v>96</v>
      </c>
      <c r="J68" s="58">
        <f>VLOOKUP(A68,[1]Planilha2!$B$3:$I$216,8,0)</f>
        <v>96</v>
      </c>
      <c r="K68" s="59">
        <f>J68-I68</f>
        <v>0</v>
      </c>
      <c r="L68" s="53">
        <f>E68*(1-F68%)</f>
        <v>12.1272</v>
      </c>
      <c r="M68" s="51"/>
      <c r="N68" s="5">
        <v>1345</v>
      </c>
      <c r="O68" s="3">
        <v>4.0424000000000033</v>
      </c>
      <c r="P68" s="35"/>
    </row>
    <row r="69" spans="1:16" ht="12" customHeight="1" x14ac:dyDescent="0.4">
      <c r="A69" s="49">
        <v>7897595636195</v>
      </c>
      <c r="B69" s="50" t="s">
        <v>75</v>
      </c>
      <c r="C69" s="51">
        <v>196</v>
      </c>
      <c r="D69" s="52">
        <v>7.042500000000004</v>
      </c>
      <c r="E69" s="53">
        <v>28.17</v>
      </c>
      <c r="F69" s="54">
        <v>65.999999999999986</v>
      </c>
      <c r="G69" s="55">
        <v>9</v>
      </c>
      <c r="H69" s="56">
        <f>VLOOKUP(A69,[1]Planilha2!$B$3:$H$216,7,0)</f>
        <v>15</v>
      </c>
      <c r="I69" s="57">
        <f>G69+F69</f>
        <v>74.999999999999986</v>
      </c>
      <c r="J69" s="58">
        <f>VLOOKUP(A69,[1]Planilha2!$B$3:$I$216,8,0)</f>
        <v>80.999999999999986</v>
      </c>
      <c r="K69" s="59">
        <f>J69-I69</f>
        <v>6</v>
      </c>
      <c r="L69" s="53">
        <f>E69*(1-F69%)</f>
        <v>9.5778000000000052</v>
      </c>
      <c r="M69" s="51"/>
      <c r="N69" s="5">
        <v>196</v>
      </c>
      <c r="O69" s="3">
        <v>5.3523000000000049</v>
      </c>
      <c r="P69" s="35"/>
    </row>
    <row r="70" spans="1:16" ht="12" customHeight="1" x14ac:dyDescent="0.4">
      <c r="A70" s="49">
        <v>7897595602404</v>
      </c>
      <c r="B70" s="60" t="s">
        <v>76</v>
      </c>
      <c r="C70" s="51">
        <v>244</v>
      </c>
      <c r="D70" s="52">
        <v>5.2907999999999999</v>
      </c>
      <c r="E70" s="53">
        <v>44.09</v>
      </c>
      <c r="F70" s="54">
        <v>80</v>
      </c>
      <c r="G70" s="55">
        <v>8</v>
      </c>
      <c r="H70" s="56">
        <f>VLOOKUP(A70,[1]Planilha2!$B$3:$H$216,7,0)</f>
        <v>9</v>
      </c>
      <c r="I70" s="57">
        <f>G70+F70</f>
        <v>88</v>
      </c>
      <c r="J70" s="58">
        <f>VLOOKUP(A70,[1]Planilha2!$B$3:$I$216,8,0)</f>
        <v>89</v>
      </c>
      <c r="K70" s="59">
        <f>J70-I70</f>
        <v>1</v>
      </c>
      <c r="L70" s="53">
        <f>E70*(1-F70%)</f>
        <v>8.8179999999999978</v>
      </c>
      <c r="M70" s="51"/>
      <c r="N70" s="5">
        <v>2080</v>
      </c>
      <c r="O70" s="3">
        <v>4.8498999999999999</v>
      </c>
      <c r="P70" s="35"/>
    </row>
    <row r="71" spans="1:16" ht="12" customHeight="1" x14ac:dyDescent="0.4">
      <c r="A71" s="49">
        <v>7897595602398</v>
      </c>
      <c r="B71" s="50" t="s">
        <v>77</v>
      </c>
      <c r="C71" s="51">
        <v>186</v>
      </c>
      <c r="D71" s="52">
        <v>4.1748000000000038</v>
      </c>
      <c r="E71" s="53">
        <v>69.58</v>
      </c>
      <c r="F71" s="54">
        <v>88</v>
      </c>
      <c r="G71" s="55">
        <v>6</v>
      </c>
      <c r="H71" s="56">
        <f>VLOOKUP(A71,[1]Planilha2!$B$3:$H$216,7,0)</f>
        <v>7</v>
      </c>
      <c r="I71" s="57">
        <f>G71+F71</f>
        <v>94</v>
      </c>
      <c r="J71" s="58">
        <f>VLOOKUP(A71,[1]Planilha2!$B$3:$I$216,8,0)</f>
        <v>95</v>
      </c>
      <c r="K71" s="59">
        <f>J71-I71</f>
        <v>1</v>
      </c>
      <c r="L71" s="53">
        <f>E71*(1-F71%)</f>
        <v>8.3495999999999988</v>
      </c>
      <c r="M71" s="51"/>
      <c r="N71" s="5">
        <v>186</v>
      </c>
      <c r="O71" s="3">
        <v>3.4790000000000032</v>
      </c>
      <c r="P71" s="35"/>
    </row>
    <row r="72" spans="1:16" ht="12" hidden="1" customHeight="1" x14ac:dyDescent="0.4">
      <c r="A72" s="14" t="s">
        <v>0</v>
      </c>
      <c r="B72" s="15" t="s">
        <v>168</v>
      </c>
      <c r="C72" s="16" t="s">
        <v>169</v>
      </c>
      <c r="D72" s="16" t="s">
        <v>9</v>
      </c>
      <c r="E72" s="53"/>
      <c r="F72" s="54"/>
      <c r="G72" s="55"/>
      <c r="H72" s="56"/>
      <c r="I72" s="57"/>
      <c r="J72" s="58"/>
      <c r="K72" s="59"/>
      <c r="L72" s="53"/>
      <c r="M72" s="36" t="s">
        <v>172</v>
      </c>
      <c r="N72" s="5"/>
      <c r="O72" s="3"/>
      <c r="P72" s="34"/>
    </row>
    <row r="73" spans="1:16" ht="13.5" customHeight="1" x14ac:dyDescent="0.4">
      <c r="A73" s="49">
        <v>7897595602053</v>
      </c>
      <c r="B73" s="50" t="s">
        <v>78</v>
      </c>
      <c r="C73" s="51">
        <v>201</v>
      </c>
      <c r="D73" s="52">
        <v>16.769400000000001</v>
      </c>
      <c r="E73" s="53">
        <v>44.13</v>
      </c>
      <c r="F73" s="54">
        <v>51</v>
      </c>
      <c r="G73" s="55">
        <v>11</v>
      </c>
      <c r="H73" s="56">
        <f>VLOOKUP(A73,[1]Planilha2!$B$3:$H$216,7,0)</f>
        <v>15</v>
      </c>
      <c r="I73" s="57">
        <f>G73+F73</f>
        <v>62</v>
      </c>
      <c r="J73" s="58">
        <f>VLOOKUP(A73,[1]Planilha2!$B$3:$I$216,8,0)</f>
        <v>66</v>
      </c>
      <c r="K73" s="59">
        <f>J73-I73</f>
        <v>4</v>
      </c>
      <c r="L73" s="53">
        <f>E73*(1-F73%)</f>
        <v>21.623699999999999</v>
      </c>
      <c r="M73" s="51"/>
      <c r="N73" s="5">
        <v>301</v>
      </c>
      <c r="O73" s="3">
        <v>15.004199999999999</v>
      </c>
      <c r="P73" s="35"/>
    </row>
    <row r="74" spans="1:16" ht="13.5" customHeight="1" thickBot="1" x14ac:dyDescent="0.45">
      <c r="A74" s="49">
        <v>7897595621177</v>
      </c>
      <c r="B74" s="50" t="s">
        <v>79</v>
      </c>
      <c r="C74" s="51"/>
      <c r="D74" s="52">
        <v>24.114000000000001</v>
      </c>
      <c r="E74" s="53"/>
      <c r="F74" s="54"/>
      <c r="G74" s="55"/>
      <c r="H74" s="56"/>
      <c r="I74" s="57"/>
      <c r="J74" s="58"/>
      <c r="K74" s="59"/>
      <c r="L74" s="53"/>
      <c r="M74" s="83"/>
      <c r="N74" s="5"/>
      <c r="O74" s="3"/>
      <c r="P74" s="35"/>
    </row>
    <row r="75" spans="1:16" ht="17" customHeight="1" x14ac:dyDescent="0.35">
      <c r="A75" s="79" t="s">
        <v>0</v>
      </c>
      <c r="B75" s="80" t="s">
        <v>168</v>
      </c>
      <c r="C75" s="51"/>
      <c r="D75" s="81" t="s">
        <v>9</v>
      </c>
      <c r="E75" s="53"/>
      <c r="F75" s="54"/>
      <c r="G75" s="55"/>
      <c r="H75" s="56"/>
      <c r="I75" s="57"/>
      <c r="J75" s="58"/>
      <c r="K75" s="59"/>
      <c r="L75" s="53"/>
      <c r="M75" s="82" t="s">
        <v>172</v>
      </c>
      <c r="N75" s="5"/>
      <c r="O75" s="3"/>
      <c r="P75" s="42" t="s">
        <v>175</v>
      </c>
    </row>
    <row r="76" spans="1:16" ht="12" customHeight="1" x14ac:dyDescent="0.35">
      <c r="A76" s="49">
        <v>7897595620323</v>
      </c>
      <c r="B76" s="50" t="s">
        <v>80</v>
      </c>
      <c r="C76" s="51">
        <v>277</v>
      </c>
      <c r="D76" s="52">
        <v>10.272500000000006</v>
      </c>
      <c r="E76" s="53">
        <v>41.09</v>
      </c>
      <c r="F76" s="54">
        <v>65.999999999999986</v>
      </c>
      <c r="G76" s="55">
        <v>9</v>
      </c>
      <c r="H76" s="56">
        <f>VLOOKUP(A76,[1]Planilha2!$B$3:$H$216,7,0)</f>
        <v>12</v>
      </c>
      <c r="I76" s="57">
        <f>G76+F76</f>
        <v>74.999999999999986</v>
      </c>
      <c r="J76" s="58">
        <f>VLOOKUP(A76,[1]Planilha2!$B$3:$I$216,8,0)</f>
        <v>77.999999999999986</v>
      </c>
      <c r="K76" s="59">
        <f>J76-I76</f>
        <v>3</v>
      </c>
      <c r="L76" s="53">
        <f>E76*(1-F76%)</f>
        <v>13.970600000000008</v>
      </c>
      <c r="M76" s="51"/>
      <c r="N76" s="5">
        <v>277</v>
      </c>
      <c r="O76" s="78">
        <v>9.0398000000000085</v>
      </c>
      <c r="P76" s="43"/>
    </row>
    <row r="77" spans="1:16" ht="12" customHeight="1" x14ac:dyDescent="0.35">
      <c r="A77" s="49">
        <v>7897595620354</v>
      </c>
      <c r="B77" s="50" t="s">
        <v>81</v>
      </c>
      <c r="C77" s="51">
        <v>100</v>
      </c>
      <c r="D77" s="52">
        <v>15.402359999999998</v>
      </c>
      <c r="E77" s="53">
        <v>69.38</v>
      </c>
      <c r="F77" s="54">
        <v>69.8</v>
      </c>
      <c r="G77" s="55">
        <v>8</v>
      </c>
      <c r="H77" s="56">
        <f>VLOOKUP(A77,[1]Planilha2!$B$3:$H$216,7,0)</f>
        <v>13</v>
      </c>
      <c r="I77" s="57">
        <f>G77+F77</f>
        <v>77.8</v>
      </c>
      <c r="J77" s="58">
        <f>VLOOKUP(A77,[1]Planilha2!$B$3:$I$216,8,0)</f>
        <v>82.8</v>
      </c>
      <c r="K77" s="59">
        <f>J77-I77</f>
        <v>5</v>
      </c>
      <c r="L77" s="53">
        <f>E77*(1-F77%)</f>
        <v>20.952760000000001</v>
      </c>
      <c r="M77" s="51"/>
      <c r="N77" s="5">
        <v>532</v>
      </c>
      <c r="O77" s="78">
        <v>11.933360000000002</v>
      </c>
      <c r="P77" s="43"/>
    </row>
    <row r="78" spans="1:16" ht="12" customHeight="1" x14ac:dyDescent="0.35">
      <c r="A78" s="49">
        <v>7897595620293</v>
      </c>
      <c r="B78" s="60" t="s">
        <v>82</v>
      </c>
      <c r="C78" s="51">
        <v>204</v>
      </c>
      <c r="D78" s="52">
        <v>5.5430400000000022</v>
      </c>
      <c r="E78" s="53">
        <v>28.87</v>
      </c>
      <c r="F78" s="54">
        <v>72.8</v>
      </c>
      <c r="G78" s="55">
        <v>8</v>
      </c>
      <c r="H78" s="56">
        <f>VLOOKUP(A78,[1]Planilha2!$B$3:$H$216,7,0)</f>
        <v>10</v>
      </c>
      <c r="I78" s="57">
        <f>G78+F78</f>
        <v>80.8</v>
      </c>
      <c r="J78" s="58">
        <f>VLOOKUP(A78,[1]Planilha2!$B$3:$I$216,8,0)</f>
        <v>82.8</v>
      </c>
      <c r="K78" s="59">
        <f>J78-I78</f>
        <v>2</v>
      </c>
      <c r="L78" s="53">
        <f>E78*(1-F78%)</f>
        <v>7.852640000000001</v>
      </c>
      <c r="M78" s="51"/>
      <c r="N78" s="5">
        <v>1392</v>
      </c>
      <c r="O78" s="78">
        <v>4.9656400000000014</v>
      </c>
      <c r="P78" s="43"/>
    </row>
    <row r="79" spans="1:16" ht="12" customHeight="1" x14ac:dyDescent="0.35">
      <c r="A79" s="49">
        <v>7897595636539</v>
      </c>
      <c r="B79" s="50" t="s">
        <v>83</v>
      </c>
      <c r="C79" s="51">
        <v>186</v>
      </c>
      <c r="D79" s="52">
        <v>5.6850000000000005</v>
      </c>
      <c r="E79" s="53">
        <v>18.95</v>
      </c>
      <c r="F79" s="54">
        <v>53.999999999999993</v>
      </c>
      <c r="G79" s="55">
        <v>16</v>
      </c>
      <c r="H79" s="56">
        <f>VLOOKUP(A79,[1]Planilha2!$B$3:$H$216,7,0)</f>
        <v>20</v>
      </c>
      <c r="I79" s="57">
        <f>G79+F79</f>
        <v>70</v>
      </c>
      <c r="J79" s="58">
        <f>VLOOKUP(A79,[1]Planilha2!$B$3:$I$216,8,0)</f>
        <v>74</v>
      </c>
      <c r="K79" s="59">
        <f>J79-I79</f>
        <v>4</v>
      </c>
      <c r="L79" s="53">
        <f>E79*(1-F79%)</f>
        <v>8.7170000000000005</v>
      </c>
      <c r="M79" s="51"/>
      <c r="N79" s="5">
        <v>402</v>
      </c>
      <c r="O79" s="78">
        <v>4.9269999999999996</v>
      </c>
      <c r="P79" s="43"/>
    </row>
    <row r="80" spans="1:16" ht="12" customHeight="1" x14ac:dyDescent="0.4">
      <c r="A80" s="49">
        <v>7897595636553</v>
      </c>
      <c r="B80" s="50" t="s">
        <v>84</v>
      </c>
      <c r="C80" s="51">
        <v>74</v>
      </c>
      <c r="D80" s="52">
        <v>13.280799999999999</v>
      </c>
      <c r="E80" s="53">
        <v>51.08</v>
      </c>
      <c r="F80" s="54">
        <v>57.999999999999993</v>
      </c>
      <c r="G80" s="55">
        <v>16</v>
      </c>
      <c r="H80" s="56">
        <f>VLOOKUP(A80,[1]Planilha2!$B$3:$H$216,7,0)</f>
        <v>18</v>
      </c>
      <c r="I80" s="57">
        <f>G80+F80</f>
        <v>74</v>
      </c>
      <c r="J80" s="58">
        <f>VLOOKUP(A80,[1]Planilha2!$B$3:$I$216,8,0)</f>
        <v>76</v>
      </c>
      <c r="K80" s="59">
        <f>J80-I80</f>
        <v>2</v>
      </c>
      <c r="L80" s="53">
        <f>E80*(1-F80%)</f>
        <v>21.453600000000002</v>
      </c>
      <c r="M80" s="51"/>
      <c r="N80" s="5">
        <v>154</v>
      </c>
      <c r="O80" s="3">
        <v>12.2592</v>
      </c>
      <c r="P80" s="77"/>
    </row>
    <row r="81" spans="1:16" ht="12" hidden="1" customHeight="1" x14ac:dyDescent="0.4">
      <c r="A81" s="49">
        <v>7897595620972</v>
      </c>
      <c r="B81" s="50" t="s">
        <v>85</v>
      </c>
      <c r="C81" s="51">
        <v>110</v>
      </c>
      <c r="D81" s="52">
        <v>13.581750000000001</v>
      </c>
      <c r="E81" s="53">
        <v>25.87</v>
      </c>
      <c r="F81" s="54">
        <v>41.5</v>
      </c>
      <c r="G81" s="55">
        <v>6</v>
      </c>
      <c r="H81" s="56">
        <f>VLOOKUP(A81,[1]Planilha2!$B$3:$H$216,7,0)</f>
        <v>6</v>
      </c>
      <c r="I81" s="57">
        <f>G81+F81</f>
        <v>47.5</v>
      </c>
      <c r="J81" s="58">
        <f>VLOOKUP(A81,[1]Planilha2!$B$3:$I$216,8,0)</f>
        <v>47.5</v>
      </c>
      <c r="K81" s="59">
        <f>J81-I81</f>
        <v>0</v>
      </c>
      <c r="L81" s="53">
        <f>E81*(1-F81%)</f>
        <v>15.13395</v>
      </c>
      <c r="M81" s="51"/>
      <c r="N81" s="5">
        <v>110</v>
      </c>
      <c r="O81" s="3">
        <v>13.581750000000001</v>
      </c>
      <c r="P81" s="76"/>
    </row>
    <row r="82" spans="1:16" ht="12" customHeight="1" x14ac:dyDescent="0.4">
      <c r="A82" s="49">
        <v>7897595600851</v>
      </c>
      <c r="B82" s="50" t="s">
        <v>86</v>
      </c>
      <c r="C82" s="51">
        <v>66</v>
      </c>
      <c r="D82" s="52">
        <v>1.9684000000000001</v>
      </c>
      <c r="E82" s="53">
        <v>7.03</v>
      </c>
      <c r="F82" s="54">
        <v>61</v>
      </c>
      <c r="G82" s="55">
        <v>11</v>
      </c>
      <c r="H82" s="56">
        <f>VLOOKUP(A82,[1]Planilha2!$B$3:$H$216,7,0)</f>
        <v>11</v>
      </c>
      <c r="I82" s="57">
        <f>G82+F82</f>
        <v>72</v>
      </c>
      <c r="J82" s="58">
        <f>VLOOKUP(A82,[1]Planilha2!$B$3:$I$216,8,0)</f>
        <v>72</v>
      </c>
      <c r="K82" s="59">
        <f>J82-I82</f>
        <v>0</v>
      </c>
      <c r="L82" s="53">
        <f>E82*(1-F82%)</f>
        <v>2.7417000000000002</v>
      </c>
      <c r="M82" s="51"/>
      <c r="N82" s="5">
        <v>566</v>
      </c>
      <c r="O82" s="3">
        <v>1.9684000000000001</v>
      </c>
      <c r="P82" s="77"/>
    </row>
    <row r="83" spans="1:16" ht="12" hidden="1" customHeight="1" x14ac:dyDescent="0.4">
      <c r="A83" s="49">
        <v>7897595602022</v>
      </c>
      <c r="B83" s="50" t="s">
        <v>87</v>
      </c>
      <c r="C83" s="51">
        <v>87</v>
      </c>
      <c r="D83" s="52">
        <v>10.942400000000001</v>
      </c>
      <c r="E83" s="53">
        <v>39.08</v>
      </c>
      <c r="F83" s="54">
        <v>55.999999999999993</v>
      </c>
      <c r="G83" s="55">
        <v>16</v>
      </c>
      <c r="H83" s="56">
        <f>VLOOKUP(A83,[1]Planilha2!$B$3:$H$216,7,0)</f>
        <v>14.900000000000013</v>
      </c>
      <c r="I83" s="57">
        <f>G83+F83</f>
        <v>72</v>
      </c>
      <c r="J83" s="58">
        <f>VLOOKUP(A83,[1]Planilha2!$B$3:$I$216,8,0)</f>
        <v>70.900000000000006</v>
      </c>
      <c r="K83" s="59">
        <f>J83-I83</f>
        <v>-1.0999999999999943</v>
      </c>
      <c r="L83" s="53">
        <f>E83*(1-F83%)</f>
        <v>17.1952</v>
      </c>
      <c r="M83" s="51"/>
      <c r="N83" s="5">
        <v>87</v>
      </c>
      <c r="O83" s="3">
        <v>11.372279999999996</v>
      </c>
      <c r="P83" s="76"/>
    </row>
    <row r="84" spans="1:16" ht="12" customHeight="1" x14ac:dyDescent="0.4">
      <c r="A84" s="49">
        <v>7897595602473</v>
      </c>
      <c r="B84" s="50" t="s">
        <v>88</v>
      </c>
      <c r="C84" s="51">
        <v>341</v>
      </c>
      <c r="D84" s="52">
        <v>14.576099999999999</v>
      </c>
      <c r="E84" s="53">
        <v>44.17</v>
      </c>
      <c r="F84" s="54">
        <v>55.999999999999993</v>
      </c>
      <c r="G84" s="55">
        <v>11</v>
      </c>
      <c r="H84" s="56">
        <f>VLOOKUP(A84,[1]Planilha2!$B$3:$H$216,7,0)</f>
        <v>14</v>
      </c>
      <c r="I84" s="57">
        <f>G84+F84</f>
        <v>67</v>
      </c>
      <c r="J84" s="58">
        <f>VLOOKUP(A84,[1]Planilha2!$B$3:$I$216,8,0)</f>
        <v>70</v>
      </c>
      <c r="K84" s="59">
        <f>J84-I84</f>
        <v>3</v>
      </c>
      <c r="L84" s="53">
        <f>E84*(1-F84%)</f>
        <v>19.434800000000003</v>
      </c>
      <c r="M84" s="51"/>
      <c r="N84" s="5">
        <v>650</v>
      </c>
      <c r="O84" s="3">
        <v>13.251000000000003</v>
      </c>
      <c r="P84" s="77"/>
    </row>
    <row r="85" spans="1:16" ht="12" customHeight="1" x14ac:dyDescent="0.4">
      <c r="A85" s="49">
        <v>7897595602206</v>
      </c>
      <c r="B85" s="50" t="s">
        <v>89</v>
      </c>
      <c r="C85" s="51">
        <v>40</v>
      </c>
      <c r="D85" s="52">
        <v>19.452999999999999</v>
      </c>
      <c r="E85" s="53">
        <v>55.58</v>
      </c>
      <c r="F85" s="54">
        <v>55.999999999999993</v>
      </c>
      <c r="G85" s="55">
        <v>9</v>
      </c>
      <c r="H85" s="56">
        <f>VLOOKUP(A85,[1]Planilha2!$B$3:$H$216,7,0)</f>
        <v>10</v>
      </c>
      <c r="I85" s="57">
        <f>G85+F85</f>
        <v>65</v>
      </c>
      <c r="J85" s="58">
        <f>VLOOKUP(A85,[1]Planilha2!$B$3:$I$216,8,0)</f>
        <v>66</v>
      </c>
      <c r="K85" s="59">
        <f>J85-I85</f>
        <v>1</v>
      </c>
      <c r="L85" s="53">
        <f>E85*(1-F85%)</f>
        <v>24.455200000000001</v>
      </c>
      <c r="M85" s="51"/>
      <c r="N85" s="5">
        <v>340</v>
      </c>
      <c r="O85" s="3">
        <v>18.897199999999998</v>
      </c>
      <c r="P85" s="77"/>
    </row>
    <row r="86" spans="1:16" ht="12" hidden="1" customHeight="1" x14ac:dyDescent="0.4">
      <c r="A86" s="49">
        <v>7897595606204</v>
      </c>
      <c r="B86" s="50" t="s">
        <v>90</v>
      </c>
      <c r="C86" s="51">
        <v>77</v>
      </c>
      <c r="D86" s="52">
        <v>13.180199999999997</v>
      </c>
      <c r="E86" s="53">
        <v>39.94</v>
      </c>
      <c r="F86" s="54">
        <v>56.999999999999993</v>
      </c>
      <c r="G86" s="55">
        <v>10</v>
      </c>
      <c r="H86" s="56">
        <f>VLOOKUP(A86,[1]Planilha2!$B$3:$H$216,7,0)</f>
        <v>12</v>
      </c>
      <c r="I86" s="57">
        <f>G86+F86</f>
        <v>67</v>
      </c>
      <c r="J86" s="58">
        <f>VLOOKUP(A86,[1]Planilha2!$B$3:$I$216,8,0)</f>
        <v>69</v>
      </c>
      <c r="K86" s="59">
        <f>J86-I86</f>
        <v>2</v>
      </c>
      <c r="L86" s="53">
        <f>E86*(1-F86%)</f>
        <v>17.174200000000003</v>
      </c>
      <c r="M86" s="51"/>
      <c r="N86" s="5">
        <v>77</v>
      </c>
      <c r="O86" s="3">
        <v>12.381400000000001</v>
      </c>
      <c r="P86" s="76"/>
    </row>
    <row r="87" spans="1:16" ht="12" hidden="1" customHeight="1" x14ac:dyDescent="0.4">
      <c r="A87" s="49">
        <v>7897595635099</v>
      </c>
      <c r="B87" s="50" t="s">
        <v>91</v>
      </c>
      <c r="C87" s="51">
        <v>59</v>
      </c>
      <c r="D87" s="52">
        <v>56.139300000000006</v>
      </c>
      <c r="E87" s="53">
        <v>98.49</v>
      </c>
      <c r="F87" s="54">
        <v>37</v>
      </c>
      <c r="G87" s="55">
        <v>6</v>
      </c>
      <c r="H87" s="56">
        <f>VLOOKUP(A87,[1]Planilha2!$B$3:$H$216,7,0)</f>
        <v>2</v>
      </c>
      <c r="I87" s="57">
        <f>G87+F87</f>
        <v>43</v>
      </c>
      <c r="J87" s="58">
        <f>VLOOKUP(A87,[1]Planilha2!$B$3:$I$216,8,0)</f>
        <v>39</v>
      </c>
      <c r="K87" s="59">
        <f>J87-I87</f>
        <v>-4</v>
      </c>
      <c r="L87" s="53">
        <f>E87*(1-F87%)</f>
        <v>62.048699999999997</v>
      </c>
      <c r="M87" s="51"/>
      <c r="N87" s="5">
        <v>59</v>
      </c>
      <c r="O87" s="3">
        <v>60.078899999999997</v>
      </c>
      <c r="P87" s="76"/>
    </row>
    <row r="88" spans="1:16" ht="12" customHeight="1" x14ac:dyDescent="0.4">
      <c r="A88" s="49">
        <v>7897595635600</v>
      </c>
      <c r="B88" s="50" t="s">
        <v>92</v>
      </c>
      <c r="C88" s="51">
        <v>583</v>
      </c>
      <c r="D88" s="52">
        <v>95.725800000000007</v>
      </c>
      <c r="E88" s="53">
        <v>167.94</v>
      </c>
      <c r="F88" s="54">
        <v>37</v>
      </c>
      <c r="G88" s="55">
        <v>6</v>
      </c>
      <c r="H88" s="56">
        <f>VLOOKUP(A88,[1]Planilha2!$B$3:$H$216,7,0)</f>
        <v>15</v>
      </c>
      <c r="I88" s="57">
        <f>G88+F88</f>
        <v>43</v>
      </c>
      <c r="J88" s="58">
        <f>VLOOKUP(A88,[1]Planilha2!$B$3:$I$216,8,0)</f>
        <v>52</v>
      </c>
      <c r="K88" s="59">
        <f>J88-I88</f>
        <v>9</v>
      </c>
      <c r="L88" s="53">
        <f>E88*(1-F88%)</f>
        <v>105.8022</v>
      </c>
      <c r="M88" s="51"/>
      <c r="N88" s="5">
        <v>783</v>
      </c>
      <c r="O88" s="3">
        <v>80.611199999999997</v>
      </c>
      <c r="P88" s="77"/>
    </row>
    <row r="89" spans="1:16" ht="12" customHeight="1" x14ac:dyDescent="0.4">
      <c r="A89" s="49">
        <v>7897595635655</v>
      </c>
      <c r="B89" s="50" t="s">
        <v>93</v>
      </c>
      <c r="C89" s="51">
        <v>101</v>
      </c>
      <c r="D89" s="52">
        <v>51.735600000000005</v>
      </c>
      <c r="E89" s="53">
        <v>184.77</v>
      </c>
      <c r="F89" s="54">
        <v>61</v>
      </c>
      <c r="G89" s="55">
        <v>11</v>
      </c>
      <c r="H89" s="56">
        <f>VLOOKUP(A89,[1]Planilha2!$B$3:$H$216,7,0)</f>
        <v>10</v>
      </c>
      <c r="I89" s="57">
        <f>G89+F89</f>
        <v>72</v>
      </c>
      <c r="J89" s="58">
        <f>VLOOKUP(A89,[1]Planilha2!$B$3:$I$216,8,0)</f>
        <v>71</v>
      </c>
      <c r="K89" s="59">
        <f>J89-I89</f>
        <v>-1</v>
      </c>
      <c r="L89" s="53">
        <f>E89*(1-F89%)</f>
        <v>72.060300000000012</v>
      </c>
      <c r="M89" s="51"/>
      <c r="N89" s="5">
        <v>533</v>
      </c>
      <c r="O89" s="3">
        <v>53.583300000000008</v>
      </c>
      <c r="P89" s="77"/>
    </row>
    <row r="90" spans="1:16" ht="12" hidden="1" customHeight="1" x14ac:dyDescent="0.4">
      <c r="A90" s="49">
        <v>7897595635679</v>
      </c>
      <c r="B90" s="50" t="s">
        <v>94</v>
      </c>
      <c r="C90" s="51">
        <v>111</v>
      </c>
      <c r="D90" s="52">
        <v>97.371000000000024</v>
      </c>
      <c r="E90" s="53">
        <v>314.10000000000002</v>
      </c>
      <c r="F90" s="54">
        <v>61</v>
      </c>
      <c r="G90" s="55">
        <v>8</v>
      </c>
      <c r="H90" s="56">
        <f>VLOOKUP(A90,[1]Planilha2!$B$3:$H$216,7,0)</f>
        <v>6.9000000000000057</v>
      </c>
      <c r="I90" s="57">
        <f>G90+F90</f>
        <v>69</v>
      </c>
      <c r="J90" s="58">
        <f>VLOOKUP(A90,[1]Planilha2!$B$3:$I$216,8,0)</f>
        <v>67.900000000000006</v>
      </c>
      <c r="K90" s="59">
        <f>J90-I90</f>
        <v>-1.0999999999999943</v>
      </c>
      <c r="L90" s="53">
        <f>E90*(1-F90%)</f>
        <v>122.49900000000001</v>
      </c>
      <c r="M90" s="51"/>
      <c r="N90" s="5">
        <v>111</v>
      </c>
      <c r="O90" s="3">
        <v>100.8261</v>
      </c>
      <c r="P90" s="76"/>
    </row>
    <row r="91" spans="1:16" ht="12" customHeight="1" x14ac:dyDescent="0.4">
      <c r="A91" s="49">
        <v>7897595635631</v>
      </c>
      <c r="B91" s="50" t="s">
        <v>95</v>
      </c>
      <c r="C91" s="51">
        <v>0</v>
      </c>
      <c r="D91" s="52">
        <v>19.408200000000001</v>
      </c>
      <c r="E91" s="53">
        <v>46.21</v>
      </c>
      <c r="F91" s="54">
        <v>50</v>
      </c>
      <c r="G91" s="55">
        <v>8</v>
      </c>
      <c r="H91" s="56">
        <f>VLOOKUP(A91,[1]Planilha2!$B$3:$H$216,7,0)</f>
        <v>6.8999999999999986</v>
      </c>
      <c r="I91" s="57">
        <f>G91+F91</f>
        <v>58</v>
      </c>
      <c r="J91" s="58">
        <f>VLOOKUP(A91,[1]Planilha2!$B$3:$I$216,8,0)</f>
        <v>56.9</v>
      </c>
      <c r="K91" s="59">
        <f>J91-I91</f>
        <v>-1.1000000000000014</v>
      </c>
      <c r="L91" s="53">
        <f>E91*(1-F91%)</f>
        <v>23.105</v>
      </c>
      <c r="M91" s="51"/>
      <c r="N91" s="5">
        <v>864</v>
      </c>
      <c r="O91" s="3">
        <v>19.916510000000002</v>
      </c>
      <c r="P91" s="77"/>
    </row>
    <row r="92" spans="1:16" ht="12" customHeight="1" x14ac:dyDescent="0.4">
      <c r="A92" s="49">
        <v>7897595635648</v>
      </c>
      <c r="B92" s="50" t="s">
        <v>96</v>
      </c>
      <c r="C92" s="51">
        <v>220</v>
      </c>
      <c r="D92" s="52">
        <v>27.344479999999994</v>
      </c>
      <c r="E92" s="53">
        <v>92.38</v>
      </c>
      <c r="F92" s="54">
        <v>62.4</v>
      </c>
      <c r="G92" s="55">
        <v>8</v>
      </c>
      <c r="H92" s="56">
        <f>VLOOKUP(A92,[1]Planilha2!$B$3:$H$216,7,0)</f>
        <v>6</v>
      </c>
      <c r="I92" s="57">
        <f>G92+F92</f>
        <v>70.400000000000006</v>
      </c>
      <c r="J92" s="58">
        <f>VLOOKUP(A92,[1]Planilha2!$B$3:$I$216,8,0)</f>
        <v>68.400000000000006</v>
      </c>
      <c r="K92" s="59">
        <f>J92-I92</f>
        <v>-2</v>
      </c>
      <c r="L92" s="53">
        <f>E92*(1-F92%)</f>
        <v>34.734879999999997</v>
      </c>
      <c r="M92" s="51"/>
      <c r="N92" s="5">
        <v>868</v>
      </c>
      <c r="O92" s="3">
        <v>29.192079999999994</v>
      </c>
      <c r="P92" s="77"/>
    </row>
    <row r="93" spans="1:16" ht="12" hidden="1" customHeight="1" x14ac:dyDescent="0.4">
      <c r="A93" s="49">
        <v>7897595635662</v>
      </c>
      <c r="B93" s="50" t="s">
        <v>97</v>
      </c>
      <c r="C93" s="51">
        <v>58</v>
      </c>
      <c r="D93" s="52">
        <v>54.792990000000017</v>
      </c>
      <c r="E93" s="53">
        <v>147.69</v>
      </c>
      <c r="F93" s="54">
        <v>54.899999999999991</v>
      </c>
      <c r="G93" s="55">
        <v>8</v>
      </c>
      <c r="H93" s="56">
        <f>VLOOKUP(A93,[1]Planilha2!$B$3:$H$216,7,0)</f>
        <v>10.500000000000007</v>
      </c>
      <c r="I93" s="57">
        <f>G93+F93</f>
        <v>62.899999999999991</v>
      </c>
      <c r="J93" s="58">
        <f>VLOOKUP(A93,[1]Planilha2!$B$3:$I$216,8,0)</f>
        <v>65.400000000000006</v>
      </c>
      <c r="K93" s="59">
        <f>J93-I93</f>
        <v>2.5000000000000142</v>
      </c>
      <c r="L93" s="53">
        <f>E93*(1-F93%)</f>
        <v>66.608190000000008</v>
      </c>
      <c r="M93" s="51"/>
      <c r="N93" s="5">
        <v>58</v>
      </c>
      <c r="O93" s="3">
        <v>51.100739999999995</v>
      </c>
      <c r="P93" s="76"/>
    </row>
    <row r="94" spans="1:16" ht="12" hidden="1" customHeight="1" x14ac:dyDescent="0.4">
      <c r="A94" s="49">
        <v>7897595614223</v>
      </c>
      <c r="B94" s="50" t="s">
        <v>98</v>
      </c>
      <c r="C94" s="51">
        <v>40</v>
      </c>
      <c r="D94" s="52">
        <v>40.330799999999996</v>
      </c>
      <c r="E94" s="53">
        <v>79.08</v>
      </c>
      <c r="F94" s="54">
        <v>40</v>
      </c>
      <c r="G94" s="55">
        <v>9</v>
      </c>
      <c r="H94" s="56">
        <f>VLOOKUP(A94,[1]Planilha2!$B$3:$H$216,7,0)</f>
        <v>10</v>
      </c>
      <c r="I94" s="57">
        <f>G94+F94</f>
        <v>49</v>
      </c>
      <c r="J94" s="58">
        <f>VLOOKUP(A94,[1]Planilha2!$B$3:$I$216,8,0)</f>
        <v>50</v>
      </c>
      <c r="K94" s="59">
        <f>J94-I94</f>
        <v>1</v>
      </c>
      <c r="L94" s="53">
        <f>E94*(1-F94%)</f>
        <v>47.448</v>
      </c>
      <c r="M94" s="51"/>
      <c r="N94" s="5">
        <v>40</v>
      </c>
      <c r="O94" s="3">
        <v>39.54</v>
      </c>
      <c r="P94" s="76"/>
    </row>
    <row r="95" spans="1:16" ht="12" customHeight="1" x14ac:dyDescent="0.4">
      <c r="A95" s="49">
        <v>7897595604729</v>
      </c>
      <c r="B95" s="50" t="s">
        <v>99</v>
      </c>
      <c r="C95" s="51">
        <v>129</v>
      </c>
      <c r="D95" s="52">
        <v>4.4526499999999993</v>
      </c>
      <c r="E95" s="53">
        <v>20.71</v>
      </c>
      <c r="F95" s="54">
        <v>72.5</v>
      </c>
      <c r="G95" s="55">
        <v>6</v>
      </c>
      <c r="H95" s="56">
        <f>VLOOKUP(A95,[1]Planilha2!$B$3:$H$216,7,0)</f>
        <v>5</v>
      </c>
      <c r="I95" s="57">
        <f>G95+F95</f>
        <v>78.5</v>
      </c>
      <c r="J95" s="58">
        <f>VLOOKUP(A95,[1]Planilha2!$B$3:$I$216,8,0)</f>
        <v>77.5</v>
      </c>
      <c r="K95" s="59">
        <f>J95-I95</f>
        <v>-1</v>
      </c>
      <c r="L95" s="53">
        <f>E95*(1-F95%)</f>
        <v>5.6952500000000006</v>
      </c>
      <c r="M95" s="51"/>
      <c r="N95" s="5">
        <v>129</v>
      </c>
      <c r="O95" s="3">
        <v>4.6597499999999998</v>
      </c>
      <c r="P95" s="77"/>
    </row>
    <row r="96" spans="1:16" ht="12" customHeight="1" x14ac:dyDescent="0.4">
      <c r="A96" s="49">
        <v>7897595604736</v>
      </c>
      <c r="B96" s="50" t="s">
        <v>100</v>
      </c>
      <c r="C96" s="51">
        <v>209</v>
      </c>
      <c r="D96" s="52">
        <v>5.5290000000000052</v>
      </c>
      <c r="E96" s="53">
        <v>36.86</v>
      </c>
      <c r="F96" s="54">
        <v>78.999999999999986</v>
      </c>
      <c r="G96" s="55">
        <v>6</v>
      </c>
      <c r="H96" s="56">
        <f>VLOOKUP(A96,[1]Planilha2!$B$3:$H$216,7,0)</f>
        <v>5.0000000000000142</v>
      </c>
      <c r="I96" s="57">
        <f>G96+F96</f>
        <v>84.999999999999986</v>
      </c>
      <c r="J96" s="58">
        <f>VLOOKUP(A96,[1]Planilha2!$B$3:$I$216,8,0)</f>
        <v>84</v>
      </c>
      <c r="K96" s="59">
        <f>J96-I96</f>
        <v>-0.99999999999998579</v>
      </c>
      <c r="L96" s="53">
        <f>E96*(1-F96%)</f>
        <v>7.7406000000000068</v>
      </c>
      <c r="M96" s="51"/>
      <c r="N96" s="5">
        <v>209</v>
      </c>
      <c r="O96" s="3">
        <v>5.8976000000000006</v>
      </c>
      <c r="P96" s="77"/>
    </row>
    <row r="97" spans="1:16" ht="12" hidden="1" customHeight="1" x14ac:dyDescent="0.4">
      <c r="A97" s="49">
        <v>7897595633705</v>
      </c>
      <c r="B97" s="50" t="s">
        <v>101</v>
      </c>
      <c r="C97" s="51">
        <v>102</v>
      </c>
      <c r="D97" s="52">
        <v>5.697000000000001</v>
      </c>
      <c r="E97" s="53">
        <v>21.1</v>
      </c>
      <c r="F97" s="54">
        <v>57.999999999999993</v>
      </c>
      <c r="G97" s="55">
        <v>15</v>
      </c>
      <c r="H97" s="56">
        <f>VLOOKUP(A97,[1]Planilha2!$B$3:$H$216,7,0)</f>
        <v>31</v>
      </c>
      <c r="I97" s="57">
        <f>G97+F97</f>
        <v>73</v>
      </c>
      <c r="J97" s="58">
        <f>VLOOKUP(A97,[1]Planilha2!$B$3:$I$216,8,0)</f>
        <v>89</v>
      </c>
      <c r="K97" s="59">
        <f>J97-I97</f>
        <v>16</v>
      </c>
      <c r="L97" s="53">
        <f>E97*(1-F97%)</f>
        <v>8.8620000000000019</v>
      </c>
      <c r="M97" s="51"/>
      <c r="N97" s="5">
        <v>102</v>
      </c>
      <c r="O97" s="3">
        <v>2.3209999999999997</v>
      </c>
      <c r="P97" s="76"/>
    </row>
    <row r="98" spans="1:16" ht="12" customHeight="1" thickBot="1" x14ac:dyDescent="0.45">
      <c r="A98" s="84">
        <v>7897595603456</v>
      </c>
      <c r="B98" s="60" t="s">
        <v>102</v>
      </c>
      <c r="C98" s="51">
        <v>140</v>
      </c>
      <c r="D98" s="52">
        <v>2.5074000000000063</v>
      </c>
      <c r="E98" s="53">
        <v>35.82</v>
      </c>
      <c r="F98" s="54">
        <v>78.999999999999986</v>
      </c>
      <c r="G98" s="55">
        <v>18</v>
      </c>
      <c r="H98" s="56">
        <f>VLOOKUP(A98,[1]Planilha2!$B$3:$H$216,7,0)</f>
        <v>14</v>
      </c>
      <c r="I98" s="57">
        <f>G98+F98</f>
        <v>96.999999999999986</v>
      </c>
      <c r="J98" s="58">
        <f>VLOOKUP(A98,[1]Planilha2!$B$3:$I$216,8,0)</f>
        <v>92.999999999999986</v>
      </c>
      <c r="K98" s="59">
        <f>J98-I98</f>
        <v>-4</v>
      </c>
      <c r="L98" s="53">
        <f>E98*(1-F98%)</f>
        <v>7.5222000000000069</v>
      </c>
      <c r="M98" s="51"/>
      <c r="N98" s="5">
        <v>260</v>
      </c>
      <c r="O98" s="3">
        <v>1.0746000000000049</v>
      </c>
      <c r="P98" s="77"/>
    </row>
    <row r="99" spans="1:16" ht="12" customHeight="1" thickBot="1" x14ac:dyDescent="0.4">
      <c r="A99" s="49">
        <v>7897595634634</v>
      </c>
      <c r="B99" s="50" t="s">
        <v>103</v>
      </c>
      <c r="C99" s="51">
        <v>805</v>
      </c>
      <c r="D99" s="52">
        <v>3.6374499999999994</v>
      </c>
      <c r="E99" s="53">
        <v>31.63</v>
      </c>
      <c r="F99" s="54">
        <v>70.5</v>
      </c>
      <c r="G99" s="55">
        <v>18</v>
      </c>
      <c r="H99" s="56">
        <f>VLOOKUP(A99,[1]Planilha2!$B$3:$H$216,7,0)</f>
        <v>20</v>
      </c>
      <c r="I99" s="57">
        <f>G99+F99</f>
        <v>88.5</v>
      </c>
      <c r="J99" s="58">
        <f>VLOOKUP(A99,[1]Planilha2!$B$3:$I$216,8,0)</f>
        <v>90.5</v>
      </c>
      <c r="K99" s="59">
        <f>J99-I99</f>
        <v>2</v>
      </c>
      <c r="L99" s="53">
        <f>E99*(1-F99%)</f>
        <v>9.3308500000000016</v>
      </c>
      <c r="M99" s="51"/>
      <c r="N99" s="5">
        <v>1025</v>
      </c>
      <c r="O99" s="3">
        <v>3.0048499999999989</v>
      </c>
      <c r="P99" s="75" t="s">
        <v>170</v>
      </c>
    </row>
    <row r="100" spans="1:16" ht="12" customHeight="1" x14ac:dyDescent="0.4">
      <c r="A100" s="84">
        <v>7897595608161</v>
      </c>
      <c r="B100" s="60" t="s">
        <v>104</v>
      </c>
      <c r="C100" s="51">
        <v>187</v>
      </c>
      <c r="D100" s="52">
        <v>2.5578000000000021</v>
      </c>
      <c r="E100" s="53">
        <v>73.08</v>
      </c>
      <c r="F100" s="54">
        <v>90.5</v>
      </c>
      <c r="G100" s="55">
        <v>9</v>
      </c>
      <c r="H100" s="56">
        <f>VLOOKUP(A100,[1]Planilha2!$B$3:$H$216,7,0)</f>
        <v>6</v>
      </c>
      <c r="I100" s="57">
        <f>G100+F100</f>
        <v>99.5</v>
      </c>
      <c r="J100" s="58">
        <f>VLOOKUP(A100,[1]Planilha2!$B$3:$I$216,8,0)</f>
        <v>96.5</v>
      </c>
      <c r="K100" s="59">
        <f>J100-I100</f>
        <v>-3</v>
      </c>
      <c r="L100" s="53">
        <f>E100*(1-F100%)</f>
        <v>6.9425999999999979</v>
      </c>
      <c r="M100" s="51"/>
      <c r="N100" s="5">
        <v>287</v>
      </c>
      <c r="O100" s="3">
        <v>0.36540000000000034</v>
      </c>
      <c r="P100" s="77"/>
    </row>
    <row r="101" spans="1:16" ht="12" hidden="1" customHeight="1" x14ac:dyDescent="0.4">
      <c r="A101" s="49">
        <v>7897595637260</v>
      </c>
      <c r="B101" s="50" t="s">
        <v>105</v>
      </c>
      <c r="C101" s="51">
        <v>2</v>
      </c>
      <c r="D101" s="52">
        <v>46.5976</v>
      </c>
      <c r="E101" s="53">
        <v>166.42</v>
      </c>
      <c r="F101" s="54">
        <v>63</v>
      </c>
      <c r="G101" s="55">
        <v>9</v>
      </c>
      <c r="H101" s="56">
        <f>VLOOKUP(A101,[1]Planilha2!$B$3:$H$216,7,0)</f>
        <v>10</v>
      </c>
      <c r="I101" s="57">
        <f>G101+F101</f>
        <v>72</v>
      </c>
      <c r="J101" s="58">
        <f>VLOOKUP(A101,[1]Planilha2!$B$3:$I$216,8,0)</f>
        <v>73</v>
      </c>
      <c r="K101" s="59">
        <f>J101-I101</f>
        <v>1</v>
      </c>
      <c r="L101" s="53">
        <f>E101*(1-F101%)</f>
        <v>61.575399999999995</v>
      </c>
      <c r="M101" s="51"/>
      <c r="N101" s="5">
        <v>2</v>
      </c>
      <c r="O101" s="3">
        <v>44.933399999999999</v>
      </c>
      <c r="P101" s="76"/>
    </row>
    <row r="102" spans="1:16" ht="12" customHeight="1" x14ac:dyDescent="0.4">
      <c r="A102" s="49">
        <v>7897595637215</v>
      </c>
      <c r="B102" s="50" t="s">
        <v>106</v>
      </c>
      <c r="C102" s="51">
        <v>151</v>
      </c>
      <c r="D102" s="52">
        <v>13.888000000000002</v>
      </c>
      <c r="E102" s="53">
        <v>49.6</v>
      </c>
      <c r="F102" s="54">
        <v>60</v>
      </c>
      <c r="G102" s="55">
        <v>12</v>
      </c>
      <c r="H102" s="56">
        <f>VLOOKUP(A102,[1]Planilha2!$B$3:$H$216,7,0)</f>
        <v>16</v>
      </c>
      <c r="I102" s="57">
        <f>G102+F102</f>
        <v>72</v>
      </c>
      <c r="J102" s="58">
        <f>VLOOKUP(A102,[1]Planilha2!$B$3:$I$216,8,0)</f>
        <v>76</v>
      </c>
      <c r="K102" s="59">
        <f>J102-I102</f>
        <v>4</v>
      </c>
      <c r="L102" s="53">
        <f>E102*(1-F102%)</f>
        <v>19.840000000000003</v>
      </c>
      <c r="M102" s="51"/>
      <c r="N102" s="5">
        <v>151</v>
      </c>
      <c r="O102" s="3">
        <v>11.904</v>
      </c>
      <c r="P102" s="77"/>
    </row>
    <row r="103" spans="1:16" ht="12" hidden="1" customHeight="1" x14ac:dyDescent="0.4">
      <c r="A103" s="49">
        <v>7897595616968</v>
      </c>
      <c r="B103" s="50" t="s">
        <v>107</v>
      </c>
      <c r="C103" s="51">
        <v>62</v>
      </c>
      <c r="D103" s="52">
        <v>28.720800000000008</v>
      </c>
      <c r="E103" s="53">
        <v>79.78</v>
      </c>
      <c r="F103" s="54">
        <v>55.999999999999993</v>
      </c>
      <c r="G103" s="55">
        <v>8</v>
      </c>
      <c r="H103" s="56">
        <f>VLOOKUP(A103,[1]Planilha2!$B$3:$H$216,7,0)</f>
        <v>10</v>
      </c>
      <c r="I103" s="57">
        <f>G103+F103</f>
        <v>63.999999999999993</v>
      </c>
      <c r="J103" s="58">
        <f>VLOOKUP(A103,[1]Planilha2!$B$3:$I$216,8,0)</f>
        <v>66</v>
      </c>
      <c r="K103" s="59">
        <f>J103-I103</f>
        <v>2.0000000000000071</v>
      </c>
      <c r="L103" s="53">
        <f>E103*(1-F103%)</f>
        <v>35.103200000000008</v>
      </c>
      <c r="M103" s="51"/>
      <c r="N103" s="5">
        <v>62</v>
      </c>
      <c r="O103" s="3">
        <v>27.1252</v>
      </c>
      <c r="P103" s="76"/>
    </row>
    <row r="104" spans="1:16" ht="12" customHeight="1" x14ac:dyDescent="0.4">
      <c r="A104" s="49">
        <v>7897595637505</v>
      </c>
      <c r="B104" s="50" t="s">
        <v>108</v>
      </c>
      <c r="C104" s="51">
        <v>187</v>
      </c>
      <c r="D104" s="52">
        <v>12.324</v>
      </c>
      <c r="E104" s="53">
        <v>51.35</v>
      </c>
      <c r="F104" s="54">
        <v>61</v>
      </c>
      <c r="G104" s="55">
        <v>15</v>
      </c>
      <c r="H104" s="56">
        <f>VLOOKUP(A104,[1]Planilha2!$B$3:$H$216,7,0)</f>
        <v>24</v>
      </c>
      <c r="I104" s="57">
        <f>G104+F104</f>
        <v>76</v>
      </c>
      <c r="J104" s="58">
        <f>VLOOKUP(A104,[1]Planilha2!$B$3:$I$216,8,0)</f>
        <v>85</v>
      </c>
      <c r="K104" s="59">
        <f>J104-I104</f>
        <v>9</v>
      </c>
      <c r="L104" s="53">
        <f>E104*(1-F104%)</f>
        <v>20.026500000000002</v>
      </c>
      <c r="M104" s="51"/>
      <c r="N104" s="5">
        <v>283</v>
      </c>
      <c r="O104" s="3">
        <v>7.7025000000000015</v>
      </c>
      <c r="P104" s="77"/>
    </row>
    <row r="105" spans="1:16" ht="12" hidden="1" customHeight="1" x14ac:dyDescent="0.4">
      <c r="A105" s="49">
        <v>7897595637512</v>
      </c>
      <c r="B105" s="50" t="s">
        <v>109</v>
      </c>
      <c r="C105" s="51">
        <v>3</v>
      </c>
      <c r="D105" s="52">
        <v>18.270199999999999</v>
      </c>
      <c r="E105" s="53">
        <v>70.27</v>
      </c>
      <c r="F105" s="54">
        <v>59</v>
      </c>
      <c r="G105" s="55">
        <v>15</v>
      </c>
      <c r="H105" s="56">
        <f>VLOOKUP(A105,[1]Planilha2!$B$3:$H$216,7,0)</f>
        <v>30</v>
      </c>
      <c r="I105" s="57">
        <f>G105+F105</f>
        <v>74</v>
      </c>
      <c r="J105" s="58">
        <f>VLOOKUP(A105,[1]Planilha2!$B$3:$I$216,8,0)</f>
        <v>89</v>
      </c>
      <c r="K105" s="59">
        <f>J105-I105</f>
        <v>15</v>
      </c>
      <c r="L105" s="53">
        <f>E105*(1-F105%)</f>
        <v>28.810700000000001</v>
      </c>
      <c r="M105" s="51"/>
      <c r="N105" s="5">
        <v>3</v>
      </c>
      <c r="O105" s="3">
        <v>7.7296999999999985</v>
      </c>
      <c r="P105" s="76"/>
    </row>
    <row r="106" spans="1:16" ht="12" customHeight="1" x14ac:dyDescent="0.4">
      <c r="A106" s="49">
        <v>7897595620279</v>
      </c>
      <c r="B106" s="60" t="s">
        <v>110</v>
      </c>
      <c r="C106" s="51">
        <v>782</v>
      </c>
      <c r="D106" s="52">
        <v>1.7893000000000001</v>
      </c>
      <c r="E106" s="53">
        <v>6.17</v>
      </c>
      <c r="F106" s="54">
        <v>55.999999999999993</v>
      </c>
      <c r="G106" s="55">
        <v>15</v>
      </c>
      <c r="H106" s="56">
        <f>VLOOKUP(A106,[1]Planilha2!$B$3:$H$216,7,0)</f>
        <v>15</v>
      </c>
      <c r="I106" s="57">
        <f>G106+F106</f>
        <v>71</v>
      </c>
      <c r="J106" s="58">
        <f>VLOOKUP(A106,[1]Planilha2!$B$3:$I$216,8,0)</f>
        <v>71</v>
      </c>
      <c r="K106" s="59">
        <f>J106-I106</f>
        <v>0</v>
      </c>
      <c r="L106" s="53">
        <f>E106*(1-F106%)</f>
        <v>2.7148000000000003</v>
      </c>
      <c r="M106" s="51"/>
      <c r="N106" s="5">
        <v>6482</v>
      </c>
      <c r="O106" s="3">
        <v>1.7893000000000001</v>
      </c>
      <c r="P106" s="77"/>
    </row>
    <row r="107" spans="1:16" ht="12" customHeight="1" x14ac:dyDescent="0.4">
      <c r="A107" s="49">
        <v>7897595627360</v>
      </c>
      <c r="B107" s="50" t="s">
        <v>111</v>
      </c>
      <c r="C107" s="51">
        <v>67</v>
      </c>
      <c r="D107" s="52">
        <v>1.2057500000000012</v>
      </c>
      <c r="E107" s="53">
        <v>34.450000000000003</v>
      </c>
      <c r="F107" s="54">
        <v>83.5</v>
      </c>
      <c r="G107" s="55">
        <v>13</v>
      </c>
      <c r="H107" s="56">
        <f>VLOOKUP(A107,[1]Planilha2!$B$3:$H$216,7,0)</f>
        <v>13</v>
      </c>
      <c r="I107" s="57">
        <f>G107+F107</f>
        <v>96.5</v>
      </c>
      <c r="J107" s="58">
        <f>VLOOKUP(A107,[1]Planilha2!$B$3:$I$216,8,0)</f>
        <v>96.5</v>
      </c>
      <c r="K107" s="59">
        <f>J107-I107</f>
        <v>0</v>
      </c>
      <c r="L107" s="53">
        <f>E107*(1-F107%)</f>
        <v>5.6842500000000014</v>
      </c>
      <c r="M107" s="51"/>
      <c r="N107" s="5">
        <v>147</v>
      </c>
      <c r="O107" s="3">
        <v>1.2057500000000012</v>
      </c>
      <c r="P107" s="77"/>
    </row>
    <row r="108" spans="1:16" ht="12" hidden="1" customHeight="1" x14ac:dyDescent="0.4">
      <c r="A108" s="49">
        <v>7897595602510</v>
      </c>
      <c r="B108" s="50" t="s">
        <v>112</v>
      </c>
      <c r="C108" s="51">
        <v>64</v>
      </c>
      <c r="D108" s="52">
        <v>4.1783999999999972</v>
      </c>
      <c r="E108" s="53">
        <v>52.23</v>
      </c>
      <c r="F108" s="54">
        <v>85</v>
      </c>
      <c r="G108" s="55">
        <v>7.0000000000000009</v>
      </c>
      <c r="H108" s="56">
        <f>VLOOKUP(A108,[1]Planilha2!$B$3:$H$216,7,0)</f>
        <v>8</v>
      </c>
      <c r="I108" s="57">
        <f>G108+F108</f>
        <v>92</v>
      </c>
      <c r="J108" s="58">
        <f>VLOOKUP(A108,[1]Planilha2!$B$3:$I$216,8,0)</f>
        <v>93</v>
      </c>
      <c r="K108" s="59">
        <f>J108-I108</f>
        <v>1</v>
      </c>
      <c r="L108" s="53">
        <f>E108*(1-F108%)</f>
        <v>7.8345000000000011</v>
      </c>
      <c r="M108" s="51"/>
      <c r="N108" s="5">
        <v>64</v>
      </c>
      <c r="O108" s="3">
        <v>3.6560999999999972</v>
      </c>
      <c r="P108" s="76"/>
    </row>
    <row r="109" spans="1:16" ht="12" customHeight="1" x14ac:dyDescent="0.4">
      <c r="A109" s="49">
        <v>7897595638175</v>
      </c>
      <c r="B109" s="50" t="s">
        <v>113</v>
      </c>
      <c r="C109" s="51">
        <v>148</v>
      </c>
      <c r="D109" s="52">
        <v>14.618699999999999</v>
      </c>
      <c r="E109" s="53">
        <v>39.51</v>
      </c>
      <c r="F109" s="54">
        <v>52</v>
      </c>
      <c r="G109" s="55">
        <v>11</v>
      </c>
      <c r="H109" s="56">
        <f>VLOOKUP(A109,[1]Planilha2!$B$3:$H$216,7,0)</f>
        <v>14</v>
      </c>
      <c r="I109" s="57">
        <f>G109+F109</f>
        <v>63</v>
      </c>
      <c r="J109" s="58">
        <f>VLOOKUP(A109,[1]Planilha2!$B$3:$I$216,8,0)</f>
        <v>66</v>
      </c>
      <c r="K109" s="59">
        <f>J109-I109</f>
        <v>3</v>
      </c>
      <c r="L109" s="53">
        <f>E109*(1-F109%)</f>
        <v>18.964799999999997</v>
      </c>
      <c r="M109" s="51"/>
      <c r="N109" s="5">
        <v>148</v>
      </c>
      <c r="O109" s="3">
        <v>13.433399999999999</v>
      </c>
      <c r="P109" s="77"/>
    </row>
    <row r="110" spans="1:16" ht="12" customHeight="1" x14ac:dyDescent="0.4">
      <c r="A110" s="49">
        <v>7897595602527</v>
      </c>
      <c r="B110" s="50" t="s">
        <v>114</v>
      </c>
      <c r="C110" s="51">
        <v>118</v>
      </c>
      <c r="D110" s="52">
        <v>14.1013</v>
      </c>
      <c r="E110" s="53">
        <v>61.31</v>
      </c>
      <c r="F110" s="54">
        <v>68</v>
      </c>
      <c r="G110" s="55">
        <v>9</v>
      </c>
      <c r="H110" s="56">
        <f>VLOOKUP(A110,[1]Planilha2!$B$3:$H$216,7,0)</f>
        <v>10</v>
      </c>
      <c r="I110" s="57">
        <f>G110+F110</f>
        <v>77</v>
      </c>
      <c r="J110" s="58">
        <f>VLOOKUP(A110,[1]Planilha2!$B$3:$I$216,8,0)</f>
        <v>78</v>
      </c>
      <c r="K110" s="59">
        <f>J110-I110</f>
        <v>1</v>
      </c>
      <c r="L110" s="53">
        <f>E110*(1-F110%)</f>
        <v>19.619199999999999</v>
      </c>
      <c r="M110" s="51"/>
      <c r="N110" s="5">
        <v>418</v>
      </c>
      <c r="O110" s="3">
        <v>13.488199999999999</v>
      </c>
      <c r="P110" s="77"/>
    </row>
    <row r="111" spans="1:16" ht="12" hidden="1" customHeight="1" x14ac:dyDescent="0.4">
      <c r="A111" s="49">
        <v>7897595639752</v>
      </c>
      <c r="B111" s="50" t="s">
        <v>115</v>
      </c>
      <c r="C111" s="51">
        <v>102</v>
      </c>
      <c r="D111" s="52">
        <v>20.542600000000004</v>
      </c>
      <c r="E111" s="53">
        <v>79.010000000000005</v>
      </c>
      <c r="F111" s="54">
        <v>60</v>
      </c>
      <c r="G111" s="55">
        <v>14.000000000000002</v>
      </c>
      <c r="H111" s="56">
        <f>VLOOKUP(A111,[1]Planilha2!$B$3:$H$216,7,0)</f>
        <v>18</v>
      </c>
      <c r="I111" s="57">
        <f>G111+F111</f>
        <v>74</v>
      </c>
      <c r="J111" s="58">
        <f>VLOOKUP(A111,[1]Planilha2!$B$3:$I$216,8,0)</f>
        <v>78</v>
      </c>
      <c r="K111" s="59">
        <f>J111-I111</f>
        <v>4</v>
      </c>
      <c r="L111" s="53">
        <f>E111*(1-F111%)</f>
        <v>31.604000000000003</v>
      </c>
      <c r="M111" s="51"/>
      <c r="N111" s="5">
        <v>102</v>
      </c>
      <c r="O111" s="3">
        <v>17.382199999999997</v>
      </c>
      <c r="P111" s="76"/>
    </row>
    <row r="112" spans="1:16" ht="12" customHeight="1" x14ac:dyDescent="0.4">
      <c r="A112" s="49">
        <v>7897595634986</v>
      </c>
      <c r="B112" s="50" t="s">
        <v>116</v>
      </c>
      <c r="C112" s="51">
        <v>198</v>
      </c>
      <c r="D112" s="52">
        <v>63.511099999999992</v>
      </c>
      <c r="E112" s="53">
        <v>135.13</v>
      </c>
      <c r="F112" s="54">
        <v>44</v>
      </c>
      <c r="G112" s="55">
        <v>9</v>
      </c>
      <c r="H112" s="56">
        <f>VLOOKUP(A112,[1]Planilha2!$B$3:$H$216,7,0)</f>
        <v>10</v>
      </c>
      <c r="I112" s="57">
        <f>G112+F112</f>
        <v>53</v>
      </c>
      <c r="J112" s="58">
        <f>VLOOKUP(A112,[1]Planilha2!$B$3:$I$216,8,0)</f>
        <v>54</v>
      </c>
      <c r="K112" s="59">
        <f>J112-I112</f>
        <v>1</v>
      </c>
      <c r="L112" s="53">
        <f>E112*(1-F112%)</f>
        <v>75.672800000000009</v>
      </c>
      <c r="M112" s="51"/>
      <c r="N112" s="5">
        <v>198</v>
      </c>
      <c r="O112" s="3">
        <v>62.15979999999999</v>
      </c>
      <c r="P112" s="77"/>
    </row>
    <row r="113" spans="1:16" ht="12" customHeight="1" x14ac:dyDescent="0.4">
      <c r="A113" s="49">
        <v>7897595634955</v>
      </c>
      <c r="B113" s="50" t="s">
        <v>117</v>
      </c>
      <c r="C113" s="51">
        <v>244</v>
      </c>
      <c r="D113" s="52">
        <v>38.024920000000016</v>
      </c>
      <c r="E113" s="53">
        <v>191.08</v>
      </c>
      <c r="F113" s="54">
        <v>74.099999999999994</v>
      </c>
      <c r="G113" s="55">
        <v>6</v>
      </c>
      <c r="H113" s="56">
        <f>VLOOKUP(A113,[1]Planilha2!$B$3:$H$216,7,0)</f>
        <v>8</v>
      </c>
      <c r="I113" s="57">
        <f>G113+F113</f>
        <v>80.099999999999994</v>
      </c>
      <c r="J113" s="58">
        <f>VLOOKUP(A113,[1]Planilha2!$B$3:$I$216,8,0)</f>
        <v>82.1</v>
      </c>
      <c r="K113" s="59">
        <f>J113-I113</f>
        <v>2</v>
      </c>
      <c r="L113" s="53">
        <f>E113*(1-F113%)</f>
        <v>49.489720000000005</v>
      </c>
      <c r="M113" s="51"/>
      <c r="N113" s="5">
        <v>364</v>
      </c>
      <c r="O113" s="3">
        <v>34.203320000000012</v>
      </c>
      <c r="P113" s="77"/>
    </row>
    <row r="114" spans="1:16" ht="12" customHeight="1" x14ac:dyDescent="0.4">
      <c r="A114" s="49">
        <v>7897595639745</v>
      </c>
      <c r="B114" s="50" t="s">
        <v>118</v>
      </c>
      <c r="C114" s="51">
        <v>177</v>
      </c>
      <c r="D114" s="52">
        <v>55.601919999999993</v>
      </c>
      <c r="E114" s="53">
        <v>229.76</v>
      </c>
      <c r="F114" s="54">
        <v>66.8</v>
      </c>
      <c r="G114" s="55">
        <v>9</v>
      </c>
      <c r="H114" s="56">
        <f>VLOOKUP(A114,[1]Planilha2!$B$3:$H$216,7,0)</f>
        <v>10</v>
      </c>
      <c r="I114" s="57">
        <f>G114+F114</f>
        <v>75.8</v>
      </c>
      <c r="J114" s="58">
        <f>VLOOKUP(A114,[1]Planilha2!$B$3:$I$216,8,0)</f>
        <v>76.8</v>
      </c>
      <c r="K114" s="59">
        <f>J114-I114</f>
        <v>1</v>
      </c>
      <c r="L114" s="53">
        <f>E114*(1-F114%)</f>
        <v>76.280320000000017</v>
      </c>
      <c r="M114" s="51"/>
      <c r="N114" s="5">
        <v>277</v>
      </c>
      <c r="O114" s="3">
        <v>53.304319999999997</v>
      </c>
      <c r="P114" s="77"/>
    </row>
    <row r="115" spans="1:16" ht="12" customHeight="1" x14ac:dyDescent="0.4">
      <c r="A115" s="49">
        <v>7897595634979</v>
      </c>
      <c r="B115" s="50" t="s">
        <v>119</v>
      </c>
      <c r="C115" s="51">
        <v>209</v>
      </c>
      <c r="D115" s="52">
        <v>80.522999999999996</v>
      </c>
      <c r="E115" s="53">
        <v>175.05</v>
      </c>
      <c r="F115" s="54">
        <v>39</v>
      </c>
      <c r="G115" s="55">
        <v>15</v>
      </c>
      <c r="H115" s="56">
        <f>VLOOKUP(A115,[1]Planilha2!$B$3:$H$216,7,0)</f>
        <v>20</v>
      </c>
      <c r="I115" s="57">
        <f>G115+F115</f>
        <v>54</v>
      </c>
      <c r="J115" s="58">
        <f>VLOOKUP(A115,[1]Planilha2!$B$3:$I$216,8,0)</f>
        <v>59</v>
      </c>
      <c r="K115" s="59">
        <f>J115-I115</f>
        <v>5</v>
      </c>
      <c r="L115" s="53">
        <f>E115*(1-F115%)</f>
        <v>106.7805</v>
      </c>
      <c r="M115" s="51"/>
      <c r="N115" s="5">
        <v>209</v>
      </c>
      <c r="O115" s="3">
        <v>71.770500000000013</v>
      </c>
      <c r="P115" s="77"/>
    </row>
    <row r="116" spans="1:16" ht="12" customHeight="1" x14ac:dyDescent="0.4">
      <c r="A116" s="49">
        <v>7897595634948</v>
      </c>
      <c r="B116" s="50" t="s">
        <v>120</v>
      </c>
      <c r="C116" s="51">
        <v>554</v>
      </c>
      <c r="D116" s="52">
        <v>57.456540000000011</v>
      </c>
      <c r="E116" s="53">
        <v>354.67</v>
      </c>
      <c r="F116" s="54">
        <v>77.8</v>
      </c>
      <c r="G116" s="55">
        <v>6</v>
      </c>
      <c r="H116" s="56">
        <f>VLOOKUP(A116,[1]Planilha2!$B$3:$H$216,7,0)</f>
        <v>7</v>
      </c>
      <c r="I116" s="57">
        <f>G116+F116</f>
        <v>83.8</v>
      </c>
      <c r="J116" s="58">
        <f>VLOOKUP(A116,[1]Planilha2!$B$3:$I$216,8,0)</f>
        <v>84.8</v>
      </c>
      <c r="K116" s="59">
        <f>J116-I116</f>
        <v>1</v>
      </c>
      <c r="L116" s="53">
        <f>E116*(1-F116%)</f>
        <v>78.736739999999998</v>
      </c>
      <c r="M116" s="51"/>
      <c r="N116" s="5">
        <v>674</v>
      </c>
      <c r="O116" s="3">
        <v>53.90984000000001</v>
      </c>
      <c r="P116" s="77"/>
    </row>
    <row r="117" spans="1:16" ht="12" customHeight="1" x14ac:dyDescent="0.4">
      <c r="A117" s="49">
        <v>7897595635525</v>
      </c>
      <c r="B117" s="50" t="s">
        <v>121</v>
      </c>
      <c r="C117" s="51">
        <v>167</v>
      </c>
      <c r="D117" s="52">
        <v>26.747599999999995</v>
      </c>
      <c r="E117" s="53">
        <v>60.79</v>
      </c>
      <c r="F117" s="54">
        <v>35</v>
      </c>
      <c r="G117" s="55">
        <v>21</v>
      </c>
      <c r="H117" s="56">
        <f>VLOOKUP(A117,[1]Planilha2!$B$3:$H$216,7,0)</f>
        <v>25</v>
      </c>
      <c r="I117" s="57">
        <f>G117+F117</f>
        <v>56</v>
      </c>
      <c r="J117" s="58">
        <f>VLOOKUP(A117,[1]Planilha2!$B$3:$I$216,8,0)</f>
        <v>60</v>
      </c>
      <c r="K117" s="59">
        <f>J117-I117</f>
        <v>4</v>
      </c>
      <c r="L117" s="53">
        <f>E117*(1-F117%)</f>
        <v>39.513500000000001</v>
      </c>
      <c r="M117" s="51"/>
      <c r="N117" s="5">
        <v>167</v>
      </c>
      <c r="O117" s="3">
        <v>24.316000000000003</v>
      </c>
      <c r="P117" s="77"/>
    </row>
    <row r="118" spans="1:16" ht="12" customHeight="1" x14ac:dyDescent="0.4">
      <c r="A118" s="49">
        <v>7897595605030</v>
      </c>
      <c r="B118" s="50" t="s">
        <v>122</v>
      </c>
      <c r="C118" s="51">
        <v>335</v>
      </c>
      <c r="D118" s="52">
        <v>9.9007999999999985</v>
      </c>
      <c r="E118" s="53">
        <v>30.94</v>
      </c>
      <c r="F118" s="54">
        <v>60</v>
      </c>
      <c r="G118" s="55">
        <v>8</v>
      </c>
      <c r="H118" s="56">
        <f>VLOOKUP(A118,[1]Planilha2!$B$3:$H$216,7,0)</f>
        <v>10</v>
      </c>
      <c r="I118" s="57">
        <f>G118+F118</f>
        <v>68</v>
      </c>
      <c r="J118" s="58">
        <f>VLOOKUP(A118,[1]Planilha2!$B$3:$I$216,8,0)</f>
        <v>70</v>
      </c>
      <c r="K118" s="59">
        <f>J118-I118</f>
        <v>2</v>
      </c>
      <c r="L118" s="53">
        <f>E118*(1-F118%)</f>
        <v>12.376000000000001</v>
      </c>
      <c r="M118" s="51"/>
      <c r="N118" s="5">
        <v>623</v>
      </c>
      <c r="O118" s="3">
        <v>9.2820000000000018</v>
      </c>
      <c r="P118" s="77"/>
    </row>
    <row r="119" spans="1:16" ht="12" hidden="1" customHeight="1" x14ac:dyDescent="0.4">
      <c r="A119" s="49">
        <v>7897595638021</v>
      </c>
      <c r="B119" s="50" t="s">
        <v>123</v>
      </c>
      <c r="C119" s="51">
        <v>49</v>
      </c>
      <c r="D119" s="52">
        <v>8.1522000000000006</v>
      </c>
      <c r="E119" s="53">
        <v>58.23</v>
      </c>
      <c r="F119" s="54">
        <v>71</v>
      </c>
      <c r="G119" s="55">
        <v>15</v>
      </c>
      <c r="H119" s="56">
        <f>VLOOKUP(A119,[1]Planilha2!$B$3:$H$216,7,0)</f>
        <v>21.900000000000006</v>
      </c>
      <c r="I119" s="57">
        <f>G119+F119</f>
        <v>86</v>
      </c>
      <c r="J119" s="58">
        <f>VLOOKUP(A119,[1]Planilha2!$B$3:$I$216,8,0)</f>
        <v>92.9</v>
      </c>
      <c r="K119" s="59">
        <f>J119-I119</f>
        <v>6.9000000000000057</v>
      </c>
      <c r="L119" s="53">
        <f>E119*(1-F119%)</f>
        <v>16.886700000000001</v>
      </c>
      <c r="M119" s="51"/>
      <c r="N119" s="5">
        <v>49</v>
      </c>
      <c r="O119" s="3">
        <v>4.1343299999999967</v>
      </c>
      <c r="P119" s="76"/>
    </row>
    <row r="120" spans="1:16" ht="12" hidden="1" customHeight="1" x14ac:dyDescent="0.4">
      <c r="A120" s="49">
        <v>7897595633668</v>
      </c>
      <c r="B120" s="50" t="s">
        <v>124</v>
      </c>
      <c r="C120" s="51">
        <v>23</v>
      </c>
      <c r="D120" s="52">
        <v>5.4701999999999984</v>
      </c>
      <c r="E120" s="53">
        <v>60.78</v>
      </c>
      <c r="F120" s="54">
        <v>77</v>
      </c>
      <c r="G120" s="55">
        <v>14.000000000000002</v>
      </c>
      <c r="H120" s="56">
        <f>VLOOKUP(A120,[1]Planilha2!$B$3:$H$216,7,0)</f>
        <v>16.599999999999994</v>
      </c>
      <c r="I120" s="57">
        <f>G120+F120</f>
        <v>91</v>
      </c>
      <c r="J120" s="58">
        <f>VLOOKUP(A120,[1]Planilha2!$B$3:$I$216,8,0)</f>
        <v>93.6</v>
      </c>
      <c r="K120" s="59">
        <f>J120-I120</f>
        <v>2.5999999999999943</v>
      </c>
      <c r="L120" s="53">
        <f>E120*(1-F120%)</f>
        <v>13.9794</v>
      </c>
      <c r="M120" s="51"/>
      <c r="N120" s="5">
        <v>23</v>
      </c>
      <c r="O120" s="3">
        <v>3.8899200000000036</v>
      </c>
      <c r="P120" s="76"/>
    </row>
    <row r="121" spans="1:16" ht="12" customHeight="1" x14ac:dyDescent="0.4">
      <c r="A121" s="49">
        <v>7897595639707</v>
      </c>
      <c r="B121" s="50" t="s">
        <v>125</v>
      </c>
      <c r="C121" s="51">
        <v>212</v>
      </c>
      <c r="D121" s="52">
        <v>21.891600000000011</v>
      </c>
      <c r="E121" s="53">
        <v>81.08</v>
      </c>
      <c r="F121" s="54">
        <v>65.999999999999986</v>
      </c>
      <c r="G121" s="55">
        <v>7.0000000000000009</v>
      </c>
      <c r="H121" s="56">
        <f>VLOOKUP(A121,[1]Planilha2!$B$3:$H$216,7,0)</f>
        <v>10</v>
      </c>
      <c r="I121" s="57">
        <f>G121+F121</f>
        <v>72.999999999999986</v>
      </c>
      <c r="J121" s="58">
        <f>VLOOKUP(A121,[1]Planilha2!$B$3:$I$216,8,0)</f>
        <v>75.999999999999986</v>
      </c>
      <c r="K121" s="59">
        <f>J121-I121</f>
        <v>3</v>
      </c>
      <c r="L121" s="53">
        <f>E121*(1-F121%)</f>
        <v>27.567200000000014</v>
      </c>
      <c r="M121" s="51"/>
      <c r="N121" s="5">
        <v>282</v>
      </c>
      <c r="O121" s="3">
        <v>19.459200000000006</v>
      </c>
      <c r="P121" s="77"/>
    </row>
    <row r="122" spans="1:16" ht="12" hidden="1" customHeight="1" x14ac:dyDescent="0.4">
      <c r="A122" s="49">
        <v>7897595639646</v>
      </c>
      <c r="B122" s="50" t="s">
        <v>126</v>
      </c>
      <c r="C122" s="51">
        <v>90</v>
      </c>
      <c r="D122" s="52">
        <v>19.459199999999999</v>
      </c>
      <c r="E122" s="53">
        <v>81.08</v>
      </c>
      <c r="F122" s="54">
        <v>69</v>
      </c>
      <c r="G122" s="55">
        <v>7.0000000000000009</v>
      </c>
      <c r="H122" s="56">
        <f>VLOOKUP(A122,[1]Planilha2!$B$3:$H$216,7,0)</f>
        <v>10</v>
      </c>
      <c r="I122" s="57">
        <f>G122+F122</f>
        <v>76</v>
      </c>
      <c r="J122" s="58">
        <f>VLOOKUP(A122,[1]Planilha2!$B$3:$I$216,8,0)</f>
        <v>79</v>
      </c>
      <c r="K122" s="59">
        <f>J122-I122</f>
        <v>3</v>
      </c>
      <c r="L122" s="53">
        <f>E122*(1-F122%)</f>
        <v>25.134800000000002</v>
      </c>
      <c r="M122" s="51"/>
      <c r="N122" s="5">
        <v>90</v>
      </c>
      <c r="O122" s="3">
        <v>17.026799999999998</v>
      </c>
      <c r="P122" s="76"/>
    </row>
    <row r="123" spans="1:16" ht="12" hidden="1" customHeight="1" x14ac:dyDescent="0.4">
      <c r="A123" s="49">
        <v>7897595637482</v>
      </c>
      <c r="B123" s="50" t="s">
        <v>127</v>
      </c>
      <c r="C123" s="51">
        <v>112</v>
      </c>
      <c r="D123" s="52">
        <v>19.256499999999992</v>
      </c>
      <c r="E123" s="53">
        <v>101.35</v>
      </c>
      <c r="F123" s="54">
        <v>74</v>
      </c>
      <c r="G123" s="55">
        <v>7.0000000000000009</v>
      </c>
      <c r="H123" s="56">
        <f>VLOOKUP(A123,[1]Planilha2!$B$3:$H$216,7,0)</f>
        <v>20</v>
      </c>
      <c r="I123" s="57">
        <f>G123+F123</f>
        <v>81</v>
      </c>
      <c r="J123" s="58">
        <f>VLOOKUP(A123,[1]Planilha2!$B$3:$I$216,8,0)</f>
        <v>94</v>
      </c>
      <c r="K123" s="59">
        <f>J123-I123</f>
        <v>13</v>
      </c>
      <c r="L123" s="53">
        <f>E123*(1-F123%)</f>
        <v>26.350999999999999</v>
      </c>
      <c r="M123" s="51"/>
      <c r="N123" s="5">
        <v>112</v>
      </c>
      <c r="O123" s="3">
        <v>6.0810000000000048</v>
      </c>
      <c r="P123" s="76"/>
    </row>
    <row r="124" spans="1:16" ht="12" customHeight="1" x14ac:dyDescent="0.4">
      <c r="A124" s="49">
        <v>7897595638083</v>
      </c>
      <c r="B124" s="50" t="s">
        <v>128</v>
      </c>
      <c r="C124" s="51">
        <v>137</v>
      </c>
      <c r="D124" s="52">
        <v>22.107999999999997</v>
      </c>
      <c r="E124" s="53">
        <v>110.54</v>
      </c>
      <c r="F124" s="54">
        <v>70</v>
      </c>
      <c r="G124" s="55">
        <v>10</v>
      </c>
      <c r="H124" s="56">
        <f>VLOOKUP(A124,[1]Planilha2!$B$3:$H$216,7,0)</f>
        <v>12.099999999999994</v>
      </c>
      <c r="I124" s="57">
        <f>G124+F124</f>
        <v>80</v>
      </c>
      <c r="J124" s="58">
        <f>VLOOKUP(A124,[1]Planilha2!$B$3:$I$216,8,0)</f>
        <v>82.1</v>
      </c>
      <c r="K124" s="59">
        <f>J124-I124</f>
        <v>2.0999999999999943</v>
      </c>
      <c r="L124" s="53">
        <f>E124*(1-F124%)</f>
        <v>33.162000000000006</v>
      </c>
      <c r="M124" s="51"/>
      <c r="N124" s="5">
        <v>209</v>
      </c>
      <c r="O124" s="3">
        <v>19.786660000000005</v>
      </c>
      <c r="P124" s="77"/>
    </row>
    <row r="125" spans="1:16" ht="12" hidden="1" customHeight="1" x14ac:dyDescent="0.4">
      <c r="A125" s="49">
        <v>7897595633217</v>
      </c>
      <c r="B125" s="50" t="s">
        <v>129</v>
      </c>
      <c r="C125" s="51">
        <v>72</v>
      </c>
      <c r="D125" s="52">
        <v>17.296000000000003</v>
      </c>
      <c r="E125" s="53">
        <v>108.1</v>
      </c>
      <c r="F125" s="54">
        <v>77</v>
      </c>
      <c r="G125" s="55">
        <v>7.0000000000000009</v>
      </c>
      <c r="H125" s="56">
        <f>VLOOKUP(A125,[1]Planilha2!$B$3:$H$216,7,0)</f>
        <v>8</v>
      </c>
      <c r="I125" s="57">
        <f>G125+F125</f>
        <v>84</v>
      </c>
      <c r="J125" s="58">
        <f>VLOOKUP(A125,[1]Planilha2!$B$3:$I$216,8,0)</f>
        <v>85</v>
      </c>
      <c r="K125" s="59">
        <f>J125-I125</f>
        <v>1</v>
      </c>
      <c r="L125" s="53">
        <f>E125*(1-F125%)</f>
        <v>24.862999999999996</v>
      </c>
      <c r="M125" s="51"/>
      <c r="N125" s="5">
        <v>72</v>
      </c>
      <c r="O125" s="3">
        <v>16.215</v>
      </c>
      <c r="P125" s="76"/>
    </row>
    <row r="126" spans="1:16" ht="12" customHeight="1" x14ac:dyDescent="0.4">
      <c r="A126" s="49">
        <v>7897595639714</v>
      </c>
      <c r="B126" s="50" t="s">
        <v>130</v>
      </c>
      <c r="C126" s="51">
        <v>158</v>
      </c>
      <c r="D126" s="52">
        <v>44.595000000000027</v>
      </c>
      <c r="E126" s="53">
        <v>148.65</v>
      </c>
      <c r="F126" s="54">
        <v>65.999999999999986</v>
      </c>
      <c r="G126" s="55">
        <v>4</v>
      </c>
      <c r="H126" s="56">
        <f>VLOOKUP(A126,[1]Planilha2!$B$3:$H$216,7,0)</f>
        <v>1.9000000000000199</v>
      </c>
      <c r="I126" s="57">
        <f>G126+F126</f>
        <v>69.999999999999986</v>
      </c>
      <c r="J126" s="58">
        <f>VLOOKUP(A126,[1]Planilha2!$B$3:$I$216,8,0)</f>
        <v>67.900000000000006</v>
      </c>
      <c r="K126" s="59">
        <f>J126-I126</f>
        <v>-2.0999999999999801</v>
      </c>
      <c r="L126" s="53">
        <f>E126*(1-F126%)</f>
        <v>50.541000000000032</v>
      </c>
      <c r="M126" s="51"/>
      <c r="N126" s="5">
        <v>228</v>
      </c>
      <c r="O126" s="3">
        <v>47.716649999999994</v>
      </c>
      <c r="P126" s="77"/>
    </row>
    <row r="127" spans="1:16" ht="12" hidden="1" customHeight="1" x14ac:dyDescent="0.4">
      <c r="A127" s="49">
        <v>7897595634757</v>
      </c>
      <c r="B127" s="50" t="s">
        <v>131</v>
      </c>
      <c r="C127" s="51">
        <v>120</v>
      </c>
      <c r="D127" s="52">
        <v>12.552800000000001</v>
      </c>
      <c r="E127" s="53">
        <v>96.56</v>
      </c>
      <c r="F127" s="54">
        <v>81</v>
      </c>
      <c r="G127" s="55">
        <v>6</v>
      </c>
      <c r="H127" s="56">
        <f>VLOOKUP(A127,[1]Planilha2!$B$3:$H$216,7,0)</f>
        <v>6</v>
      </c>
      <c r="I127" s="57">
        <f>G127+F127</f>
        <v>87</v>
      </c>
      <c r="J127" s="58">
        <f>VLOOKUP(A127,[1]Planilha2!$B$3:$I$216,8,0)</f>
        <v>87</v>
      </c>
      <c r="K127" s="59">
        <f>J127-I127</f>
        <v>0</v>
      </c>
      <c r="L127" s="53">
        <f>E127*(1-F127%)</f>
        <v>18.346399999999996</v>
      </c>
      <c r="M127" s="51"/>
      <c r="N127" s="5">
        <v>120</v>
      </c>
      <c r="O127" s="3">
        <v>12.552800000000001</v>
      </c>
      <c r="P127" s="76"/>
    </row>
    <row r="128" spans="1:16" ht="12" hidden="1" customHeight="1" x14ac:dyDescent="0.4">
      <c r="A128" s="49">
        <v>7897595617538</v>
      </c>
      <c r="B128" s="50" t="s">
        <v>132</v>
      </c>
      <c r="C128" s="51">
        <v>111</v>
      </c>
      <c r="D128" s="52">
        <v>40.816000000000003</v>
      </c>
      <c r="E128" s="53">
        <v>102.04</v>
      </c>
      <c r="F128" s="54">
        <v>53.999999999999993</v>
      </c>
      <c r="G128" s="55">
        <v>6</v>
      </c>
      <c r="H128" s="56">
        <f>VLOOKUP(A128,[1]Planilha2!$B$3:$H$216,7,0)</f>
        <v>7.2000000000000099</v>
      </c>
      <c r="I128" s="57">
        <f>G128+F128</f>
        <v>59.999999999999993</v>
      </c>
      <c r="J128" s="58">
        <f>VLOOKUP(A128,[1]Planilha2!$B$3:$I$216,8,0)</f>
        <v>61.2</v>
      </c>
      <c r="K128" s="59">
        <f>J128-I128</f>
        <v>1.2000000000000099</v>
      </c>
      <c r="L128" s="53">
        <f>E128*(1-F128%)</f>
        <v>46.938400000000009</v>
      </c>
      <c r="M128" s="51"/>
      <c r="N128" s="5">
        <v>111</v>
      </c>
      <c r="O128" s="3">
        <v>39.591520000000003</v>
      </c>
      <c r="P128" s="76"/>
    </row>
    <row r="129" spans="1:16" ht="12" customHeight="1" x14ac:dyDescent="0.4">
      <c r="A129" s="49">
        <v>7897595617026</v>
      </c>
      <c r="B129" s="50" t="s">
        <v>133</v>
      </c>
      <c r="C129" s="51">
        <v>169</v>
      </c>
      <c r="D129" s="52">
        <v>84.463600000000028</v>
      </c>
      <c r="E129" s="53">
        <v>228.28</v>
      </c>
      <c r="F129" s="54">
        <v>55.999999999999993</v>
      </c>
      <c r="G129" s="55">
        <v>7.0000000000000009</v>
      </c>
      <c r="H129" s="56">
        <f>VLOOKUP(A129,[1]Planilha2!$B$3:$H$216,7,0)</f>
        <v>7.0000000000000071</v>
      </c>
      <c r="I129" s="57">
        <f>G129+F129</f>
        <v>62.999999999999993</v>
      </c>
      <c r="J129" s="58">
        <f>VLOOKUP(A129,[1]Planilha2!$B$3:$I$216,8,0)</f>
        <v>63</v>
      </c>
      <c r="K129" s="59">
        <f>J129-I129</f>
        <v>0</v>
      </c>
      <c r="L129" s="53">
        <f>E129*(1-F129%)</f>
        <v>100.44320000000002</v>
      </c>
      <c r="M129" s="51"/>
      <c r="N129" s="5">
        <v>169</v>
      </c>
      <c r="O129" s="3">
        <v>84.4636</v>
      </c>
      <c r="P129" s="77"/>
    </row>
    <row r="130" spans="1:16" ht="12" customHeight="1" x14ac:dyDescent="0.4">
      <c r="A130" s="49">
        <v>7897595617507</v>
      </c>
      <c r="B130" s="50" t="s">
        <v>134</v>
      </c>
      <c r="C130" s="51">
        <v>131</v>
      </c>
      <c r="D130" s="52">
        <v>13.800599999999998</v>
      </c>
      <c r="E130" s="53">
        <v>41.82</v>
      </c>
      <c r="F130" s="54">
        <v>61</v>
      </c>
      <c r="G130" s="55">
        <v>6</v>
      </c>
      <c r="H130" s="56">
        <f>VLOOKUP(A130,[1]Planilha2!$B$3:$H$216,7,0)</f>
        <v>16</v>
      </c>
      <c r="I130" s="57">
        <f>G130+F130</f>
        <v>67</v>
      </c>
      <c r="J130" s="58">
        <f>VLOOKUP(A130,[1]Planilha2!$B$3:$I$216,8,0)</f>
        <v>77</v>
      </c>
      <c r="K130" s="59">
        <f>J130-I130</f>
        <v>10</v>
      </c>
      <c r="L130" s="53">
        <f>E130*(1-F130%)</f>
        <v>16.309799999999999</v>
      </c>
      <c r="M130" s="51"/>
      <c r="N130" s="5">
        <v>131</v>
      </c>
      <c r="O130" s="3">
        <v>9.6185999999999989</v>
      </c>
      <c r="P130" s="77"/>
    </row>
    <row r="131" spans="1:16" ht="12" customHeight="1" x14ac:dyDescent="0.4">
      <c r="A131" s="49">
        <v>7897595620415</v>
      </c>
      <c r="B131" s="50" t="s">
        <v>135</v>
      </c>
      <c r="C131" s="51">
        <v>192</v>
      </c>
      <c r="D131" s="52">
        <v>35.733600000000003</v>
      </c>
      <c r="E131" s="53">
        <v>63.81</v>
      </c>
      <c r="F131" s="54">
        <v>35.999999999999993</v>
      </c>
      <c r="G131" s="55">
        <v>8</v>
      </c>
      <c r="H131" s="56">
        <f>VLOOKUP(A131,[1]Planilha2!$B$3:$H$216,7,0)</f>
        <v>10</v>
      </c>
      <c r="I131" s="57">
        <f>G131+F131</f>
        <v>43.999999999999993</v>
      </c>
      <c r="J131" s="58">
        <f>VLOOKUP(A131,[1]Planilha2!$B$3:$I$216,8,0)</f>
        <v>45.999999999999993</v>
      </c>
      <c r="K131" s="59">
        <f>J131-I131</f>
        <v>2</v>
      </c>
      <c r="L131" s="53">
        <f>E131*(1-F131%)</f>
        <v>40.838400000000007</v>
      </c>
      <c r="M131" s="51"/>
      <c r="N131" s="5">
        <v>216</v>
      </c>
      <c r="O131" s="3">
        <v>34.457400000000007</v>
      </c>
      <c r="P131" s="77"/>
    </row>
    <row r="132" spans="1:16" ht="12" hidden="1" customHeight="1" x14ac:dyDescent="0.4">
      <c r="A132" s="49">
        <v>7897595620453</v>
      </c>
      <c r="B132" s="50" t="s">
        <v>136</v>
      </c>
      <c r="C132" s="51">
        <v>98</v>
      </c>
      <c r="D132" s="52">
        <v>129.95360000000002</v>
      </c>
      <c r="E132" s="53">
        <v>232.06</v>
      </c>
      <c r="F132" s="54">
        <v>35.999999999999993</v>
      </c>
      <c r="G132" s="55">
        <v>8</v>
      </c>
      <c r="H132" s="56">
        <f>VLOOKUP(A132,[1]Planilha2!$B$3:$H$216,7,0)</f>
        <v>10</v>
      </c>
      <c r="I132" s="57">
        <f>G132+F132</f>
        <v>43.999999999999993</v>
      </c>
      <c r="J132" s="58">
        <f>VLOOKUP(A132,[1]Planilha2!$B$3:$I$216,8,0)</f>
        <v>45.999999999999993</v>
      </c>
      <c r="K132" s="59">
        <f>J132-I132</f>
        <v>2</v>
      </c>
      <c r="L132" s="53">
        <f>E132*(1-F132%)</f>
        <v>148.51840000000004</v>
      </c>
      <c r="M132" s="51"/>
      <c r="N132" s="5">
        <v>98</v>
      </c>
      <c r="O132" s="3">
        <v>125.31240000000001</v>
      </c>
      <c r="P132" s="76"/>
    </row>
    <row r="133" spans="1:16" ht="12" customHeight="1" x14ac:dyDescent="0.4">
      <c r="A133" s="49">
        <v>7897595637895</v>
      </c>
      <c r="B133" s="50" t="s">
        <v>137</v>
      </c>
      <c r="C133" s="51">
        <v>252</v>
      </c>
      <c r="D133" s="52">
        <v>6.703199999999998</v>
      </c>
      <c r="E133" s="53">
        <v>35.28</v>
      </c>
      <c r="F133" s="54">
        <v>62</v>
      </c>
      <c r="G133" s="55">
        <v>19</v>
      </c>
      <c r="H133" s="56">
        <f>VLOOKUP(A133,[1]Planilha2!$B$3:$H$216,7,0)</f>
        <v>26</v>
      </c>
      <c r="I133" s="57">
        <f>G133+F133</f>
        <v>81</v>
      </c>
      <c r="J133" s="58">
        <f>VLOOKUP(A133,[1]Planilha2!$B$3:$I$216,8,0)</f>
        <v>88</v>
      </c>
      <c r="K133" s="59">
        <f>J133-I133</f>
        <v>7</v>
      </c>
      <c r="L133" s="53">
        <f>E133*(1-F133%)</f>
        <v>13.406400000000001</v>
      </c>
      <c r="M133" s="51"/>
      <c r="N133" s="5">
        <v>252</v>
      </c>
      <c r="O133" s="3">
        <v>4.2336</v>
      </c>
      <c r="P133" s="77"/>
    </row>
    <row r="134" spans="1:16" ht="12" customHeight="1" x14ac:dyDescent="0.4">
      <c r="A134" s="49">
        <v>7897595611413</v>
      </c>
      <c r="B134" s="50" t="s">
        <v>138</v>
      </c>
      <c r="C134" s="51">
        <v>147</v>
      </c>
      <c r="D134" s="52">
        <v>4.3721999999999968</v>
      </c>
      <c r="E134" s="53">
        <v>62.46</v>
      </c>
      <c r="F134" s="54">
        <v>78</v>
      </c>
      <c r="G134" s="55">
        <v>15</v>
      </c>
      <c r="H134" s="56">
        <f>VLOOKUP(A134,[1]Planilha2!$B$3:$H$216,7,0)</f>
        <v>16</v>
      </c>
      <c r="I134" s="57">
        <f>G134+F134</f>
        <v>93</v>
      </c>
      <c r="J134" s="58">
        <f>VLOOKUP(A134,[1]Planilha2!$B$3:$I$216,8,0)</f>
        <v>94</v>
      </c>
      <c r="K134" s="59">
        <f>J134-I134</f>
        <v>1</v>
      </c>
      <c r="L134" s="53">
        <f>E134*(1-F134%)</f>
        <v>13.741199999999999</v>
      </c>
      <c r="M134" s="51"/>
      <c r="N134" s="5">
        <v>195</v>
      </c>
      <c r="O134" s="3">
        <v>3.7476000000000034</v>
      </c>
      <c r="P134" s="77"/>
    </row>
    <row r="135" spans="1:16" ht="12" customHeight="1" x14ac:dyDescent="0.4">
      <c r="A135" s="49">
        <v>7897595605115</v>
      </c>
      <c r="B135" s="50" t="s">
        <v>139</v>
      </c>
      <c r="C135" s="51">
        <v>41</v>
      </c>
      <c r="D135" s="52">
        <v>18.748800000000006</v>
      </c>
      <c r="E135" s="53">
        <v>117.18</v>
      </c>
      <c r="F135" s="54">
        <v>78</v>
      </c>
      <c r="G135" s="55">
        <v>6</v>
      </c>
      <c r="H135" s="56">
        <f>VLOOKUP(A135,[1]Planilha2!$B$3:$H$216,7,0)</f>
        <v>7.5</v>
      </c>
      <c r="I135" s="57">
        <f>G135+F135</f>
        <v>84</v>
      </c>
      <c r="J135" s="58">
        <f>VLOOKUP(A135,[1]Planilha2!$B$3:$I$216,8,0)</f>
        <v>85.5</v>
      </c>
      <c r="K135" s="59">
        <f>J135-I135</f>
        <v>1.5</v>
      </c>
      <c r="L135" s="53">
        <f>E135*(1-F135%)</f>
        <v>25.779599999999999</v>
      </c>
      <c r="M135" s="51"/>
      <c r="N135" s="5">
        <v>181</v>
      </c>
      <c r="O135" s="3">
        <v>16.991100000000003</v>
      </c>
      <c r="P135" s="77"/>
    </row>
    <row r="136" spans="1:16" ht="12" customHeight="1" x14ac:dyDescent="0.4">
      <c r="A136" s="49">
        <v>7897595637932</v>
      </c>
      <c r="B136" s="50" t="s">
        <v>140</v>
      </c>
      <c r="C136" s="51">
        <v>171</v>
      </c>
      <c r="D136" s="52">
        <v>6.703199999999998</v>
      </c>
      <c r="E136" s="53">
        <v>35.28</v>
      </c>
      <c r="F136" s="54">
        <v>62</v>
      </c>
      <c r="G136" s="55">
        <v>19</v>
      </c>
      <c r="H136" s="56">
        <f>VLOOKUP(A136,[1]Planilha2!$B$3:$H$216,7,0)</f>
        <v>26</v>
      </c>
      <c r="I136" s="57">
        <f>G136+F136</f>
        <v>81</v>
      </c>
      <c r="J136" s="58">
        <f>VLOOKUP(A136,[1]Planilha2!$B$3:$I$216,8,0)</f>
        <v>88</v>
      </c>
      <c r="K136" s="59">
        <f>J136-I136</f>
        <v>7</v>
      </c>
      <c r="L136" s="53">
        <f>E136*(1-F136%)</f>
        <v>13.406400000000001</v>
      </c>
      <c r="M136" s="51"/>
      <c r="N136" s="5">
        <v>171</v>
      </c>
      <c r="O136" s="3">
        <v>4.2336</v>
      </c>
      <c r="P136" s="77"/>
    </row>
    <row r="137" spans="1:16" ht="12" customHeight="1" x14ac:dyDescent="0.4">
      <c r="A137" s="49">
        <v>7897595611437</v>
      </c>
      <c r="B137" s="50" t="s">
        <v>141</v>
      </c>
      <c r="C137" s="51">
        <v>193</v>
      </c>
      <c r="D137" s="52">
        <v>4.9967999999999977</v>
      </c>
      <c r="E137" s="53">
        <v>62.46</v>
      </c>
      <c r="F137" s="54">
        <v>78</v>
      </c>
      <c r="G137" s="55">
        <v>14.000000000000002</v>
      </c>
      <c r="H137" s="56">
        <f>VLOOKUP(A137,[1]Planilha2!$B$3:$H$216,7,0)</f>
        <v>16</v>
      </c>
      <c r="I137" s="57">
        <f>G137+F137</f>
        <v>92</v>
      </c>
      <c r="J137" s="58">
        <f>VLOOKUP(A137,[1]Planilha2!$B$3:$I$216,8,0)</f>
        <v>94</v>
      </c>
      <c r="K137" s="59">
        <f>J137-I137</f>
        <v>2</v>
      </c>
      <c r="L137" s="53">
        <f>E137*(1-F137%)</f>
        <v>13.741199999999999</v>
      </c>
      <c r="M137" s="51"/>
      <c r="N137" s="5">
        <v>373</v>
      </c>
      <c r="O137" s="3">
        <v>3.7476000000000034</v>
      </c>
      <c r="P137" s="77"/>
    </row>
    <row r="138" spans="1:16" ht="12" customHeight="1" x14ac:dyDescent="0.4">
      <c r="A138" s="49">
        <v>7897595611444</v>
      </c>
      <c r="B138" s="50" t="s">
        <v>142</v>
      </c>
      <c r="C138" s="51">
        <v>138</v>
      </c>
      <c r="D138" s="52">
        <v>18.748800000000006</v>
      </c>
      <c r="E138" s="53">
        <v>117.18</v>
      </c>
      <c r="F138" s="54">
        <v>78</v>
      </c>
      <c r="G138" s="55">
        <v>6</v>
      </c>
      <c r="H138" s="56">
        <f>VLOOKUP(A138,[1]Planilha2!$B$3:$H$216,7,0)</f>
        <v>7.5</v>
      </c>
      <c r="I138" s="57">
        <f>G138+F138</f>
        <v>84</v>
      </c>
      <c r="J138" s="58">
        <f>VLOOKUP(A138,[1]Planilha2!$B$3:$I$216,8,0)</f>
        <v>85.5</v>
      </c>
      <c r="K138" s="59">
        <f>J138-I138</f>
        <v>1.5</v>
      </c>
      <c r="L138" s="53">
        <f>E138*(1-F138%)</f>
        <v>25.779599999999999</v>
      </c>
      <c r="M138" s="51"/>
      <c r="N138" s="5">
        <v>256</v>
      </c>
      <c r="O138" s="3">
        <v>16.991100000000003</v>
      </c>
      <c r="P138" s="77"/>
    </row>
    <row r="139" spans="1:16" ht="12" customHeight="1" x14ac:dyDescent="0.4">
      <c r="A139" s="49">
        <v>7897595611468</v>
      </c>
      <c r="B139" s="50" t="s">
        <v>143</v>
      </c>
      <c r="C139" s="51">
        <v>184</v>
      </c>
      <c r="D139" s="52">
        <v>17.091799999999999</v>
      </c>
      <c r="E139" s="53">
        <v>50.27</v>
      </c>
      <c r="F139" s="54">
        <v>55.999999999999993</v>
      </c>
      <c r="G139" s="55">
        <v>10</v>
      </c>
      <c r="H139" s="56">
        <f>VLOOKUP(A139,[1]Planilha2!$B$3:$H$216,7,0)</f>
        <v>25</v>
      </c>
      <c r="I139" s="57">
        <f>G139+F139</f>
        <v>66</v>
      </c>
      <c r="J139" s="58">
        <f>VLOOKUP(A139,[1]Planilha2!$B$3:$I$216,8,0)</f>
        <v>81</v>
      </c>
      <c r="K139" s="59">
        <f>J139-I139</f>
        <v>15</v>
      </c>
      <c r="L139" s="53">
        <f>E139*(1-F139%)</f>
        <v>22.118800000000004</v>
      </c>
      <c r="M139" s="51"/>
      <c r="N139" s="5">
        <v>264</v>
      </c>
      <c r="O139" s="3">
        <v>9.5512999999999977</v>
      </c>
      <c r="P139" s="77"/>
    </row>
    <row r="140" spans="1:16" ht="12" customHeight="1" x14ac:dyDescent="0.4">
      <c r="A140" s="84">
        <v>7897595635792</v>
      </c>
      <c r="B140" s="60" t="s">
        <v>144</v>
      </c>
      <c r="C140" s="51">
        <v>161</v>
      </c>
      <c r="D140" s="52">
        <v>3.8046000000000033</v>
      </c>
      <c r="E140" s="53">
        <v>63.41</v>
      </c>
      <c r="F140" s="54">
        <v>86</v>
      </c>
      <c r="G140" s="55">
        <v>10</v>
      </c>
      <c r="H140" s="56">
        <f>VLOOKUP(A140,[1]Planilha2!$B$3:$H$216,7,0)</f>
        <v>8</v>
      </c>
      <c r="I140" s="57">
        <f>G140+F140</f>
        <v>96</v>
      </c>
      <c r="J140" s="58">
        <f>VLOOKUP(A140,[1]Planilha2!$B$3:$I$216,8,0)</f>
        <v>94</v>
      </c>
      <c r="K140" s="59">
        <f>J140-I140</f>
        <v>-2</v>
      </c>
      <c r="L140" s="53">
        <f>E140*(1-F140%)</f>
        <v>8.8773999999999997</v>
      </c>
      <c r="M140" s="51"/>
      <c r="N140" s="5">
        <v>161</v>
      </c>
      <c r="O140" s="3">
        <v>2.5364000000000022</v>
      </c>
      <c r="P140" s="77"/>
    </row>
    <row r="141" spans="1:16" ht="12" customHeight="1" x14ac:dyDescent="0.4">
      <c r="A141" s="49">
        <v>7897595620613</v>
      </c>
      <c r="B141" s="60" t="s">
        <v>145</v>
      </c>
      <c r="C141" s="51">
        <v>1588</v>
      </c>
      <c r="D141" s="52">
        <v>3.9709999999999996</v>
      </c>
      <c r="E141" s="53">
        <v>36.1</v>
      </c>
      <c r="F141" s="54">
        <v>80</v>
      </c>
      <c r="G141" s="55">
        <v>9</v>
      </c>
      <c r="H141" s="56">
        <f>VLOOKUP(A141,[1]Planilha2!$B$3:$H$216,7,0)</f>
        <v>9</v>
      </c>
      <c r="I141" s="57">
        <f>G141+F141</f>
        <v>89</v>
      </c>
      <c r="J141" s="58">
        <f>VLOOKUP(A141,[1]Planilha2!$B$3:$I$216,8,0)</f>
        <v>89</v>
      </c>
      <c r="K141" s="59">
        <f>J141-I141</f>
        <v>0</v>
      </c>
      <c r="L141" s="53">
        <f>E141*(1-F141%)</f>
        <v>7.2199999999999989</v>
      </c>
      <c r="M141" s="51"/>
      <c r="N141" s="5">
        <v>2568</v>
      </c>
      <c r="O141" s="3">
        <v>3.9709999999999996</v>
      </c>
      <c r="P141" s="77"/>
    </row>
    <row r="142" spans="1:16" ht="12" hidden="1" customHeight="1" x14ac:dyDescent="0.4">
      <c r="A142" s="49">
        <v>7897595620620</v>
      </c>
      <c r="B142" s="50" t="s">
        <v>146</v>
      </c>
      <c r="C142" s="51">
        <v>125</v>
      </c>
      <c r="D142" s="52">
        <v>7.2827999999999991</v>
      </c>
      <c r="E142" s="53">
        <v>60.69</v>
      </c>
      <c r="F142" s="54">
        <v>77</v>
      </c>
      <c r="G142" s="55">
        <v>11</v>
      </c>
      <c r="H142" s="56">
        <f>VLOOKUP(A142,[1]Planilha2!$B$3:$H$216,7,0)</f>
        <v>12</v>
      </c>
      <c r="I142" s="57">
        <f>G142+F142</f>
        <v>88</v>
      </c>
      <c r="J142" s="58">
        <f>VLOOKUP(A142,[1]Planilha2!$B$3:$I$216,8,0)</f>
        <v>89</v>
      </c>
      <c r="K142" s="59">
        <f>J142-I142</f>
        <v>1</v>
      </c>
      <c r="L142" s="53">
        <f>E142*(1-F142%)</f>
        <v>13.958699999999999</v>
      </c>
      <c r="M142" s="51"/>
      <c r="N142" s="5">
        <v>125</v>
      </c>
      <c r="O142" s="3">
        <v>6.6758999999999986</v>
      </c>
      <c r="P142" s="76"/>
    </row>
    <row r="143" spans="1:16" ht="12" hidden="1" customHeight="1" x14ac:dyDescent="0.4">
      <c r="A143" s="49">
        <v>7897595635808</v>
      </c>
      <c r="B143" s="50" t="s">
        <v>147</v>
      </c>
      <c r="C143" s="51">
        <v>126</v>
      </c>
      <c r="D143" s="52">
        <v>5.6345000000000045</v>
      </c>
      <c r="E143" s="53">
        <v>112.69</v>
      </c>
      <c r="F143" s="54">
        <v>86</v>
      </c>
      <c r="G143" s="55">
        <v>9</v>
      </c>
      <c r="H143" s="56">
        <f>VLOOKUP(A143,[1]Planilha2!$B$3:$H$216,7,0)</f>
        <v>9</v>
      </c>
      <c r="I143" s="57">
        <f>G143+F143</f>
        <v>95</v>
      </c>
      <c r="J143" s="58">
        <f>VLOOKUP(A143,[1]Planilha2!$B$3:$I$216,8,0)</f>
        <v>95</v>
      </c>
      <c r="K143" s="59">
        <f>J143-I143</f>
        <v>0</v>
      </c>
      <c r="L143" s="53">
        <f>E143*(1-F143%)</f>
        <v>15.776600000000002</v>
      </c>
      <c r="M143" s="51"/>
      <c r="N143" s="5">
        <v>126</v>
      </c>
      <c r="O143" s="3">
        <v>5.6345000000000045</v>
      </c>
      <c r="P143" s="76"/>
    </row>
    <row r="144" spans="1:16" ht="12" customHeight="1" x14ac:dyDescent="0.4">
      <c r="A144" s="49">
        <v>7897595620637</v>
      </c>
      <c r="B144" s="60" t="s">
        <v>148</v>
      </c>
      <c r="C144" s="51">
        <v>1482</v>
      </c>
      <c r="D144" s="52">
        <v>5.8949999999999987</v>
      </c>
      <c r="E144" s="53">
        <v>58.95</v>
      </c>
      <c r="F144" s="54">
        <v>80</v>
      </c>
      <c r="G144" s="55">
        <v>10</v>
      </c>
      <c r="H144" s="56">
        <f>VLOOKUP(A144,[1]Planilha2!$B$3:$H$216,7,0)</f>
        <v>11</v>
      </c>
      <c r="I144" s="57">
        <f>G144+F144</f>
        <v>90</v>
      </c>
      <c r="J144" s="58">
        <f>VLOOKUP(A144,[1]Planilha2!$B$3:$I$216,8,0)</f>
        <v>91</v>
      </c>
      <c r="K144" s="59">
        <f>J144-I144</f>
        <v>1</v>
      </c>
      <c r="L144" s="53">
        <f>E144*(1-F144%)</f>
        <v>11.789999999999997</v>
      </c>
      <c r="M144" s="51"/>
      <c r="N144" s="5">
        <v>1482</v>
      </c>
      <c r="O144" s="3">
        <v>5.3054999999999986</v>
      </c>
      <c r="P144" s="77"/>
    </row>
    <row r="145" spans="1:16" ht="12" customHeight="1" x14ac:dyDescent="0.4">
      <c r="A145" s="49">
        <v>7897595620644</v>
      </c>
      <c r="B145" s="50" t="s">
        <v>149</v>
      </c>
      <c r="C145" s="51">
        <v>146</v>
      </c>
      <c r="D145" s="52">
        <v>12.8817</v>
      </c>
      <c r="E145" s="53">
        <v>99.09</v>
      </c>
      <c r="F145" s="54">
        <v>77</v>
      </c>
      <c r="G145" s="55">
        <v>10</v>
      </c>
      <c r="H145" s="56">
        <f>VLOOKUP(A145,[1]Planilha2!$B$3:$H$216,7,0)</f>
        <v>12</v>
      </c>
      <c r="I145" s="57">
        <f>G145+F145</f>
        <v>87</v>
      </c>
      <c r="J145" s="58">
        <f>VLOOKUP(A145,[1]Planilha2!$B$3:$I$216,8,0)</f>
        <v>89</v>
      </c>
      <c r="K145" s="59">
        <f>J145-I145</f>
        <v>2</v>
      </c>
      <c r="L145" s="53">
        <f>E145*(1-F145%)</f>
        <v>22.790699999999998</v>
      </c>
      <c r="M145" s="51"/>
      <c r="N145" s="5">
        <v>146</v>
      </c>
      <c r="O145" s="3">
        <v>10.899899999999999</v>
      </c>
      <c r="P145" s="77"/>
    </row>
    <row r="146" spans="1:16" ht="12" customHeight="1" x14ac:dyDescent="0.4">
      <c r="A146" s="49">
        <v>7897595631510</v>
      </c>
      <c r="B146" s="50" t="s">
        <v>150</v>
      </c>
      <c r="C146" s="51">
        <v>41</v>
      </c>
      <c r="D146" s="52">
        <v>3.8808000000000007</v>
      </c>
      <c r="E146" s="53">
        <v>21.56</v>
      </c>
      <c r="F146" s="54">
        <v>71</v>
      </c>
      <c r="G146" s="55">
        <v>11</v>
      </c>
      <c r="H146" s="56">
        <f>VLOOKUP(A146,[1]Planilha2!$B$3:$H$216,7,0)</f>
        <v>12</v>
      </c>
      <c r="I146" s="57">
        <f>G146+F146</f>
        <v>82</v>
      </c>
      <c r="J146" s="58">
        <f>VLOOKUP(A146,[1]Planilha2!$B$3:$I$216,8,0)</f>
        <v>83</v>
      </c>
      <c r="K146" s="59">
        <f>J146-I146</f>
        <v>1</v>
      </c>
      <c r="L146" s="53">
        <f>E146*(1-F146%)</f>
        <v>6.2524000000000006</v>
      </c>
      <c r="M146" s="51"/>
      <c r="N146" s="5">
        <v>2741</v>
      </c>
      <c r="O146" s="3">
        <v>3.6652000000000005</v>
      </c>
      <c r="P146" s="77"/>
    </row>
    <row r="147" spans="1:16" ht="12" customHeight="1" x14ac:dyDescent="0.4">
      <c r="A147" s="49">
        <v>7897595631527</v>
      </c>
      <c r="B147" s="50" t="s">
        <v>151</v>
      </c>
      <c r="C147" s="51">
        <v>70</v>
      </c>
      <c r="D147" s="52">
        <v>6.1596000000000011</v>
      </c>
      <c r="E147" s="53">
        <v>34.22</v>
      </c>
      <c r="F147" s="54">
        <v>71</v>
      </c>
      <c r="G147" s="55">
        <v>11</v>
      </c>
      <c r="H147" s="56">
        <f>VLOOKUP(A147,[1]Planilha2!$B$3:$H$216,7,0)</f>
        <v>10</v>
      </c>
      <c r="I147" s="57">
        <f>G147+F147</f>
        <v>82</v>
      </c>
      <c r="J147" s="58">
        <f>VLOOKUP(A147,[1]Planilha2!$B$3:$I$216,8,0)</f>
        <v>81</v>
      </c>
      <c r="K147" s="59">
        <f>J147-I147</f>
        <v>-1</v>
      </c>
      <c r="L147" s="53">
        <f>E147*(1-F147%)</f>
        <v>9.9238000000000017</v>
      </c>
      <c r="M147" s="51"/>
      <c r="N147" s="5">
        <v>1370</v>
      </c>
      <c r="O147" s="3">
        <v>6.5017999999999976</v>
      </c>
      <c r="P147" s="77"/>
    </row>
    <row r="148" spans="1:16" ht="12" customHeight="1" x14ac:dyDescent="0.4">
      <c r="A148" s="49">
        <v>7897595621030</v>
      </c>
      <c r="B148" s="50" t="s">
        <v>152</v>
      </c>
      <c r="C148" s="51">
        <v>80</v>
      </c>
      <c r="D148" s="52">
        <v>2.2063999999999986</v>
      </c>
      <c r="E148" s="53">
        <v>27.58</v>
      </c>
      <c r="F148" s="54">
        <v>86</v>
      </c>
      <c r="G148" s="55">
        <v>6</v>
      </c>
      <c r="H148" s="56">
        <f>VLOOKUP(A148,[1]Planilha2!$B$3:$H$216,7,0)</f>
        <v>6</v>
      </c>
      <c r="I148" s="57">
        <f>G148+F148</f>
        <v>92</v>
      </c>
      <c r="J148" s="58">
        <f>VLOOKUP(A148,[1]Planilha2!$B$3:$I$216,8,0)</f>
        <v>92</v>
      </c>
      <c r="K148" s="59">
        <f>J148-I148</f>
        <v>0</v>
      </c>
      <c r="L148" s="53">
        <f>E148*(1-F148%)</f>
        <v>3.8612000000000002</v>
      </c>
      <c r="M148" s="51"/>
      <c r="N148" s="5">
        <v>2080</v>
      </c>
      <c r="O148" s="3">
        <v>2.2063999999999986</v>
      </c>
      <c r="P148" s="77"/>
    </row>
    <row r="149" spans="1:16" ht="12" customHeight="1" x14ac:dyDescent="0.4">
      <c r="A149" s="49">
        <v>7897595621047</v>
      </c>
      <c r="B149" s="50" t="s">
        <v>153</v>
      </c>
      <c r="C149" s="51">
        <v>72</v>
      </c>
      <c r="D149" s="52">
        <v>4.4189999999999987</v>
      </c>
      <c r="E149" s="53">
        <v>49.1</v>
      </c>
      <c r="F149" s="54">
        <v>85</v>
      </c>
      <c r="G149" s="55">
        <v>6</v>
      </c>
      <c r="H149" s="56">
        <f>VLOOKUP(A149,[1]Planilha2!$B$3:$H$216,7,0)</f>
        <v>6</v>
      </c>
      <c r="I149" s="57">
        <f>G149+F149</f>
        <v>91</v>
      </c>
      <c r="J149" s="58">
        <f>VLOOKUP(A149,[1]Planilha2!$B$3:$I$216,8,0)</f>
        <v>91</v>
      </c>
      <c r="K149" s="59">
        <f>J149-I149</f>
        <v>0</v>
      </c>
      <c r="L149" s="53">
        <f>E149*(1-F149%)</f>
        <v>7.3650000000000011</v>
      </c>
      <c r="M149" s="51"/>
      <c r="N149" s="5">
        <v>1072</v>
      </c>
      <c r="O149" s="3">
        <v>4.4189999999999987</v>
      </c>
      <c r="P149" s="77"/>
    </row>
    <row r="150" spans="1:16" ht="12" customHeight="1" x14ac:dyDescent="0.4">
      <c r="A150" s="49">
        <v>7897595615480</v>
      </c>
      <c r="B150" s="50" t="s">
        <v>154</v>
      </c>
      <c r="C150" s="51">
        <v>127</v>
      </c>
      <c r="D150" s="52">
        <v>1.5009999999999997</v>
      </c>
      <c r="E150" s="53">
        <v>15.01</v>
      </c>
      <c r="F150" s="54">
        <v>70</v>
      </c>
      <c r="G150" s="55">
        <v>20</v>
      </c>
      <c r="H150" s="56">
        <f>VLOOKUP(A150,[1]Planilha2!$B$3:$H$216,7,0)</f>
        <v>20</v>
      </c>
      <c r="I150" s="57">
        <f>G150+F150</f>
        <v>90</v>
      </c>
      <c r="J150" s="58">
        <f>VLOOKUP(A150,[1]Planilha2!$B$3:$I$216,8,0)</f>
        <v>90</v>
      </c>
      <c r="K150" s="59">
        <f>J150-I150</f>
        <v>0</v>
      </c>
      <c r="L150" s="53">
        <f>E150*(1-F150%)</f>
        <v>4.503000000000001</v>
      </c>
      <c r="M150" s="51"/>
      <c r="N150" s="5">
        <v>627</v>
      </c>
      <c r="O150" s="3">
        <v>1.5009999999999997</v>
      </c>
      <c r="P150" s="77"/>
    </row>
    <row r="151" spans="1:16" ht="12" customHeight="1" x14ac:dyDescent="0.4">
      <c r="A151" s="49">
        <v>7897595601766</v>
      </c>
      <c r="B151" s="50" t="s">
        <v>155</v>
      </c>
      <c r="C151" s="51">
        <v>173</v>
      </c>
      <c r="D151" s="52">
        <v>3.6384000000000003</v>
      </c>
      <c r="E151" s="53">
        <v>22.74</v>
      </c>
      <c r="F151" s="54">
        <v>78</v>
      </c>
      <c r="G151" s="55">
        <v>6</v>
      </c>
      <c r="H151" s="56">
        <f>VLOOKUP(A151,[1]Planilha2!$B$3:$H$216,7,0)</f>
        <v>6</v>
      </c>
      <c r="I151" s="57">
        <f>G151+F151</f>
        <v>84</v>
      </c>
      <c r="J151" s="58">
        <f>VLOOKUP(A151,[1]Planilha2!$B$3:$I$216,8,0)</f>
        <v>84</v>
      </c>
      <c r="K151" s="59">
        <f>J151-I151</f>
        <v>0</v>
      </c>
      <c r="L151" s="53">
        <f>E151*(1-F151%)</f>
        <v>5.0027999999999988</v>
      </c>
      <c r="M151" s="51"/>
      <c r="N151" s="5">
        <v>173</v>
      </c>
      <c r="O151" s="3">
        <v>3.6384000000000003</v>
      </c>
      <c r="P151" s="77"/>
    </row>
    <row r="152" spans="1:16" ht="12" customHeight="1" x14ac:dyDescent="0.4">
      <c r="A152" s="49">
        <v>7897595601773</v>
      </c>
      <c r="B152" s="50" t="s">
        <v>156</v>
      </c>
      <c r="C152" s="51">
        <v>552</v>
      </c>
      <c r="D152" s="52">
        <v>2.4971999999999999</v>
      </c>
      <c r="E152" s="53">
        <v>20.81</v>
      </c>
      <c r="F152" s="54">
        <v>82</v>
      </c>
      <c r="G152" s="55">
        <v>6</v>
      </c>
      <c r="H152" s="56">
        <f>VLOOKUP(A152,[1]Planilha2!$B$3:$H$216,7,0)</f>
        <v>6</v>
      </c>
      <c r="I152" s="57">
        <f>G152+F152</f>
        <v>88</v>
      </c>
      <c r="J152" s="58">
        <f>VLOOKUP(A152,[1]Planilha2!$B$3:$I$216,8,0)</f>
        <v>88</v>
      </c>
      <c r="K152" s="59">
        <f>J152-I152</f>
        <v>0</v>
      </c>
      <c r="L152" s="53">
        <f>E152*(1-F152%)</f>
        <v>3.7458000000000009</v>
      </c>
      <c r="M152" s="51"/>
      <c r="N152" s="5">
        <v>552</v>
      </c>
      <c r="O152" s="3">
        <v>2.4971999999999999</v>
      </c>
      <c r="P152" s="77"/>
    </row>
    <row r="153" spans="1:16" ht="12" hidden="1" customHeight="1" x14ac:dyDescent="0.4">
      <c r="A153" s="49">
        <v>7897595604163</v>
      </c>
      <c r="B153" s="50" t="s">
        <v>157</v>
      </c>
      <c r="C153" s="51">
        <v>90</v>
      </c>
      <c r="D153" s="52">
        <v>3.7348799999999969</v>
      </c>
      <c r="E153" s="53">
        <v>30.12</v>
      </c>
      <c r="F153" s="54">
        <v>77.600000000000009</v>
      </c>
      <c r="G153" s="55">
        <v>10</v>
      </c>
      <c r="H153" s="56">
        <f>VLOOKUP(A153,[1]Planilha2!$B$3:$H$216,7,0)</f>
        <v>10</v>
      </c>
      <c r="I153" s="57">
        <f>G153+F153</f>
        <v>87.600000000000009</v>
      </c>
      <c r="J153" s="58">
        <f>VLOOKUP(A153,[1]Planilha2!$B$3:$I$216,8,0)</f>
        <v>87.600000000000009</v>
      </c>
      <c r="K153" s="59">
        <f>J153-I153</f>
        <v>0</v>
      </c>
      <c r="L153" s="53">
        <f>E153*(1-F153%)</f>
        <v>6.7468799999999964</v>
      </c>
      <c r="M153" s="51"/>
      <c r="N153" s="5">
        <v>90</v>
      </c>
      <c r="O153" s="3">
        <v>3.7348799999999969</v>
      </c>
      <c r="P153" s="76"/>
    </row>
    <row r="154" spans="1:16" ht="12" customHeight="1" x14ac:dyDescent="0.4">
      <c r="A154" s="49">
        <v>7897595609816</v>
      </c>
      <c r="B154" s="60" t="s">
        <v>158</v>
      </c>
      <c r="C154" s="51">
        <v>388</v>
      </c>
      <c r="D154" s="52">
        <v>2.6712500000000023</v>
      </c>
      <c r="E154" s="53">
        <v>21.37</v>
      </c>
      <c r="F154" s="54">
        <v>78.499999999999986</v>
      </c>
      <c r="G154" s="55">
        <v>9</v>
      </c>
      <c r="H154" s="56">
        <f>VLOOKUP(A154,[1]Planilha2!$B$3:$H$216,7,0)</f>
        <v>9</v>
      </c>
      <c r="I154" s="57">
        <f>G154+F154</f>
        <v>87.499999999999986</v>
      </c>
      <c r="J154" s="58">
        <f>VLOOKUP(A154,[1]Planilha2!$B$3:$I$216,8,0)</f>
        <v>87.499999999999986</v>
      </c>
      <c r="K154" s="59">
        <f>J154-I154</f>
        <v>0</v>
      </c>
      <c r="L154" s="53">
        <f>E154*(1-F154%)</f>
        <v>4.5945500000000044</v>
      </c>
      <c r="M154" s="51"/>
      <c r="N154" s="5">
        <v>2048</v>
      </c>
      <c r="O154" s="3">
        <v>2.6712500000000023</v>
      </c>
      <c r="P154" s="77"/>
    </row>
    <row r="155" spans="1:16" ht="12" customHeight="1" x14ac:dyDescent="0.4">
      <c r="A155" s="49">
        <v>7897595632548</v>
      </c>
      <c r="B155" s="60" t="s">
        <v>159</v>
      </c>
      <c r="C155" s="51">
        <v>3428</v>
      </c>
      <c r="D155" s="52">
        <v>2.5056000000000007</v>
      </c>
      <c r="E155" s="53">
        <v>13.92</v>
      </c>
      <c r="F155" s="54">
        <v>73</v>
      </c>
      <c r="G155" s="55">
        <v>9</v>
      </c>
      <c r="H155" s="56">
        <f>VLOOKUP(A155,[1]Planilha2!$B$3:$H$216,7,0)</f>
        <v>11</v>
      </c>
      <c r="I155" s="57">
        <f>G155+F155</f>
        <v>82</v>
      </c>
      <c r="J155" s="58">
        <f>VLOOKUP(A155,[1]Planilha2!$B$3:$I$216,8,0)</f>
        <v>84</v>
      </c>
      <c r="K155" s="59">
        <f>J155-I155</f>
        <v>2</v>
      </c>
      <c r="L155" s="53">
        <f>E155*(1-F155%)</f>
        <v>3.7584000000000004</v>
      </c>
      <c r="M155" s="51"/>
      <c r="N155" s="5">
        <v>14588</v>
      </c>
      <c r="O155" s="3">
        <v>2.2272000000000003</v>
      </c>
      <c r="P155" s="77"/>
    </row>
    <row r="156" spans="1:16" ht="12" customHeight="1" x14ac:dyDescent="0.4">
      <c r="A156" s="84">
        <v>7897595609854</v>
      </c>
      <c r="B156" s="60" t="s">
        <v>160</v>
      </c>
      <c r="C156" s="51">
        <v>1262</v>
      </c>
      <c r="D156" s="52">
        <v>2.1180600000000132</v>
      </c>
      <c r="E156" s="53">
        <v>100.86</v>
      </c>
      <c r="F156" s="54">
        <v>95.399999999999991</v>
      </c>
      <c r="G156" s="55">
        <v>3.2</v>
      </c>
      <c r="H156" s="56">
        <f>VLOOKUP(A156,[1]Planilha2!$B$3:$H$216,7,0)</f>
        <v>2.5</v>
      </c>
      <c r="I156" s="57">
        <f>G156+F156</f>
        <v>98.6</v>
      </c>
      <c r="J156" s="58">
        <f>VLOOKUP(A156,[1]Planilha2!$B$3:$I$216,8,0)</f>
        <v>97.899999999999991</v>
      </c>
      <c r="K156" s="59">
        <f>J156-I156</f>
        <v>-0.70000000000000284</v>
      </c>
      <c r="L156" s="53">
        <f>E156*(1-F156%)</f>
        <v>4.6395600000000039</v>
      </c>
      <c r="M156" s="51"/>
      <c r="N156" s="5">
        <v>98822</v>
      </c>
      <c r="O156" s="3">
        <v>1.4120400000000013</v>
      </c>
      <c r="P156" s="77"/>
    </row>
    <row r="157" spans="1:16" ht="12" customHeight="1" x14ac:dyDescent="0.4">
      <c r="A157" s="84">
        <v>7897595632623</v>
      </c>
      <c r="B157" s="60" t="s">
        <v>161</v>
      </c>
      <c r="C157" s="51">
        <v>259</v>
      </c>
      <c r="D157" s="52">
        <v>4.1385000000000005</v>
      </c>
      <c r="E157" s="53">
        <v>27.59</v>
      </c>
      <c r="F157" s="54">
        <v>77</v>
      </c>
      <c r="G157" s="55">
        <v>9</v>
      </c>
      <c r="H157" s="56">
        <f>VLOOKUP(A157,[1]Planilha2!$B$3:$H$216,7,0)</f>
        <v>8</v>
      </c>
      <c r="I157" s="57">
        <f>G157+F157</f>
        <v>86</v>
      </c>
      <c r="J157" s="58">
        <f>VLOOKUP(A157,[1]Planilha2!$B$3:$I$216,8,0)</f>
        <v>85</v>
      </c>
      <c r="K157" s="59">
        <f>J157-I157</f>
        <v>-1</v>
      </c>
      <c r="L157" s="53">
        <f>E157*(1-F157%)</f>
        <v>6.3456999999999999</v>
      </c>
      <c r="M157" s="51"/>
      <c r="N157" s="5">
        <v>2959</v>
      </c>
      <c r="O157" s="3">
        <v>3.8626000000000005</v>
      </c>
      <c r="P157" s="77"/>
    </row>
    <row r="158" spans="1:16" ht="12" customHeight="1" x14ac:dyDescent="0.4">
      <c r="A158" s="84">
        <v>7897595609892</v>
      </c>
      <c r="B158" s="60" t="s">
        <v>162</v>
      </c>
      <c r="C158" s="51">
        <v>240</v>
      </c>
      <c r="D158" s="52">
        <v>4.4344500000000036</v>
      </c>
      <c r="E158" s="53">
        <v>119.85</v>
      </c>
      <c r="F158" s="54">
        <v>93.8</v>
      </c>
      <c r="G158" s="55">
        <v>3.0000000000000004</v>
      </c>
      <c r="H158" s="56">
        <f>VLOOKUP(A158,[1]Planilha2!$B$3:$H$216,7,0)</f>
        <v>2.5</v>
      </c>
      <c r="I158" s="57">
        <f>G158+F158</f>
        <v>96.8</v>
      </c>
      <c r="J158" s="58">
        <f>VLOOKUP(A158,[1]Planilha2!$B$3:$I$216,8,0)</f>
        <v>96.3</v>
      </c>
      <c r="K158" s="59">
        <f>J158-I158</f>
        <v>-0.5</v>
      </c>
      <c r="L158" s="53">
        <f>E158*(1-F158%)</f>
        <v>7.4307000000000061</v>
      </c>
      <c r="M158" s="51"/>
      <c r="N158" s="5">
        <v>17640</v>
      </c>
      <c r="O158" s="3">
        <v>3.8352000000000031</v>
      </c>
      <c r="P158" s="77"/>
    </row>
    <row r="159" spans="1:16" ht="12" hidden="1" customHeight="1" x14ac:dyDescent="0.4">
      <c r="A159" s="49">
        <v>7897595635624</v>
      </c>
      <c r="B159" s="50" t="s">
        <v>163</v>
      </c>
      <c r="C159" s="51">
        <v>94</v>
      </c>
      <c r="D159" s="52">
        <v>92.367000000000004</v>
      </c>
      <c r="E159" s="53">
        <v>167.94</v>
      </c>
      <c r="F159" s="54">
        <v>39</v>
      </c>
      <c r="G159" s="55">
        <v>6</v>
      </c>
      <c r="H159" s="56">
        <f>VLOOKUP(A159,[1]Planilha2!$B$3:$H$216,7,0)</f>
        <v>20</v>
      </c>
      <c r="I159" s="57">
        <f>G159+F159</f>
        <v>45</v>
      </c>
      <c r="J159" s="58">
        <f>VLOOKUP(A159,[1]Planilha2!$B$3:$I$216,8,0)</f>
        <v>59</v>
      </c>
      <c r="K159" s="59">
        <f>J159-I159</f>
        <v>14</v>
      </c>
      <c r="L159" s="53">
        <f>E159*(1-F159%)</f>
        <v>102.4434</v>
      </c>
      <c r="M159" s="51"/>
      <c r="N159" s="5">
        <v>94</v>
      </c>
      <c r="O159" s="3">
        <v>68.855400000000003</v>
      </c>
      <c r="P159" s="76"/>
    </row>
    <row r="160" spans="1:16" ht="12" customHeight="1" x14ac:dyDescent="0.4">
      <c r="A160" s="49">
        <v>7897595605474</v>
      </c>
      <c r="B160" s="50" t="s">
        <v>164</v>
      </c>
      <c r="C160" s="51">
        <v>230</v>
      </c>
      <c r="D160" s="52">
        <v>69.211199999999991</v>
      </c>
      <c r="E160" s="53">
        <v>144.19</v>
      </c>
      <c r="F160" s="54">
        <v>46</v>
      </c>
      <c r="G160" s="55">
        <v>6</v>
      </c>
      <c r="H160" s="56">
        <f>VLOOKUP(A160,[1]Planilha2!$B$3:$H$216,7,0)</f>
        <v>3</v>
      </c>
      <c r="I160" s="57">
        <f>G160+F160</f>
        <v>52</v>
      </c>
      <c r="J160" s="58">
        <f>VLOOKUP(A160,[1]Planilha2!$B$3:$I$216,8,0)</f>
        <v>49</v>
      </c>
      <c r="K160" s="59">
        <f>J160-I160</f>
        <v>-3</v>
      </c>
      <c r="L160" s="53">
        <f>E160*(1-F160%)</f>
        <v>77.8626</v>
      </c>
      <c r="M160" s="51"/>
      <c r="N160" s="5">
        <v>304</v>
      </c>
      <c r="O160" s="3">
        <v>73.536900000000003</v>
      </c>
      <c r="P160" s="77"/>
    </row>
    <row r="161" spans="1:16" ht="12" hidden="1" customHeight="1" x14ac:dyDescent="0.4">
      <c r="A161" s="49">
        <v>7897595630773</v>
      </c>
      <c r="B161" s="50" t="s">
        <v>165</v>
      </c>
      <c r="C161" s="51">
        <v>78</v>
      </c>
      <c r="D161" s="52">
        <v>6.4487200000000007</v>
      </c>
      <c r="E161" s="53">
        <v>10.82</v>
      </c>
      <c r="F161" s="54">
        <v>31.4</v>
      </c>
      <c r="G161" s="55">
        <v>9</v>
      </c>
      <c r="H161" s="56">
        <f>VLOOKUP(A161,[1]Planilha2!$B$3:$H$216,7,0)</f>
        <v>28</v>
      </c>
      <c r="I161" s="57">
        <f>G161+F161</f>
        <v>40.4</v>
      </c>
      <c r="J161" s="58">
        <f>VLOOKUP(A161,[1]Planilha2!$B$3:$I$216,8,0)</f>
        <v>59.4</v>
      </c>
      <c r="K161" s="59">
        <f>J161-I161</f>
        <v>19</v>
      </c>
      <c r="L161" s="53">
        <f>E161*(1-F161%)</f>
        <v>7.4225199999999996</v>
      </c>
      <c r="M161" s="51"/>
      <c r="N161" s="5">
        <v>78</v>
      </c>
      <c r="O161" s="3">
        <v>4.3929200000000002</v>
      </c>
      <c r="P161" s="76"/>
    </row>
    <row r="162" spans="1:16" ht="12" hidden="1" customHeight="1" x14ac:dyDescent="0.4">
      <c r="A162" s="49">
        <v>7897595630803</v>
      </c>
      <c r="B162" s="50" t="s">
        <v>166</v>
      </c>
      <c r="C162" s="51">
        <v>0</v>
      </c>
      <c r="D162" s="52">
        <v>11.169499999999999</v>
      </c>
      <c r="E162" s="53">
        <v>25.1</v>
      </c>
      <c r="F162" s="54">
        <v>46.5</v>
      </c>
      <c r="G162" s="55">
        <v>9</v>
      </c>
      <c r="H162" s="56">
        <f>VLOOKUP(A162,[1]Planilha2!$B$3:$H$216,7,0)</f>
        <v>25</v>
      </c>
      <c r="I162" s="57">
        <f>G162+F162</f>
        <v>55.5</v>
      </c>
      <c r="J162" s="58">
        <f>VLOOKUP(A162,[1]Planilha2!$B$3:$I$216,8,0)</f>
        <v>71.5</v>
      </c>
      <c r="K162" s="59">
        <f>J162-I162</f>
        <v>16</v>
      </c>
      <c r="L162" s="53">
        <f>E162*(1-F162%)</f>
        <v>13.428499999999998</v>
      </c>
      <c r="M162" s="51"/>
      <c r="N162" s="5">
        <v>100</v>
      </c>
      <c r="O162" s="3">
        <v>7.1535000000000011</v>
      </c>
      <c r="P162" s="76"/>
    </row>
    <row r="163" spans="1:16" ht="12" customHeight="1" thickBot="1" x14ac:dyDescent="0.45">
      <c r="A163" s="61">
        <v>7897595634917</v>
      </c>
      <c r="B163" s="62" t="s">
        <v>167</v>
      </c>
      <c r="C163" s="63">
        <v>167</v>
      </c>
      <c r="D163" s="64">
        <v>41.522000000000006</v>
      </c>
      <c r="E163" s="65">
        <v>63.88</v>
      </c>
      <c r="F163" s="66">
        <v>26</v>
      </c>
      <c r="G163" s="67">
        <v>9</v>
      </c>
      <c r="H163" s="68">
        <f>VLOOKUP(A163,[1]Planilha2!$B$3:$H$216,7,0)</f>
        <v>12</v>
      </c>
      <c r="I163" s="69">
        <f>G163+F163</f>
        <v>35</v>
      </c>
      <c r="J163" s="70">
        <f>VLOOKUP(A163,[1]Planilha2!$B$3:$I$216,8,0)</f>
        <v>38</v>
      </c>
      <c r="K163" s="71">
        <f>J163-I163</f>
        <v>3</v>
      </c>
      <c r="L163" s="65">
        <f>E163*(1-F163%)</f>
        <v>47.2712</v>
      </c>
      <c r="M163" s="63"/>
      <c r="N163" s="24">
        <v>367</v>
      </c>
      <c r="O163" s="3">
        <v>39.605600000000003</v>
      </c>
      <c r="P163" s="77"/>
    </row>
  </sheetData>
  <autoFilter ref="A3:O163" xr:uid="{D13B511C-BAC5-48AA-A5FF-87C81AECFA6C}">
    <filterColumn colId="13">
      <filters>
        <filter val="1.025"/>
        <filter val="1.027"/>
        <filter val="1.072"/>
        <filter val="1.345"/>
        <filter val="1.370"/>
        <filter val="1.392"/>
        <filter val="1.402"/>
        <filter val="1.482"/>
        <filter val="1.769"/>
        <filter val="129"/>
        <filter val="131"/>
        <filter val="14.588"/>
        <filter val="142"/>
        <filter val="146"/>
        <filter val="147"/>
        <filter val="148"/>
        <filter val="151"/>
        <filter val="153"/>
        <filter val="154"/>
        <filter val="161"/>
        <filter val="167"/>
        <filter val="169"/>
        <filter val="17.174"/>
        <filter val="17.640"/>
        <filter val="170"/>
        <filter val="171"/>
        <filter val="173"/>
        <filter val="177"/>
        <filter val="179"/>
        <filter val="180"/>
        <filter val="181"/>
        <filter val="186"/>
        <filter val="195"/>
        <filter val="196"/>
        <filter val="198"/>
        <filter val="199"/>
        <filter val="2.048"/>
        <filter val="2.080"/>
        <filter val="2.200"/>
        <filter val="2.243"/>
        <filter val="2.568"/>
        <filter val="2.603"/>
        <filter val="2.639"/>
        <filter val="2.741"/>
        <filter val="2.959"/>
        <filter val="206"/>
        <filter val="209"/>
        <filter val="214"/>
        <filter val="216"/>
        <filter val="22.830"/>
        <filter val="222"/>
        <filter val="228"/>
        <filter val="229"/>
        <filter val="237"/>
        <filter val="238"/>
        <filter val="239"/>
        <filter val="247"/>
        <filter val="252"/>
        <filter val="256"/>
        <filter val="260"/>
        <filter val="264"/>
        <filter val="274"/>
        <filter val="277"/>
        <filter val="282"/>
        <filter val="283"/>
        <filter val="287"/>
        <filter val="290"/>
        <filter val="3.643"/>
        <filter val="301"/>
        <filter val="304"/>
        <filter val="316"/>
        <filter val="319"/>
        <filter val="323"/>
        <filter val="340"/>
        <filter val="349"/>
        <filter val="361"/>
        <filter val="364"/>
        <filter val="367"/>
        <filter val="373"/>
        <filter val="402"/>
        <filter val="418"/>
        <filter val="45.149"/>
        <filter val="455"/>
        <filter val="463"/>
        <filter val="5.695"/>
        <filter val="508"/>
        <filter val="532"/>
        <filter val="533"/>
        <filter val="542"/>
        <filter val="552"/>
        <filter val="566"/>
        <filter val="574"/>
        <filter val="589"/>
        <filter val="6.482"/>
        <filter val="623"/>
        <filter val="627"/>
        <filter val="650"/>
        <filter val="674"/>
        <filter val="783"/>
        <filter val="864"/>
        <filter val="868"/>
        <filter val="871"/>
        <filter val="950"/>
        <filter val="98.822"/>
      </filters>
    </filterColumn>
    <sortState xmlns:xlrd2="http://schemas.microsoft.com/office/spreadsheetml/2017/richdata2" ref="A4:O163">
      <sortCondition ref="B3"/>
    </sortState>
  </autoFilter>
  <mergeCells count="4">
    <mergeCell ref="P75:P79"/>
    <mergeCell ref="A1:N1"/>
    <mergeCell ref="A2:N2"/>
    <mergeCell ref="P1:P3"/>
  </mergeCells>
  <conditionalFormatting sqref="K4:K163">
    <cfRule type="cellIs" dxfId="5" priority="1" operator="lessThan">
      <formula>0</formula>
    </cfRule>
    <cfRule type="cellIs" dxfId="4" priority="2" operator="greaterThan">
      <formula>1</formula>
    </cfRule>
    <cfRule type="cellIs" dxfId="3" priority="3" operator="greaterThan">
      <formula>0</formula>
    </cfRule>
  </conditionalFormatting>
  <pageMargins left="0.51181102362204722" right="0.39370078740157483" top="0.31496062992125984" bottom="0.31496062992125984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D49CE-BAB5-4631-9242-2DC867EE1FA0}">
  <dimension ref="A1:O161"/>
  <sheetViews>
    <sheetView tabSelected="1" workbookViewId="0">
      <selection activeCell="S3" sqref="S3"/>
    </sheetView>
  </sheetViews>
  <sheetFormatPr defaultRowHeight="14.5" x14ac:dyDescent="0.35"/>
  <cols>
    <col min="1" max="1" width="15.26953125" customWidth="1"/>
    <col min="2" max="2" width="37.7265625" customWidth="1"/>
    <col min="3" max="3" width="0" hidden="1" customWidth="1"/>
    <col min="4" max="4" width="11.7265625" customWidth="1"/>
    <col min="5" max="12" width="0" hidden="1" customWidth="1"/>
    <col min="13" max="13" width="12.81640625" customWidth="1"/>
    <col min="14" max="14" width="14.90625" style="37" customWidth="1"/>
    <col min="15" max="15" width="12.6328125" customWidth="1"/>
  </cols>
  <sheetData>
    <row r="1" spans="1:15" ht="38" customHeight="1" thickBot="1" x14ac:dyDescent="0.4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9"/>
    </row>
    <row r="2" spans="1:15" ht="15" thickBot="1" x14ac:dyDescent="0.4">
      <c r="A2" s="72" t="s">
        <v>176</v>
      </c>
      <c r="B2" s="73"/>
      <c r="C2" s="73"/>
      <c r="D2" s="73"/>
      <c r="E2" s="85"/>
      <c r="F2" s="85"/>
      <c r="G2" s="85"/>
      <c r="H2" s="85"/>
      <c r="I2" s="85"/>
      <c r="J2" s="85"/>
      <c r="K2" s="85"/>
      <c r="L2" s="85"/>
      <c r="M2" s="91">
        <f>SUBTOTAL(9,M4:M162)</f>
        <v>0</v>
      </c>
      <c r="N2" s="90">
        <f>SUBTOTAL(9,N4:N162)</f>
        <v>0</v>
      </c>
      <c r="O2" s="86"/>
    </row>
    <row r="3" spans="1:15" s="1" customFormat="1" x14ac:dyDescent="0.35">
      <c r="A3" s="14" t="s">
        <v>0</v>
      </c>
      <c r="B3" s="15" t="s">
        <v>168</v>
      </c>
      <c r="C3" s="16" t="s">
        <v>1</v>
      </c>
      <c r="D3" s="19" t="s">
        <v>9</v>
      </c>
      <c r="E3" s="17" t="s">
        <v>2</v>
      </c>
      <c r="F3" s="15" t="s">
        <v>3</v>
      </c>
      <c r="G3" s="15" t="s">
        <v>4</v>
      </c>
      <c r="H3" s="15" t="s">
        <v>5</v>
      </c>
      <c r="I3" s="18" t="s">
        <v>6</v>
      </c>
      <c r="J3" s="18" t="s">
        <v>7</v>
      </c>
      <c r="K3" s="18"/>
      <c r="L3" s="17" t="s">
        <v>8</v>
      </c>
      <c r="M3" s="36" t="s">
        <v>172</v>
      </c>
      <c r="N3" s="36" t="s">
        <v>173</v>
      </c>
      <c r="O3" s="19" t="s">
        <v>169</v>
      </c>
    </row>
    <row r="4" spans="1:15" x14ac:dyDescent="0.35">
      <c r="A4" s="20">
        <v>7897595637642</v>
      </c>
      <c r="B4" s="4" t="s">
        <v>10</v>
      </c>
      <c r="C4" s="5">
        <v>169</v>
      </c>
      <c r="D4" s="21">
        <v>9.5910000000000011</v>
      </c>
      <c r="E4" s="6">
        <v>63.94</v>
      </c>
      <c r="F4" s="7">
        <v>77</v>
      </c>
      <c r="G4" s="8">
        <v>8</v>
      </c>
      <c r="H4" s="9">
        <f>VLOOKUP(A4,[1]Planilha2!$B$3:$H$216,7,0)</f>
        <v>13</v>
      </c>
      <c r="I4" s="10">
        <f>G4+F4</f>
        <v>85</v>
      </c>
      <c r="J4" s="11">
        <f>VLOOKUP(A4,[1]Planilha2!$B$3:$I$216,8,0)</f>
        <v>90</v>
      </c>
      <c r="K4" s="12">
        <f>J4-I4</f>
        <v>5</v>
      </c>
      <c r="L4" s="6">
        <f>E4*(1-F4%)</f>
        <v>14.706199999999999</v>
      </c>
      <c r="M4" s="5"/>
      <c r="N4" s="38">
        <f>M4*D4</f>
        <v>0</v>
      </c>
      <c r="O4" s="5">
        <v>349</v>
      </c>
    </row>
    <row r="5" spans="1:15" x14ac:dyDescent="0.35">
      <c r="A5" s="20">
        <v>7897595602626</v>
      </c>
      <c r="B5" s="4" t="s">
        <v>11</v>
      </c>
      <c r="C5" s="5">
        <v>20</v>
      </c>
      <c r="D5" s="21">
        <v>6.3320000000000061</v>
      </c>
      <c r="E5" s="6">
        <v>126.64</v>
      </c>
      <c r="F5" s="7">
        <v>88</v>
      </c>
      <c r="G5" s="8">
        <v>7.0000000000000009</v>
      </c>
      <c r="H5" s="9">
        <f>VLOOKUP(A5,[1]Planilha2!$B$3:$H$216,7,0)</f>
        <v>7</v>
      </c>
      <c r="I5" s="10">
        <f>G5+F5</f>
        <v>95</v>
      </c>
      <c r="J5" s="11">
        <f>VLOOKUP(A5,[1]Planilha2!$B$3:$I$216,8,0)</f>
        <v>95</v>
      </c>
      <c r="K5" s="12">
        <f>J5-I5</f>
        <v>0</v>
      </c>
      <c r="L5" s="6">
        <f>E5*(1-F5%)</f>
        <v>15.1968</v>
      </c>
      <c r="M5" s="5"/>
      <c r="N5" s="38">
        <f t="shared" ref="N5:N68" si="0">M5*D5</f>
        <v>0</v>
      </c>
      <c r="O5" s="5">
        <v>650</v>
      </c>
    </row>
    <row r="6" spans="1:15" x14ac:dyDescent="0.35">
      <c r="A6" s="20">
        <v>7897595635198</v>
      </c>
      <c r="B6" s="4" t="s">
        <v>12</v>
      </c>
      <c r="C6" s="5">
        <v>13</v>
      </c>
      <c r="D6" s="21">
        <v>11.757599999999995</v>
      </c>
      <c r="E6" s="6">
        <v>130.63999999999999</v>
      </c>
      <c r="F6" s="7">
        <v>84</v>
      </c>
      <c r="G6" s="8">
        <v>7.0000000000000009</v>
      </c>
      <c r="H6" s="9">
        <f>VLOOKUP(A6,[1]Planilha2!$B$3:$H$216,7,0)</f>
        <v>7</v>
      </c>
      <c r="I6" s="10">
        <f>G6+F6</f>
        <v>91</v>
      </c>
      <c r="J6" s="11">
        <f>VLOOKUP(A6,[1]Planilha2!$B$3:$I$216,8,0)</f>
        <v>91</v>
      </c>
      <c r="K6" s="12">
        <f>J6-I6</f>
        <v>0</v>
      </c>
      <c r="L6" s="6">
        <f>E6*(1-F6%)</f>
        <v>20.902400000000004</v>
      </c>
      <c r="M6" s="5"/>
      <c r="N6" s="38">
        <f t="shared" si="0"/>
        <v>0</v>
      </c>
      <c r="O6" s="5">
        <v>463</v>
      </c>
    </row>
    <row r="7" spans="1:15" x14ac:dyDescent="0.35">
      <c r="A7" s="20">
        <v>7897595603494</v>
      </c>
      <c r="B7" s="4" t="s">
        <v>13</v>
      </c>
      <c r="C7" s="5">
        <v>431</v>
      </c>
      <c r="D7" s="21">
        <v>31.395</v>
      </c>
      <c r="E7" s="6">
        <v>241.5</v>
      </c>
      <c r="F7" s="7">
        <v>81</v>
      </c>
      <c r="G7" s="8">
        <v>6</v>
      </c>
      <c r="H7" s="9">
        <f>VLOOKUP(A7,[1]Planilha2!$B$3:$H$216,7,0)</f>
        <v>7</v>
      </c>
      <c r="I7" s="10">
        <f>G7+F7</f>
        <v>87</v>
      </c>
      <c r="J7" s="11">
        <f>VLOOKUP(A7,[1]Planilha2!$B$3:$I$216,8,0)</f>
        <v>88</v>
      </c>
      <c r="K7" s="12">
        <f>J7-I7</f>
        <v>1</v>
      </c>
      <c r="L7" s="6">
        <f>E7*(1-F7%)</f>
        <v>45.884999999999984</v>
      </c>
      <c r="M7" s="5"/>
      <c r="N7" s="38">
        <f t="shared" si="0"/>
        <v>0</v>
      </c>
      <c r="O7" s="5">
        <v>871</v>
      </c>
    </row>
    <row r="8" spans="1:15" x14ac:dyDescent="0.35">
      <c r="A8" s="20">
        <v>7897595639066</v>
      </c>
      <c r="B8" s="4" t="s">
        <v>14</v>
      </c>
      <c r="C8" s="5">
        <v>206</v>
      </c>
      <c r="D8" s="21">
        <v>29.787000000000006</v>
      </c>
      <c r="E8" s="6">
        <v>99.29</v>
      </c>
      <c r="F8" s="7">
        <v>55.999999999999993</v>
      </c>
      <c r="G8" s="8">
        <v>14.000000000000002</v>
      </c>
      <c r="H8" s="9">
        <f>VLOOKUP(A8,[1]Planilha2!$B$3:$H$216,7,0)</f>
        <v>16</v>
      </c>
      <c r="I8" s="10">
        <f>G8+F8</f>
        <v>70</v>
      </c>
      <c r="J8" s="11">
        <f>VLOOKUP(A8,[1]Planilha2!$B$3:$I$216,8,0)</f>
        <v>72</v>
      </c>
      <c r="K8" s="12">
        <f>J8-I8</f>
        <v>2</v>
      </c>
      <c r="L8" s="6">
        <f>E8*(1-F8%)</f>
        <v>43.68760000000001</v>
      </c>
      <c r="M8" s="5"/>
      <c r="N8" s="38">
        <f t="shared" si="0"/>
        <v>0</v>
      </c>
      <c r="O8" s="5">
        <v>206</v>
      </c>
    </row>
    <row r="9" spans="1:15" x14ac:dyDescent="0.35">
      <c r="A9" s="20">
        <v>7897595639134</v>
      </c>
      <c r="B9" s="4" t="s">
        <v>15</v>
      </c>
      <c r="C9" s="5">
        <v>77</v>
      </c>
      <c r="D9" s="21">
        <v>57.594000000000008</v>
      </c>
      <c r="E9" s="6">
        <v>198.6</v>
      </c>
      <c r="F9" s="7">
        <v>55.999999999999993</v>
      </c>
      <c r="G9" s="8">
        <v>15</v>
      </c>
      <c r="H9" s="9">
        <f>VLOOKUP(A9,[1]Planilha2!$B$3:$H$216,7,0)</f>
        <v>16</v>
      </c>
      <c r="I9" s="10">
        <f>G9+F9</f>
        <v>71</v>
      </c>
      <c r="J9" s="11">
        <f>VLOOKUP(A9,[1]Planilha2!$B$3:$I$216,8,0)</f>
        <v>72</v>
      </c>
      <c r="K9" s="12">
        <f>J9-I9</f>
        <v>1</v>
      </c>
      <c r="L9" s="6">
        <f>E9*(1-F9%)</f>
        <v>87.384000000000015</v>
      </c>
      <c r="M9" s="5"/>
      <c r="N9" s="38">
        <f t="shared" si="0"/>
        <v>0</v>
      </c>
      <c r="O9" s="5">
        <v>147</v>
      </c>
    </row>
    <row r="10" spans="1:15" x14ac:dyDescent="0.35">
      <c r="A10" s="20">
        <v>7897595637574</v>
      </c>
      <c r="B10" s="4" t="s">
        <v>16</v>
      </c>
      <c r="C10" s="5">
        <v>237</v>
      </c>
      <c r="D10" s="21">
        <v>6.5208000000000013</v>
      </c>
      <c r="E10" s="6">
        <v>16.72</v>
      </c>
      <c r="F10" s="7">
        <v>54.999999999999993</v>
      </c>
      <c r="G10" s="8">
        <v>6</v>
      </c>
      <c r="H10" s="9">
        <f>VLOOKUP(A10,[1]Planilha2!$B$3:$H$216,7,0)</f>
        <v>8</v>
      </c>
      <c r="I10" s="10">
        <f>G10+F10</f>
        <v>60.999999999999993</v>
      </c>
      <c r="J10" s="11">
        <f>VLOOKUP(A10,[1]Planilha2!$B$3:$I$216,8,0)</f>
        <v>62.999999999999993</v>
      </c>
      <c r="K10" s="12">
        <f>J10-I10</f>
        <v>2</v>
      </c>
      <c r="L10" s="6">
        <f>E10*(1-F10%)</f>
        <v>7.5240000000000009</v>
      </c>
      <c r="M10" s="5"/>
      <c r="N10" s="38">
        <f t="shared" si="0"/>
        <v>0</v>
      </c>
      <c r="O10" s="5">
        <v>237</v>
      </c>
    </row>
    <row r="11" spans="1:15" x14ac:dyDescent="0.35">
      <c r="A11" s="20">
        <v>7897595610096</v>
      </c>
      <c r="B11" s="4" t="s">
        <v>17</v>
      </c>
      <c r="C11" s="5">
        <v>128</v>
      </c>
      <c r="D11" s="21">
        <v>13.05</v>
      </c>
      <c r="E11" s="6">
        <v>26.1</v>
      </c>
      <c r="F11" s="7">
        <v>44</v>
      </c>
      <c r="G11" s="8">
        <v>6</v>
      </c>
      <c r="H11" s="9">
        <f>VLOOKUP(A11,[1]Planilha2!$B$3:$H$216,7,0)</f>
        <v>8</v>
      </c>
      <c r="I11" s="10">
        <f>G11+F11</f>
        <v>50</v>
      </c>
      <c r="J11" s="11">
        <f>VLOOKUP(A11,[1]Planilha2!$B$3:$I$216,8,0)</f>
        <v>52</v>
      </c>
      <c r="K11" s="12">
        <f>J11-I11</f>
        <v>2</v>
      </c>
      <c r="L11" s="6">
        <f>E11*(1-F11%)</f>
        <v>14.616000000000001</v>
      </c>
      <c r="M11" s="5"/>
      <c r="N11" s="38">
        <f t="shared" si="0"/>
        <v>0</v>
      </c>
      <c r="O11" s="5">
        <v>128</v>
      </c>
    </row>
    <row r="12" spans="1:15" x14ac:dyDescent="0.35">
      <c r="A12" s="20">
        <v>7897595605900</v>
      </c>
      <c r="B12" s="4" t="s">
        <v>18</v>
      </c>
      <c r="C12" s="5">
        <v>1379</v>
      </c>
      <c r="D12" s="21">
        <v>4.3662000000000001</v>
      </c>
      <c r="E12" s="6">
        <v>11.49</v>
      </c>
      <c r="F12" s="7">
        <v>52</v>
      </c>
      <c r="G12" s="8">
        <v>10</v>
      </c>
      <c r="H12" s="9">
        <f>VLOOKUP(A12,[1]Planilha2!$B$3:$H$216,7,0)</f>
        <v>14</v>
      </c>
      <c r="I12" s="10">
        <f>G12+F12</f>
        <v>62</v>
      </c>
      <c r="J12" s="11">
        <f>VLOOKUP(A12,[1]Planilha2!$B$3:$I$216,8,0)</f>
        <v>66</v>
      </c>
      <c r="K12" s="12">
        <f>J12-I12</f>
        <v>4</v>
      </c>
      <c r="L12" s="6">
        <f>E12*(1-F12%)</f>
        <v>5.5152000000000001</v>
      </c>
      <c r="M12" s="5"/>
      <c r="N12" s="38">
        <f t="shared" si="0"/>
        <v>0</v>
      </c>
      <c r="O12" s="5">
        <v>2639</v>
      </c>
    </row>
    <row r="13" spans="1:15" x14ac:dyDescent="0.35">
      <c r="A13" s="20">
        <v>7897595612397</v>
      </c>
      <c r="B13" s="4" t="s">
        <v>19</v>
      </c>
      <c r="C13" s="5">
        <v>59</v>
      </c>
      <c r="D13" s="21">
        <v>8.8550000000000022</v>
      </c>
      <c r="E13" s="6">
        <v>16.100000000000001</v>
      </c>
      <c r="F13" s="7">
        <v>35</v>
      </c>
      <c r="G13" s="8">
        <v>10</v>
      </c>
      <c r="H13" s="9">
        <f>VLOOKUP(A13,[1]Planilha2!$B$3:$H$216,7,0)</f>
        <v>14</v>
      </c>
      <c r="I13" s="10">
        <f>G13+F13</f>
        <v>45</v>
      </c>
      <c r="J13" s="11">
        <f>VLOOKUP(A13,[1]Planilha2!$B$3:$I$216,8,0)</f>
        <v>49</v>
      </c>
      <c r="K13" s="12">
        <f>J13-I13</f>
        <v>4</v>
      </c>
      <c r="L13" s="6">
        <f>E13*(1-F13%)</f>
        <v>10.465000000000002</v>
      </c>
      <c r="M13" s="5"/>
      <c r="N13" s="38">
        <f t="shared" si="0"/>
        <v>0</v>
      </c>
      <c r="O13" s="5">
        <v>179</v>
      </c>
    </row>
    <row r="14" spans="1:15" x14ac:dyDescent="0.35">
      <c r="A14" s="20">
        <v>7897595635969</v>
      </c>
      <c r="B14" s="4" t="s">
        <v>20</v>
      </c>
      <c r="C14" s="5">
        <v>33</v>
      </c>
      <c r="D14" s="21">
        <v>9.2826000000000022</v>
      </c>
      <c r="E14" s="6">
        <v>34.380000000000003</v>
      </c>
      <c r="F14" s="7">
        <v>67</v>
      </c>
      <c r="G14" s="8">
        <v>6</v>
      </c>
      <c r="H14" s="9">
        <f>VLOOKUP(A14,[1]Planilha2!$B$3:$H$216,7,0)</f>
        <v>8</v>
      </c>
      <c r="I14" s="10">
        <f>G14+F14</f>
        <v>73</v>
      </c>
      <c r="J14" s="11">
        <f>VLOOKUP(A14,[1]Planilha2!$B$3:$I$216,8,0)</f>
        <v>75</v>
      </c>
      <c r="K14" s="12">
        <f>J14-I14</f>
        <v>2</v>
      </c>
      <c r="L14" s="6">
        <f>E14*(1-F14%)</f>
        <v>11.3454</v>
      </c>
      <c r="M14" s="5"/>
      <c r="N14" s="38">
        <f t="shared" si="0"/>
        <v>0</v>
      </c>
      <c r="O14" s="5">
        <v>153</v>
      </c>
    </row>
    <row r="15" spans="1:15" x14ac:dyDescent="0.35">
      <c r="A15" s="20">
        <v>7897595602114</v>
      </c>
      <c r="B15" s="4" t="s">
        <v>21</v>
      </c>
      <c r="C15" s="5">
        <v>443</v>
      </c>
      <c r="D15" s="21">
        <v>8.5644000000000009</v>
      </c>
      <c r="E15" s="6">
        <v>31.72</v>
      </c>
      <c r="F15" s="7">
        <v>68</v>
      </c>
      <c r="G15" s="8">
        <v>5</v>
      </c>
      <c r="H15" s="9">
        <f>VLOOKUP(A15,[1]Planilha2!$B$3:$H$216,7,0)</f>
        <v>7</v>
      </c>
      <c r="I15" s="10">
        <f>G15+F15</f>
        <v>73</v>
      </c>
      <c r="J15" s="11">
        <f>VLOOKUP(A15,[1]Planilha2!$B$3:$I$216,8,0)</f>
        <v>75</v>
      </c>
      <c r="K15" s="12">
        <f>J15-I15</f>
        <v>2</v>
      </c>
      <c r="L15" s="6">
        <f>E15*(1-F15%)</f>
        <v>10.150399999999998</v>
      </c>
      <c r="M15" s="5"/>
      <c r="N15" s="38">
        <f t="shared" si="0"/>
        <v>0</v>
      </c>
      <c r="O15" s="5">
        <v>2243</v>
      </c>
    </row>
    <row r="16" spans="1:15" x14ac:dyDescent="0.35">
      <c r="A16" s="20">
        <v>7897595622037</v>
      </c>
      <c r="B16" s="4" t="s">
        <v>22</v>
      </c>
      <c r="C16" s="5">
        <v>77</v>
      </c>
      <c r="D16" s="21">
        <v>16.222200000000004</v>
      </c>
      <c r="E16" s="6">
        <v>42.69</v>
      </c>
      <c r="F16" s="7">
        <v>52.999999999999993</v>
      </c>
      <c r="G16" s="8">
        <v>9</v>
      </c>
      <c r="H16" s="9">
        <f>VLOOKUP(A16,[1]Planilha2!$B$3:$H$216,7,0)</f>
        <v>12</v>
      </c>
      <c r="I16" s="10">
        <f>G16+F16</f>
        <v>61.999999999999993</v>
      </c>
      <c r="J16" s="11">
        <f>VLOOKUP(A16,[1]Planilha2!$B$3:$I$216,8,0)</f>
        <v>65</v>
      </c>
      <c r="K16" s="12">
        <f>J16-I16</f>
        <v>3.0000000000000071</v>
      </c>
      <c r="L16" s="6">
        <f>E16*(1-F16%)</f>
        <v>20.064300000000003</v>
      </c>
      <c r="M16" s="5"/>
      <c r="N16" s="38">
        <f t="shared" si="0"/>
        <v>0</v>
      </c>
      <c r="O16" s="5">
        <v>77</v>
      </c>
    </row>
    <row r="17" spans="1:15" x14ac:dyDescent="0.35">
      <c r="A17" s="20">
        <v>7897595636508</v>
      </c>
      <c r="B17" s="4" t="s">
        <v>23</v>
      </c>
      <c r="C17" s="5">
        <v>180</v>
      </c>
      <c r="D17" s="21">
        <v>17.301899999999996</v>
      </c>
      <c r="E17" s="6">
        <v>44.94</v>
      </c>
      <c r="F17" s="7">
        <v>35.500000000000007</v>
      </c>
      <c r="G17" s="8">
        <v>26</v>
      </c>
      <c r="H17" s="9">
        <f>VLOOKUP(A17,[1]Planilha2!$B$3:$H$216,7,0)</f>
        <v>30</v>
      </c>
      <c r="I17" s="10">
        <f>G17+F17</f>
        <v>61.500000000000007</v>
      </c>
      <c r="J17" s="11">
        <f>VLOOKUP(A17,[1]Planilha2!$B$3:$I$216,8,0)</f>
        <v>65.5</v>
      </c>
      <c r="K17" s="12">
        <f>J17-I17</f>
        <v>3.9999999999999929</v>
      </c>
      <c r="L17" s="6">
        <f>E17*(1-F17%)</f>
        <v>28.986299999999993</v>
      </c>
      <c r="M17" s="5"/>
      <c r="N17" s="38">
        <f t="shared" si="0"/>
        <v>0</v>
      </c>
      <c r="O17" s="5">
        <v>180</v>
      </c>
    </row>
    <row r="18" spans="1:15" x14ac:dyDescent="0.35">
      <c r="A18" s="20">
        <v>7897595605276</v>
      </c>
      <c r="B18" s="4" t="s">
        <v>24</v>
      </c>
      <c r="C18" s="5">
        <v>1289</v>
      </c>
      <c r="D18" s="21">
        <v>14.836800000000006</v>
      </c>
      <c r="E18" s="6">
        <v>61.82</v>
      </c>
      <c r="F18" s="7">
        <v>65.999999999999986</v>
      </c>
      <c r="G18" s="8">
        <v>10</v>
      </c>
      <c r="H18" s="9">
        <f>VLOOKUP(A18,[1]Planilha2!$B$3:$H$216,7,0)</f>
        <v>10</v>
      </c>
      <c r="I18" s="10">
        <f>G18+F18</f>
        <v>75.999999999999986</v>
      </c>
      <c r="J18" s="11">
        <f>VLOOKUP(A18,[1]Planilha2!$B$3:$I$216,8,0)</f>
        <v>75.999999999999986</v>
      </c>
      <c r="K18" s="12">
        <f>J18-I18</f>
        <v>0</v>
      </c>
      <c r="L18" s="6">
        <f>E18*(1-F18%)</f>
        <v>21.018800000000013</v>
      </c>
      <c r="M18" s="5"/>
      <c r="N18" s="38">
        <f t="shared" si="0"/>
        <v>0</v>
      </c>
      <c r="O18" s="5">
        <v>1769</v>
      </c>
    </row>
    <row r="19" spans="1:15" x14ac:dyDescent="0.35">
      <c r="A19" s="20">
        <v>7897595638595</v>
      </c>
      <c r="B19" s="4" t="s">
        <v>25</v>
      </c>
      <c r="C19" s="5">
        <v>319</v>
      </c>
      <c r="D19" s="21">
        <v>20.696549999999998</v>
      </c>
      <c r="E19" s="6">
        <v>59.99</v>
      </c>
      <c r="F19" s="7">
        <v>47.5</v>
      </c>
      <c r="G19" s="8">
        <v>18</v>
      </c>
      <c r="H19" s="9">
        <f>VLOOKUP(A19,[1]Planilha2!$B$3:$H$216,7,0)</f>
        <v>15</v>
      </c>
      <c r="I19" s="10">
        <f>G19+F19</f>
        <v>65.5</v>
      </c>
      <c r="J19" s="11">
        <f>VLOOKUP(A19,[1]Planilha2!$B$3:$I$216,8,0)</f>
        <v>62.5</v>
      </c>
      <c r="K19" s="12">
        <f>J19-I19</f>
        <v>-3</v>
      </c>
      <c r="L19" s="6">
        <f>E19*(1-F19%)</f>
        <v>31.494750000000003</v>
      </c>
      <c r="M19" s="5"/>
      <c r="N19" s="38">
        <f t="shared" si="0"/>
        <v>0</v>
      </c>
      <c r="O19" s="5">
        <v>319</v>
      </c>
    </row>
    <row r="20" spans="1:15" x14ac:dyDescent="0.35">
      <c r="A20" s="20">
        <v>7897595633309</v>
      </c>
      <c r="B20" s="4" t="s">
        <v>26</v>
      </c>
      <c r="C20" s="5">
        <v>362</v>
      </c>
      <c r="D20" s="21">
        <v>23.478399999999997</v>
      </c>
      <c r="E20" s="6">
        <v>73.37</v>
      </c>
      <c r="F20" s="7">
        <v>55.999999999999993</v>
      </c>
      <c r="G20" s="8">
        <v>12</v>
      </c>
      <c r="H20" s="9">
        <f>VLOOKUP(A20,[1]Planilha2!$B$3:$H$216,7,0)</f>
        <v>14</v>
      </c>
      <c r="I20" s="10">
        <f>G20+F20</f>
        <v>68</v>
      </c>
      <c r="J20" s="11">
        <f>VLOOKUP(A20,[1]Planilha2!$B$3:$I$216,8,0)</f>
        <v>70</v>
      </c>
      <c r="K20" s="12">
        <f>J20-I20</f>
        <v>2</v>
      </c>
      <c r="L20" s="6">
        <f>E20*(1-F20%)</f>
        <v>32.282800000000009</v>
      </c>
      <c r="M20" s="5"/>
      <c r="N20" s="38">
        <f t="shared" si="0"/>
        <v>0</v>
      </c>
      <c r="O20" s="5">
        <v>542</v>
      </c>
    </row>
    <row r="21" spans="1:15" x14ac:dyDescent="0.35">
      <c r="A21" s="20">
        <v>7897595624635</v>
      </c>
      <c r="B21" s="4" t="s">
        <v>27</v>
      </c>
      <c r="C21" s="5">
        <v>2200</v>
      </c>
      <c r="D21" s="21">
        <v>32.649600000000014</v>
      </c>
      <c r="E21" s="6">
        <v>85.92</v>
      </c>
      <c r="F21" s="7">
        <v>55.999999999999993</v>
      </c>
      <c r="G21" s="8">
        <v>6</v>
      </c>
      <c r="H21" s="9">
        <f>VLOOKUP(A21,[1]Planilha2!$B$3:$H$216,7,0)</f>
        <v>13</v>
      </c>
      <c r="I21" s="10">
        <f>G21+F21</f>
        <v>61.999999999999993</v>
      </c>
      <c r="J21" s="11">
        <f>VLOOKUP(A21,[1]Planilha2!$B$3:$I$216,8,0)</f>
        <v>69</v>
      </c>
      <c r="K21" s="12">
        <f>J21-I21</f>
        <v>7.0000000000000071</v>
      </c>
      <c r="L21" s="6">
        <f>E21*(1-F21%)</f>
        <v>37.804800000000007</v>
      </c>
      <c r="M21" s="5"/>
      <c r="N21" s="38">
        <f t="shared" si="0"/>
        <v>0</v>
      </c>
      <c r="O21" s="5">
        <v>2200</v>
      </c>
    </row>
    <row r="22" spans="1:15" x14ac:dyDescent="0.35">
      <c r="A22" s="20">
        <v>7897595638618</v>
      </c>
      <c r="B22" s="4" t="s">
        <v>28</v>
      </c>
      <c r="C22" s="5">
        <v>323</v>
      </c>
      <c r="D22" s="21">
        <v>30.671399999999995</v>
      </c>
      <c r="E22" s="6">
        <v>90.21</v>
      </c>
      <c r="F22" s="7">
        <v>47</v>
      </c>
      <c r="G22" s="8">
        <v>19</v>
      </c>
      <c r="H22" s="9">
        <f>VLOOKUP(A22,[1]Planilha2!$B$3:$H$216,7,0)</f>
        <v>20</v>
      </c>
      <c r="I22" s="10">
        <f>G22+F22</f>
        <v>66</v>
      </c>
      <c r="J22" s="11">
        <f>VLOOKUP(A22,[1]Planilha2!$B$3:$I$216,8,0)</f>
        <v>67</v>
      </c>
      <c r="K22" s="12">
        <f>J22-I22</f>
        <v>1</v>
      </c>
      <c r="L22" s="6">
        <f>E22*(1-F22%)</f>
        <v>47.811299999999996</v>
      </c>
      <c r="M22" s="5"/>
      <c r="N22" s="38">
        <f t="shared" si="0"/>
        <v>0</v>
      </c>
      <c r="O22" s="5">
        <v>323</v>
      </c>
    </row>
    <row r="23" spans="1:15" x14ac:dyDescent="0.35">
      <c r="A23" s="20">
        <v>7897595633316</v>
      </c>
      <c r="B23" s="4" t="s">
        <v>29</v>
      </c>
      <c r="C23" s="5">
        <v>198</v>
      </c>
      <c r="D23" s="21">
        <v>33.012000000000008</v>
      </c>
      <c r="E23" s="6">
        <v>110.04</v>
      </c>
      <c r="F23" s="7">
        <v>57.999999999999993</v>
      </c>
      <c r="G23" s="8">
        <v>12</v>
      </c>
      <c r="H23" s="9">
        <f>VLOOKUP(A23,[1]Planilha2!$B$3:$H$216,7,0)</f>
        <v>15</v>
      </c>
      <c r="I23" s="10">
        <f>G23+F23</f>
        <v>70</v>
      </c>
      <c r="J23" s="11">
        <f>VLOOKUP(A23,[1]Planilha2!$B$3:$I$216,8,0)</f>
        <v>73</v>
      </c>
      <c r="K23" s="12">
        <f>J23-I23</f>
        <v>3</v>
      </c>
      <c r="L23" s="6">
        <f>E23*(1-F23%)</f>
        <v>46.216800000000006</v>
      </c>
      <c r="M23" s="5"/>
      <c r="N23" s="38">
        <f t="shared" si="0"/>
        <v>0</v>
      </c>
      <c r="O23" s="5">
        <v>198</v>
      </c>
    </row>
    <row r="24" spans="1:15" x14ac:dyDescent="0.35">
      <c r="A24" s="20">
        <v>7897595624642</v>
      </c>
      <c r="B24" s="4" t="s">
        <v>30</v>
      </c>
      <c r="C24" s="5">
        <v>1208</v>
      </c>
      <c r="D24" s="21">
        <v>47.96407</v>
      </c>
      <c r="E24" s="6">
        <v>128.59</v>
      </c>
      <c r="F24" s="7">
        <v>56.699999999999996</v>
      </c>
      <c r="G24" s="8">
        <v>6</v>
      </c>
      <c r="H24" s="9">
        <f>VLOOKUP(A24,[1]Planilha2!$B$3:$H$216,7,0)</f>
        <v>9</v>
      </c>
      <c r="I24" s="10">
        <f>G24+F24</f>
        <v>62.699999999999996</v>
      </c>
      <c r="J24" s="11">
        <f>VLOOKUP(A24,[1]Planilha2!$B$3:$I$216,8,0)</f>
        <v>65.699999999999989</v>
      </c>
      <c r="K24" s="12">
        <f>J24-I24</f>
        <v>2.9999999999999929</v>
      </c>
      <c r="L24" s="6">
        <f>E24*(1-F24%)</f>
        <v>55.679470000000009</v>
      </c>
      <c r="M24" s="5"/>
      <c r="N24" s="38">
        <f t="shared" si="0"/>
        <v>0</v>
      </c>
      <c r="O24" s="5">
        <v>2603</v>
      </c>
    </row>
    <row r="25" spans="1:15" x14ac:dyDescent="0.35">
      <c r="A25" s="20">
        <v>7897595637161</v>
      </c>
      <c r="B25" s="4" t="s">
        <v>31</v>
      </c>
      <c r="C25" s="5">
        <v>3223</v>
      </c>
      <c r="D25" s="21">
        <v>57.3611</v>
      </c>
      <c r="E25" s="6">
        <v>155.03</v>
      </c>
      <c r="F25" s="7">
        <v>50</v>
      </c>
      <c r="G25" s="8">
        <v>13</v>
      </c>
      <c r="H25" s="9">
        <f>VLOOKUP(A25,[1]Planilha2!$B$3:$H$216,7,0)</f>
        <v>15</v>
      </c>
      <c r="I25" s="10">
        <f>G25+F25</f>
        <v>63</v>
      </c>
      <c r="J25" s="11">
        <f>VLOOKUP(A25,[1]Planilha2!$B$3:$I$216,8,0)</f>
        <v>65</v>
      </c>
      <c r="K25" s="12">
        <f>J25-I25</f>
        <v>2</v>
      </c>
      <c r="L25" s="6">
        <f>E25*(1-F25%)</f>
        <v>77.515000000000001</v>
      </c>
      <c r="M25" s="5"/>
      <c r="N25" s="38">
        <f t="shared" si="0"/>
        <v>0</v>
      </c>
      <c r="O25" s="5">
        <v>3643</v>
      </c>
    </row>
    <row r="26" spans="1:15" x14ac:dyDescent="0.35">
      <c r="A26" s="20">
        <v>7897595634764</v>
      </c>
      <c r="B26" s="4" t="s">
        <v>32</v>
      </c>
      <c r="C26" s="5">
        <v>316</v>
      </c>
      <c r="D26" s="21">
        <v>18.802</v>
      </c>
      <c r="E26" s="6">
        <v>53.72</v>
      </c>
      <c r="F26" s="7">
        <v>61</v>
      </c>
      <c r="G26" s="8">
        <v>4</v>
      </c>
      <c r="H26" s="9">
        <f>VLOOKUP(A26,[1]Planilha2!$B$3:$H$216,7,0)</f>
        <v>3</v>
      </c>
      <c r="I26" s="10">
        <f>G26+F26</f>
        <v>65</v>
      </c>
      <c r="J26" s="11">
        <f>VLOOKUP(A26,[1]Planilha2!$B$3:$I$216,8,0)</f>
        <v>64</v>
      </c>
      <c r="K26" s="12">
        <f>J26-I26</f>
        <v>-1</v>
      </c>
      <c r="L26" s="6">
        <f>E26*(1-F26%)</f>
        <v>20.950800000000001</v>
      </c>
      <c r="M26" s="5"/>
      <c r="N26" s="38">
        <f t="shared" si="0"/>
        <v>0</v>
      </c>
      <c r="O26" s="5">
        <v>316</v>
      </c>
    </row>
    <row r="27" spans="1:15" x14ac:dyDescent="0.35">
      <c r="A27" s="20">
        <v>7897595634788</v>
      </c>
      <c r="B27" s="4" t="s">
        <v>33</v>
      </c>
      <c r="C27" s="5">
        <v>508</v>
      </c>
      <c r="D27" s="21">
        <v>18.802</v>
      </c>
      <c r="E27" s="6">
        <v>53.72</v>
      </c>
      <c r="F27" s="7">
        <v>61</v>
      </c>
      <c r="G27" s="8">
        <v>4</v>
      </c>
      <c r="H27" s="9">
        <f>VLOOKUP(A27,[1]Planilha2!$B$3:$H$216,7,0)</f>
        <v>3</v>
      </c>
      <c r="I27" s="10">
        <f>G27+F27</f>
        <v>65</v>
      </c>
      <c r="J27" s="11">
        <f>VLOOKUP(A27,[1]Planilha2!$B$3:$I$216,8,0)</f>
        <v>64</v>
      </c>
      <c r="K27" s="12">
        <f>J27-I27</f>
        <v>-1</v>
      </c>
      <c r="L27" s="6">
        <f>E27*(1-F27%)</f>
        <v>20.950800000000001</v>
      </c>
      <c r="M27" s="5"/>
      <c r="N27" s="38">
        <f t="shared" si="0"/>
        <v>0</v>
      </c>
      <c r="O27" s="5">
        <v>508</v>
      </c>
    </row>
    <row r="28" spans="1:15" x14ac:dyDescent="0.35">
      <c r="A28" s="20">
        <v>7897595634795</v>
      </c>
      <c r="B28" s="4" t="s">
        <v>34</v>
      </c>
      <c r="C28" s="5">
        <v>199</v>
      </c>
      <c r="D28" s="21">
        <v>50.7605</v>
      </c>
      <c r="E28" s="6">
        <v>145.03</v>
      </c>
      <c r="F28" s="7">
        <v>61</v>
      </c>
      <c r="G28" s="8">
        <v>4</v>
      </c>
      <c r="H28" s="9">
        <f>VLOOKUP(A28,[1]Planilha2!$B$3:$H$216,7,0)</f>
        <v>3</v>
      </c>
      <c r="I28" s="10">
        <f>G28+F28</f>
        <v>65</v>
      </c>
      <c r="J28" s="11">
        <f>VLOOKUP(A28,[1]Planilha2!$B$3:$I$216,8,0)</f>
        <v>64</v>
      </c>
      <c r="K28" s="12">
        <f>J28-I28</f>
        <v>-1</v>
      </c>
      <c r="L28" s="6">
        <f>E28*(1-F28%)</f>
        <v>56.561700000000002</v>
      </c>
      <c r="M28" s="5"/>
      <c r="N28" s="38">
        <f t="shared" si="0"/>
        <v>0</v>
      </c>
      <c r="O28" s="5">
        <v>199</v>
      </c>
    </row>
    <row r="29" spans="1:15" x14ac:dyDescent="0.35">
      <c r="A29" s="20">
        <v>7897595639783</v>
      </c>
      <c r="B29" s="4" t="s">
        <v>35</v>
      </c>
      <c r="C29" s="5">
        <v>229</v>
      </c>
      <c r="D29" s="21">
        <v>66.157200000000003</v>
      </c>
      <c r="E29" s="6">
        <v>129.72</v>
      </c>
      <c r="F29" s="7">
        <v>36</v>
      </c>
      <c r="G29" s="8">
        <v>13</v>
      </c>
      <c r="H29" s="9">
        <f>VLOOKUP(A29,[1]Planilha2!$B$3:$H$216,7,0)</f>
        <v>18</v>
      </c>
      <c r="I29" s="10">
        <f>G29+F29</f>
        <v>49</v>
      </c>
      <c r="J29" s="11">
        <f>VLOOKUP(A29,[1]Planilha2!$B$3:$I$216,8,0)</f>
        <v>54</v>
      </c>
      <c r="K29" s="12">
        <f>J29-I29</f>
        <v>5</v>
      </c>
      <c r="L29" s="6">
        <f>E29*(1-F29%)</f>
        <v>83.020799999999994</v>
      </c>
      <c r="M29" s="5"/>
      <c r="N29" s="38">
        <f t="shared" si="0"/>
        <v>0</v>
      </c>
      <c r="O29" s="5">
        <v>229</v>
      </c>
    </row>
    <row r="30" spans="1:15" x14ac:dyDescent="0.35">
      <c r="A30" s="20">
        <v>7897595627032</v>
      </c>
      <c r="B30" s="4" t="s">
        <v>36</v>
      </c>
      <c r="C30" s="5">
        <v>95</v>
      </c>
      <c r="D30" s="21">
        <v>63.94080000000001</v>
      </c>
      <c r="E30" s="6">
        <v>228.36</v>
      </c>
      <c r="F30" s="7">
        <v>52</v>
      </c>
      <c r="G30" s="8">
        <v>20</v>
      </c>
      <c r="H30" s="9">
        <f>VLOOKUP(A30,[1]Planilha2!$B$3:$H$216,7,0)</f>
        <v>25</v>
      </c>
      <c r="I30" s="10">
        <f>G30+F30</f>
        <v>72</v>
      </c>
      <c r="J30" s="11">
        <f>VLOOKUP(A30,[1]Planilha2!$B$3:$I$216,8,0)</f>
        <v>77</v>
      </c>
      <c r="K30" s="12">
        <f>J30-I30</f>
        <v>5</v>
      </c>
      <c r="L30" s="6">
        <f>E30*(1-F30%)</f>
        <v>109.61280000000001</v>
      </c>
      <c r="M30" s="5"/>
      <c r="N30" s="38">
        <f t="shared" si="0"/>
        <v>0</v>
      </c>
      <c r="O30" s="5">
        <v>455</v>
      </c>
    </row>
    <row r="31" spans="1:15" x14ac:dyDescent="0.35">
      <c r="A31" s="20">
        <v>7897595639769</v>
      </c>
      <c r="B31" s="4" t="s">
        <v>37</v>
      </c>
      <c r="C31" s="5">
        <v>54</v>
      </c>
      <c r="D31" s="21">
        <v>110.8107</v>
      </c>
      <c r="E31" s="6">
        <v>270.27</v>
      </c>
      <c r="F31" s="7">
        <v>52.999999999999993</v>
      </c>
      <c r="G31" s="8">
        <v>6</v>
      </c>
      <c r="H31" s="9">
        <f>VLOOKUP(A31,[1]Planilha2!$B$3:$H$216,7,0)</f>
        <v>5.3000000000000043</v>
      </c>
      <c r="I31" s="10">
        <f>G31+F31</f>
        <v>58.999999999999993</v>
      </c>
      <c r="J31" s="11">
        <f>VLOOKUP(A31,[1]Planilha2!$B$3:$I$216,8,0)</f>
        <v>58.3</v>
      </c>
      <c r="K31" s="12">
        <f>J31-I31</f>
        <v>-0.69999999999999574</v>
      </c>
      <c r="L31" s="6">
        <f>E31*(1-F31%)</f>
        <v>127.02690000000001</v>
      </c>
      <c r="M31" s="5"/>
      <c r="N31" s="38">
        <f t="shared" si="0"/>
        <v>0</v>
      </c>
      <c r="O31" s="5">
        <v>54</v>
      </c>
    </row>
    <row r="32" spans="1:15" x14ac:dyDescent="0.35">
      <c r="A32" s="20">
        <v>7897595639790</v>
      </c>
      <c r="B32" s="4" t="s">
        <v>38</v>
      </c>
      <c r="C32" s="5">
        <v>214</v>
      </c>
      <c r="D32" s="21">
        <v>91.897750000000002</v>
      </c>
      <c r="E32" s="6">
        <v>216.23</v>
      </c>
      <c r="F32" s="7">
        <v>50.5</v>
      </c>
      <c r="G32" s="8">
        <v>7.0000000000000009</v>
      </c>
      <c r="H32" s="9">
        <f>VLOOKUP(A32,[1]Planilha2!$B$3:$H$216,7,0)</f>
        <v>15</v>
      </c>
      <c r="I32" s="10">
        <f>G32+F32</f>
        <v>57.5</v>
      </c>
      <c r="J32" s="11">
        <f>VLOOKUP(A32,[1]Planilha2!$B$3:$I$216,8,0)</f>
        <v>65.5</v>
      </c>
      <c r="K32" s="12">
        <f>J32-I32</f>
        <v>8</v>
      </c>
      <c r="L32" s="6">
        <f>E32*(1-F32%)</f>
        <v>107.03385</v>
      </c>
      <c r="M32" s="5"/>
      <c r="N32" s="38">
        <f t="shared" si="0"/>
        <v>0</v>
      </c>
      <c r="O32" s="5">
        <v>214</v>
      </c>
    </row>
    <row r="33" spans="1:15" x14ac:dyDescent="0.35">
      <c r="A33" s="20">
        <v>7897595627049</v>
      </c>
      <c r="B33" s="4" t="s">
        <v>39</v>
      </c>
      <c r="C33" s="5">
        <v>66</v>
      </c>
      <c r="D33" s="21">
        <v>93.727200000000011</v>
      </c>
      <c r="E33" s="6">
        <v>334.74</v>
      </c>
      <c r="F33" s="7">
        <v>53.999999999999993</v>
      </c>
      <c r="G33" s="8">
        <v>18</v>
      </c>
      <c r="H33" s="9">
        <f>VLOOKUP(A33,[1]Planilha2!$B$3:$H$216,7,0)</f>
        <v>20.000000000000007</v>
      </c>
      <c r="I33" s="10">
        <f>G33+F33</f>
        <v>72</v>
      </c>
      <c r="J33" s="11">
        <f>VLOOKUP(A33,[1]Planilha2!$B$3:$I$216,8,0)</f>
        <v>74</v>
      </c>
      <c r="K33" s="12">
        <f>J33-I33</f>
        <v>2</v>
      </c>
      <c r="L33" s="6">
        <f>E33*(1-F33%)</f>
        <v>153.98040000000003</v>
      </c>
      <c r="M33" s="5"/>
      <c r="N33" s="38">
        <f t="shared" si="0"/>
        <v>0</v>
      </c>
      <c r="O33" s="5">
        <v>66</v>
      </c>
    </row>
    <row r="34" spans="1:15" x14ac:dyDescent="0.35">
      <c r="A34" s="20">
        <v>7897595639776</v>
      </c>
      <c r="B34" s="4" t="s">
        <v>40</v>
      </c>
      <c r="C34" s="5">
        <v>95</v>
      </c>
      <c r="D34" s="21">
        <v>173.42719999999997</v>
      </c>
      <c r="E34" s="6">
        <v>510.08</v>
      </c>
      <c r="F34" s="7">
        <v>48.000000000000007</v>
      </c>
      <c r="G34" s="8">
        <v>18</v>
      </c>
      <c r="H34" s="9">
        <f>VLOOKUP(A34,[1]Planilha2!$B$3:$H$216,7,0)</f>
        <v>15.999999999999993</v>
      </c>
      <c r="I34" s="10">
        <f>G34+F34</f>
        <v>66</v>
      </c>
      <c r="J34" s="11">
        <f>VLOOKUP(A34,[1]Planilha2!$B$3:$I$216,8,0)</f>
        <v>64</v>
      </c>
      <c r="K34" s="12">
        <f>J34-I34</f>
        <v>-2</v>
      </c>
      <c r="L34" s="6">
        <f>E34*(1-F34%)</f>
        <v>265.24159999999995</v>
      </c>
      <c r="M34" s="5"/>
      <c r="N34" s="38">
        <f t="shared" si="0"/>
        <v>0</v>
      </c>
      <c r="O34" s="5">
        <v>95</v>
      </c>
    </row>
    <row r="35" spans="1:15" x14ac:dyDescent="0.35">
      <c r="A35" s="20">
        <v>7897595602572</v>
      </c>
      <c r="B35" s="4" t="s">
        <v>41</v>
      </c>
      <c r="C35" s="5">
        <v>1409</v>
      </c>
      <c r="D35" s="21">
        <v>0.68560000000000065</v>
      </c>
      <c r="E35" s="6">
        <v>17.14</v>
      </c>
      <c r="F35" s="7">
        <v>90.5</v>
      </c>
      <c r="G35" s="8">
        <v>5.5</v>
      </c>
      <c r="H35" s="9">
        <f>VLOOKUP(A35,[1]Planilha2!$B$3:$H$216,7,0)</f>
        <v>5.5</v>
      </c>
      <c r="I35" s="10">
        <f>G35+F35</f>
        <v>96</v>
      </c>
      <c r="J35" s="11">
        <f>VLOOKUP(A35,[1]Planilha2!$B$3:$I$216,8,0)</f>
        <v>96</v>
      </c>
      <c r="K35" s="12">
        <f>J35-I35</f>
        <v>0</v>
      </c>
      <c r="L35" s="6">
        <f>E35*(1-F35%)</f>
        <v>1.6282999999999996</v>
      </c>
      <c r="M35" s="5"/>
      <c r="N35" s="38">
        <f t="shared" si="0"/>
        <v>0</v>
      </c>
      <c r="O35" s="5">
        <v>45149</v>
      </c>
    </row>
    <row r="36" spans="1:15" x14ac:dyDescent="0.35">
      <c r="A36" s="20">
        <v>7897595605412</v>
      </c>
      <c r="B36" s="4" t="s">
        <v>42</v>
      </c>
      <c r="C36" s="5">
        <v>170</v>
      </c>
      <c r="D36" s="21">
        <v>1.6863199999999998</v>
      </c>
      <c r="E36" s="6">
        <v>15.76</v>
      </c>
      <c r="F36" s="7">
        <v>82.3</v>
      </c>
      <c r="G36" s="8">
        <v>7.0000000000000009</v>
      </c>
      <c r="H36" s="9">
        <f>VLOOKUP(A36,[1]Planilha2!$B$3:$H$216,7,0)</f>
        <v>6.5</v>
      </c>
      <c r="I36" s="10">
        <f>G36+F36</f>
        <v>89.3</v>
      </c>
      <c r="J36" s="11">
        <f>VLOOKUP(A36,[1]Planilha2!$B$3:$I$216,8,0)</f>
        <v>88.8</v>
      </c>
      <c r="K36" s="12">
        <f>J36-I36</f>
        <v>-0.5</v>
      </c>
      <c r="L36" s="6">
        <f>E36*(1-F36%)</f>
        <v>2.7895200000000009</v>
      </c>
      <c r="M36" s="5"/>
      <c r="N36" s="38">
        <f t="shared" si="0"/>
        <v>0</v>
      </c>
      <c r="O36" s="5">
        <v>950</v>
      </c>
    </row>
    <row r="37" spans="1:15" x14ac:dyDescent="0.35">
      <c r="A37" s="20">
        <v>7897595602589</v>
      </c>
      <c r="B37" s="4" t="s">
        <v>43</v>
      </c>
      <c r="C37" s="5">
        <v>1214</v>
      </c>
      <c r="D37" s="21">
        <v>1.7399250000000004</v>
      </c>
      <c r="E37" s="6">
        <v>21.09</v>
      </c>
      <c r="F37" s="7">
        <v>86.75</v>
      </c>
      <c r="G37" s="8">
        <v>5</v>
      </c>
      <c r="H37" s="9">
        <f>VLOOKUP(A37,[1]Planilha2!$B$3:$H$216,7,0)</f>
        <v>5</v>
      </c>
      <c r="I37" s="10">
        <f>G37+F37</f>
        <v>91.75</v>
      </c>
      <c r="J37" s="11">
        <f>VLOOKUP(A37,[1]Planilha2!$B$3:$I$216,8,0)</f>
        <v>91.75</v>
      </c>
      <c r="K37" s="12">
        <f>J37-I37</f>
        <v>0</v>
      </c>
      <c r="L37" s="6">
        <f>E37*(1-F37%)</f>
        <v>2.794424999999999</v>
      </c>
      <c r="M37" s="5"/>
      <c r="N37" s="38">
        <f t="shared" si="0"/>
        <v>0</v>
      </c>
      <c r="O37" s="5">
        <v>17174</v>
      </c>
    </row>
    <row r="38" spans="1:15" x14ac:dyDescent="0.35">
      <c r="A38" s="20">
        <v>7897595625304</v>
      </c>
      <c r="B38" s="4" t="s">
        <v>44</v>
      </c>
      <c r="C38" s="5">
        <v>51</v>
      </c>
      <c r="D38" s="21">
        <v>20.330400000000004</v>
      </c>
      <c r="E38" s="6">
        <v>47.28</v>
      </c>
      <c r="F38" s="7">
        <v>52.999999999999993</v>
      </c>
      <c r="G38" s="8">
        <v>4</v>
      </c>
      <c r="H38" s="9">
        <f>VLOOKUP(A38,[1]Planilha2!$B$3:$H$216,7,0)</f>
        <v>18.100000000000001</v>
      </c>
      <c r="I38" s="10">
        <f>G38+F38</f>
        <v>56.999999999999993</v>
      </c>
      <c r="J38" s="11">
        <f>VLOOKUP(A38,[1]Planilha2!$B$3:$I$216,8,0)</f>
        <v>71.099999999999994</v>
      </c>
      <c r="K38" s="12">
        <f>J38-I38</f>
        <v>14.100000000000001</v>
      </c>
      <c r="L38" s="6">
        <f>E38*(1-F38%)</f>
        <v>22.221600000000006</v>
      </c>
      <c r="M38" s="5"/>
      <c r="N38" s="38">
        <f t="shared" si="0"/>
        <v>0</v>
      </c>
      <c r="O38" s="5">
        <v>51</v>
      </c>
    </row>
    <row r="39" spans="1:15" x14ac:dyDescent="0.35">
      <c r="A39" s="20">
        <v>7897595625328</v>
      </c>
      <c r="B39" s="4" t="s">
        <v>45</v>
      </c>
      <c r="C39" s="5">
        <v>84</v>
      </c>
      <c r="D39" s="21">
        <v>34.987200000000001</v>
      </c>
      <c r="E39" s="6">
        <v>94.56</v>
      </c>
      <c r="F39" s="7">
        <v>59</v>
      </c>
      <c r="G39" s="8">
        <v>4</v>
      </c>
      <c r="H39" s="9">
        <f>VLOOKUP(A39,[1]Planilha2!$B$3:$H$216,7,0)</f>
        <v>6.7999999999999972</v>
      </c>
      <c r="I39" s="10">
        <f>G39+F39</f>
        <v>63</v>
      </c>
      <c r="J39" s="11">
        <f>VLOOKUP(A39,[1]Planilha2!$B$3:$I$216,8,0)</f>
        <v>65.8</v>
      </c>
      <c r="K39" s="12">
        <f>J39-I39</f>
        <v>2.7999999999999972</v>
      </c>
      <c r="L39" s="6">
        <f>E39*(1-F39%)</f>
        <v>38.769600000000004</v>
      </c>
      <c r="M39" s="5"/>
      <c r="N39" s="38">
        <f t="shared" si="0"/>
        <v>0</v>
      </c>
      <c r="O39" s="5">
        <v>84</v>
      </c>
    </row>
    <row r="40" spans="1:15" x14ac:dyDescent="0.35">
      <c r="A40" s="20">
        <v>7897595604651</v>
      </c>
      <c r="B40" s="4" t="s">
        <v>46</v>
      </c>
      <c r="C40" s="5">
        <v>90</v>
      </c>
      <c r="D40" s="21">
        <v>3.8550999999999989</v>
      </c>
      <c r="E40" s="6">
        <v>20.29</v>
      </c>
      <c r="F40" s="7">
        <v>68</v>
      </c>
      <c r="G40" s="8">
        <v>13</v>
      </c>
      <c r="H40" s="9">
        <f>VLOOKUP(A40,[1]Planilha2!$B$3:$H$216,7,0)</f>
        <v>18</v>
      </c>
      <c r="I40" s="10">
        <f>G40+F40</f>
        <v>81</v>
      </c>
      <c r="J40" s="11">
        <f>VLOOKUP(A40,[1]Planilha2!$B$3:$I$216,8,0)</f>
        <v>86</v>
      </c>
      <c r="K40" s="12">
        <f>J40-I40</f>
        <v>5</v>
      </c>
      <c r="L40" s="6">
        <f>E40*(1-F40%)</f>
        <v>6.492799999999999</v>
      </c>
      <c r="M40" s="5"/>
      <c r="N40" s="38">
        <f t="shared" si="0"/>
        <v>0</v>
      </c>
      <c r="O40" s="5">
        <v>290</v>
      </c>
    </row>
    <row r="41" spans="1:15" x14ac:dyDescent="0.35">
      <c r="A41" s="20">
        <v>7897595620552</v>
      </c>
      <c r="B41" s="4" t="s">
        <v>47</v>
      </c>
      <c r="C41" s="5">
        <v>71</v>
      </c>
      <c r="D41" s="21">
        <v>5.2156500000000001</v>
      </c>
      <c r="E41" s="6">
        <v>35.97</v>
      </c>
      <c r="F41" s="7">
        <v>71.5</v>
      </c>
      <c r="G41" s="8">
        <v>14.000000000000002</v>
      </c>
      <c r="H41" s="9">
        <f>VLOOKUP(A41,[1]Planilha2!$B$3:$H$216,7,0)</f>
        <v>14</v>
      </c>
      <c r="I41" s="10">
        <f>G41+F41</f>
        <v>85.5</v>
      </c>
      <c r="J41" s="11">
        <f>VLOOKUP(A41,[1]Planilha2!$B$3:$I$216,8,0)</f>
        <v>85.5</v>
      </c>
      <c r="K41" s="12">
        <f>J41-I41</f>
        <v>0</v>
      </c>
      <c r="L41" s="6">
        <f>E41*(1-F41%)</f>
        <v>10.25145</v>
      </c>
      <c r="M41" s="5"/>
      <c r="N41" s="38">
        <f t="shared" si="0"/>
        <v>0</v>
      </c>
      <c r="O41" s="5">
        <v>171</v>
      </c>
    </row>
    <row r="42" spans="1:15" x14ac:dyDescent="0.35">
      <c r="A42" s="20">
        <v>7897595631817</v>
      </c>
      <c r="B42" s="4" t="s">
        <v>48</v>
      </c>
      <c r="C42" s="5">
        <v>189</v>
      </c>
      <c r="D42" s="21">
        <v>3.1427000000000027</v>
      </c>
      <c r="E42" s="6">
        <v>57.14</v>
      </c>
      <c r="F42" s="7">
        <v>90.5</v>
      </c>
      <c r="G42" s="8">
        <v>4</v>
      </c>
      <c r="H42" s="9">
        <f>VLOOKUP(A42,[1]Planilha2!$B$3:$H$216,7,0)</f>
        <v>4</v>
      </c>
      <c r="I42" s="10">
        <f>G42+F42</f>
        <v>94.5</v>
      </c>
      <c r="J42" s="11">
        <f>VLOOKUP(A42,[1]Planilha2!$B$3:$I$216,8,0)</f>
        <v>94.5</v>
      </c>
      <c r="K42" s="12">
        <f>J42-I42</f>
        <v>0</v>
      </c>
      <c r="L42" s="6">
        <f>E42*(1-F42%)</f>
        <v>5.4282999999999983</v>
      </c>
      <c r="M42" s="5"/>
      <c r="N42" s="38">
        <f t="shared" si="0"/>
        <v>0</v>
      </c>
      <c r="O42" s="5">
        <v>589</v>
      </c>
    </row>
    <row r="43" spans="1:15" x14ac:dyDescent="0.35">
      <c r="A43" s="20">
        <v>7897595635136</v>
      </c>
      <c r="B43" s="4" t="s">
        <v>49</v>
      </c>
      <c r="C43" s="5">
        <v>120</v>
      </c>
      <c r="D43" s="21">
        <v>7.1610999999999976</v>
      </c>
      <c r="E43" s="6">
        <v>37.69</v>
      </c>
      <c r="F43" s="7">
        <v>74</v>
      </c>
      <c r="G43" s="8">
        <v>7.0000000000000009</v>
      </c>
      <c r="H43" s="9">
        <f>VLOOKUP(A43,[1]Planilha2!$B$3:$H$216,7,0)</f>
        <v>7.9000000000000057</v>
      </c>
      <c r="I43" s="10">
        <f>G43+F43</f>
        <v>81</v>
      </c>
      <c r="J43" s="11">
        <f>VLOOKUP(A43,[1]Planilha2!$B$3:$I$216,8,0)</f>
        <v>81.900000000000006</v>
      </c>
      <c r="K43" s="12">
        <f>J43-I43</f>
        <v>0.90000000000000568</v>
      </c>
      <c r="L43" s="6">
        <f>E43*(1-F43%)</f>
        <v>9.7994000000000003</v>
      </c>
      <c r="M43" s="5"/>
      <c r="N43" s="38">
        <f t="shared" si="0"/>
        <v>0</v>
      </c>
      <c r="O43" s="5">
        <v>120</v>
      </c>
    </row>
    <row r="44" spans="1:15" x14ac:dyDescent="0.35">
      <c r="A44" s="20">
        <v>7897595635112</v>
      </c>
      <c r="B44" s="4" t="s">
        <v>50</v>
      </c>
      <c r="C44" s="5">
        <v>149</v>
      </c>
      <c r="D44" s="21">
        <v>3.1920000000000006</v>
      </c>
      <c r="E44" s="6">
        <v>21.28</v>
      </c>
      <c r="F44" s="7">
        <v>77</v>
      </c>
      <c r="G44" s="8">
        <v>8</v>
      </c>
      <c r="H44" s="9">
        <f>VLOOKUP(A44,[1]Planilha2!$B$3:$H$216,7,0)</f>
        <v>11</v>
      </c>
      <c r="I44" s="10">
        <f>G44+F44</f>
        <v>85</v>
      </c>
      <c r="J44" s="11">
        <f>VLOOKUP(A44,[1]Planilha2!$B$3:$I$216,8,0)</f>
        <v>88</v>
      </c>
      <c r="K44" s="12">
        <f>J44-I44</f>
        <v>3</v>
      </c>
      <c r="L44" s="6">
        <f>E44*(1-F44%)</f>
        <v>4.8944000000000001</v>
      </c>
      <c r="M44" s="5"/>
      <c r="N44" s="38">
        <f t="shared" si="0"/>
        <v>0</v>
      </c>
      <c r="O44" s="5">
        <v>349</v>
      </c>
    </row>
    <row r="45" spans="1:15" x14ac:dyDescent="0.35">
      <c r="A45" s="20">
        <v>7897595636096</v>
      </c>
      <c r="B45" s="4" t="s">
        <v>51</v>
      </c>
      <c r="C45" s="5">
        <v>147</v>
      </c>
      <c r="D45" s="21">
        <v>3.5670000000000033</v>
      </c>
      <c r="E45" s="6">
        <v>23.78</v>
      </c>
      <c r="F45" s="7">
        <v>78.999999999999986</v>
      </c>
      <c r="G45" s="8">
        <v>6</v>
      </c>
      <c r="H45" s="9">
        <f>VLOOKUP(A45,[1]Planilha2!$B$3:$H$216,7,0)</f>
        <v>6</v>
      </c>
      <c r="I45" s="10">
        <f>G45+F45</f>
        <v>84.999999999999986</v>
      </c>
      <c r="J45" s="11">
        <f>VLOOKUP(A45,[1]Planilha2!$B$3:$I$216,8,0)</f>
        <v>84.999999999999986</v>
      </c>
      <c r="K45" s="12">
        <f>J45-I45</f>
        <v>0</v>
      </c>
      <c r="L45" s="6">
        <f>E45*(1-F45%)</f>
        <v>4.9938000000000047</v>
      </c>
      <c r="M45" s="5"/>
      <c r="N45" s="38">
        <f t="shared" si="0"/>
        <v>0</v>
      </c>
      <c r="O45" s="5">
        <v>247</v>
      </c>
    </row>
    <row r="46" spans="1:15" x14ac:dyDescent="0.35">
      <c r="A46" s="20">
        <v>7897595636010</v>
      </c>
      <c r="B46" s="4" t="s">
        <v>52</v>
      </c>
      <c r="C46" s="5">
        <v>274</v>
      </c>
      <c r="D46" s="21">
        <v>2.2002000000000019</v>
      </c>
      <c r="E46" s="6">
        <v>11.58</v>
      </c>
      <c r="F46" s="7">
        <v>65.999999999999986</v>
      </c>
      <c r="G46" s="8">
        <v>15</v>
      </c>
      <c r="H46" s="9">
        <f>VLOOKUP(A46,[1]Planilha2!$B$3:$H$216,7,0)</f>
        <v>20</v>
      </c>
      <c r="I46" s="10">
        <f>G46+F46</f>
        <v>80.999999999999986</v>
      </c>
      <c r="J46" s="11">
        <f>VLOOKUP(A46,[1]Planilha2!$B$3:$I$216,8,0)</f>
        <v>85.999999999999986</v>
      </c>
      <c r="K46" s="12">
        <f>J46-I46</f>
        <v>5</v>
      </c>
      <c r="L46" s="6">
        <f>E46*(1-F46%)</f>
        <v>3.937200000000002</v>
      </c>
      <c r="M46" s="5"/>
      <c r="N46" s="38">
        <f t="shared" si="0"/>
        <v>0</v>
      </c>
      <c r="O46" s="5">
        <v>274</v>
      </c>
    </row>
    <row r="47" spans="1:15" x14ac:dyDescent="0.35">
      <c r="A47" s="20">
        <v>7897595631770</v>
      </c>
      <c r="B47" s="4" t="s">
        <v>53</v>
      </c>
      <c r="C47" s="5">
        <v>95</v>
      </c>
      <c r="D47" s="21">
        <v>1.6998000000000013</v>
      </c>
      <c r="E47" s="6">
        <v>28.33</v>
      </c>
      <c r="F47" s="7">
        <v>89</v>
      </c>
      <c r="G47" s="8">
        <v>5</v>
      </c>
      <c r="H47" s="9">
        <f>VLOOKUP(A47,[1]Planilha2!$B$3:$H$216,7,0)</f>
        <v>6</v>
      </c>
      <c r="I47" s="10">
        <f>G47+F47</f>
        <v>94</v>
      </c>
      <c r="J47" s="11">
        <f>VLOOKUP(A47,[1]Planilha2!$B$3:$I$216,8,0)</f>
        <v>95</v>
      </c>
      <c r="K47" s="12">
        <f>J47-I47</f>
        <v>1</v>
      </c>
      <c r="L47" s="6">
        <f>E47*(1-F47%)</f>
        <v>3.1162999999999994</v>
      </c>
      <c r="M47" s="5"/>
      <c r="N47" s="38">
        <f t="shared" si="0"/>
        <v>0</v>
      </c>
      <c r="O47" s="5">
        <v>5695</v>
      </c>
    </row>
    <row r="48" spans="1:15" x14ac:dyDescent="0.35">
      <c r="A48" s="20">
        <v>7897595633675</v>
      </c>
      <c r="B48" s="4" t="s">
        <v>54</v>
      </c>
      <c r="C48" s="5">
        <v>502</v>
      </c>
      <c r="D48" s="21">
        <v>8.8264000000000031</v>
      </c>
      <c r="E48" s="6">
        <v>51.92</v>
      </c>
      <c r="F48" s="7">
        <v>68</v>
      </c>
      <c r="G48" s="8">
        <v>15</v>
      </c>
      <c r="H48" s="9">
        <f>VLOOKUP(A48,[1]Planilha2!$B$3:$H$216,7,0)</f>
        <v>15</v>
      </c>
      <c r="I48" s="10">
        <f>G48+F48</f>
        <v>83</v>
      </c>
      <c r="J48" s="11">
        <f>VLOOKUP(A48,[1]Planilha2!$B$3:$I$216,8,0)</f>
        <v>83</v>
      </c>
      <c r="K48" s="12">
        <f>J48-I48</f>
        <v>0</v>
      </c>
      <c r="L48" s="6">
        <f>E48*(1-F48%)</f>
        <v>16.614399999999996</v>
      </c>
      <c r="M48" s="5"/>
      <c r="N48" s="38">
        <f t="shared" si="0"/>
        <v>0</v>
      </c>
      <c r="O48" s="5">
        <v>574</v>
      </c>
    </row>
    <row r="49" spans="1:15" x14ac:dyDescent="0.35">
      <c r="A49" s="20">
        <v>7897595605924</v>
      </c>
      <c r="B49" s="13" t="s">
        <v>55</v>
      </c>
      <c r="C49" s="5">
        <v>1258</v>
      </c>
      <c r="D49" s="21">
        <v>8.4576000000000082</v>
      </c>
      <c r="E49" s="6">
        <v>140.96</v>
      </c>
      <c r="F49" s="7">
        <v>90.5</v>
      </c>
      <c r="G49" s="8">
        <v>5</v>
      </c>
      <c r="H49" s="9">
        <f>VLOOKUP(A49,[1]Planilha2!$B$3:$H$216,7,0)</f>
        <v>3.5</v>
      </c>
      <c r="I49" s="10">
        <f>G49+F49</f>
        <v>95.5</v>
      </c>
      <c r="J49" s="11">
        <f>VLOOKUP(A49,[1]Planilha2!$B$3:$I$216,8,0)</f>
        <v>94</v>
      </c>
      <c r="K49" s="12">
        <f>J49-I49</f>
        <v>-1.5</v>
      </c>
      <c r="L49" s="6">
        <f>E49*(1-F49%)</f>
        <v>13.391199999999998</v>
      </c>
      <c r="M49" s="5"/>
      <c r="N49" s="38">
        <f t="shared" si="0"/>
        <v>0</v>
      </c>
      <c r="O49" s="5">
        <v>22830</v>
      </c>
    </row>
    <row r="50" spans="1:15" x14ac:dyDescent="0.35">
      <c r="A50" s="20">
        <v>7897595635143</v>
      </c>
      <c r="B50" s="4" t="s">
        <v>56</v>
      </c>
      <c r="C50" s="5">
        <v>222</v>
      </c>
      <c r="D50" s="21">
        <v>17.009999999999998</v>
      </c>
      <c r="E50" s="6">
        <v>162</v>
      </c>
      <c r="F50" s="7">
        <v>80.5</v>
      </c>
      <c r="G50" s="8">
        <v>9</v>
      </c>
      <c r="H50" s="9">
        <f>VLOOKUP(A50,[1]Planilha2!$B$3:$H$216,7,0)</f>
        <v>10</v>
      </c>
      <c r="I50" s="10">
        <f>G50+F50</f>
        <v>89.5</v>
      </c>
      <c r="J50" s="11">
        <f>VLOOKUP(A50,[1]Planilha2!$B$3:$I$216,8,0)</f>
        <v>90.5</v>
      </c>
      <c r="K50" s="12">
        <f>J50-I50</f>
        <v>1</v>
      </c>
      <c r="L50" s="6">
        <f>E50*(1-F50%)</f>
        <v>31.589999999999993</v>
      </c>
      <c r="M50" s="5"/>
      <c r="N50" s="38">
        <f t="shared" si="0"/>
        <v>0</v>
      </c>
      <c r="O50" s="5">
        <v>222</v>
      </c>
    </row>
    <row r="51" spans="1:15" x14ac:dyDescent="0.35">
      <c r="A51" s="20">
        <v>7897595611185</v>
      </c>
      <c r="B51" s="4" t="s">
        <v>57</v>
      </c>
      <c r="C51" s="5">
        <v>239</v>
      </c>
      <c r="D51" s="21">
        <v>47.184600000000017</v>
      </c>
      <c r="E51" s="6">
        <v>124.17</v>
      </c>
      <c r="F51" s="7">
        <v>53.999999999999993</v>
      </c>
      <c r="G51" s="8">
        <v>8</v>
      </c>
      <c r="H51" s="9">
        <f>VLOOKUP(A51,[1]Planilha2!$B$3:$H$216,7,0)</f>
        <v>10.000000000000007</v>
      </c>
      <c r="I51" s="10">
        <f>G51+F51</f>
        <v>61.999999999999993</v>
      </c>
      <c r="J51" s="11">
        <f>VLOOKUP(A51,[1]Planilha2!$B$3:$I$216,8,0)</f>
        <v>64</v>
      </c>
      <c r="K51" s="12">
        <f>J51-I51</f>
        <v>2.0000000000000071</v>
      </c>
      <c r="L51" s="6">
        <f>E51*(1-F51%)</f>
        <v>57.118200000000009</v>
      </c>
      <c r="M51" s="5"/>
      <c r="N51" s="38">
        <f t="shared" si="0"/>
        <v>0</v>
      </c>
      <c r="O51" s="5">
        <v>239</v>
      </c>
    </row>
    <row r="52" spans="1:15" x14ac:dyDescent="0.35">
      <c r="A52" s="20">
        <v>7897595611154</v>
      </c>
      <c r="B52" s="4" t="s">
        <v>58</v>
      </c>
      <c r="C52" s="5">
        <v>38</v>
      </c>
      <c r="D52" s="21">
        <v>38.492700000000006</v>
      </c>
      <c r="E52" s="6">
        <v>124.17</v>
      </c>
      <c r="F52" s="7">
        <v>61</v>
      </c>
      <c r="G52" s="8">
        <v>8</v>
      </c>
      <c r="H52" s="9">
        <f>VLOOKUP(A52,[1]Planilha2!$B$3:$H$216,7,0)</f>
        <v>6</v>
      </c>
      <c r="I52" s="10">
        <f>G52+F52</f>
        <v>69</v>
      </c>
      <c r="J52" s="11">
        <f>VLOOKUP(A52,[1]Planilha2!$B$3:$I$216,8,0)</f>
        <v>67</v>
      </c>
      <c r="K52" s="12">
        <f>J52-I52</f>
        <v>-2</v>
      </c>
      <c r="L52" s="6">
        <f>E52*(1-F52%)</f>
        <v>48.426300000000005</v>
      </c>
      <c r="M52" s="5"/>
      <c r="N52" s="38">
        <f t="shared" si="0"/>
        <v>0</v>
      </c>
      <c r="O52" s="5">
        <v>38</v>
      </c>
    </row>
    <row r="53" spans="1:15" x14ac:dyDescent="0.35">
      <c r="A53" s="20">
        <v>7897595604927</v>
      </c>
      <c r="B53" s="4" t="s">
        <v>59</v>
      </c>
      <c r="C53" s="5">
        <v>508</v>
      </c>
      <c r="D53" s="21">
        <v>12.542600000000002</v>
      </c>
      <c r="E53" s="6">
        <v>40.46</v>
      </c>
      <c r="F53" s="7">
        <v>62</v>
      </c>
      <c r="G53" s="8">
        <v>7.0000000000000009</v>
      </c>
      <c r="H53" s="9">
        <f>VLOOKUP(A53,[1]Planilha2!$B$3:$H$216,7,0)</f>
        <v>15</v>
      </c>
      <c r="I53" s="10">
        <f>G53+F53</f>
        <v>69</v>
      </c>
      <c r="J53" s="11">
        <f>VLOOKUP(A53,[1]Planilha2!$B$3:$I$216,8,0)</f>
        <v>77</v>
      </c>
      <c r="K53" s="12">
        <f>J53-I53</f>
        <v>8</v>
      </c>
      <c r="L53" s="6">
        <f>E53*(1-F53%)</f>
        <v>15.3748</v>
      </c>
      <c r="M53" s="5"/>
      <c r="N53" s="38">
        <f t="shared" si="0"/>
        <v>0</v>
      </c>
      <c r="O53" s="5">
        <v>508</v>
      </c>
    </row>
    <row r="54" spans="1:15" x14ac:dyDescent="0.35">
      <c r="A54" s="20">
        <v>7897595636904</v>
      </c>
      <c r="B54" s="4" t="s">
        <v>60</v>
      </c>
      <c r="C54" s="5">
        <v>28</v>
      </c>
      <c r="D54" s="21">
        <v>9.6953999999999994</v>
      </c>
      <c r="E54" s="6">
        <v>29.38</v>
      </c>
      <c r="F54" s="7">
        <v>61</v>
      </c>
      <c r="G54" s="8">
        <v>6</v>
      </c>
      <c r="H54" s="9">
        <f>VLOOKUP(A54,[1]Planilha2!$B$3:$H$216,7,0)</f>
        <v>18.200000000000003</v>
      </c>
      <c r="I54" s="10">
        <f>G54+F54</f>
        <v>67</v>
      </c>
      <c r="J54" s="11">
        <f>VLOOKUP(A54,[1]Planilha2!$B$3:$I$216,8,0)</f>
        <v>79.2</v>
      </c>
      <c r="K54" s="12">
        <f>J54-I54</f>
        <v>12.200000000000003</v>
      </c>
      <c r="L54" s="6">
        <f>E54*(1-F54%)</f>
        <v>11.4582</v>
      </c>
      <c r="M54" s="5"/>
      <c r="N54" s="38">
        <f t="shared" si="0"/>
        <v>0</v>
      </c>
      <c r="O54" s="5">
        <v>28</v>
      </c>
    </row>
    <row r="55" spans="1:15" x14ac:dyDescent="0.35">
      <c r="A55" s="20">
        <v>7897595601827</v>
      </c>
      <c r="B55" s="4" t="s">
        <v>61</v>
      </c>
      <c r="C55" s="5">
        <v>122</v>
      </c>
      <c r="D55" s="21">
        <v>5.3212499999999991</v>
      </c>
      <c r="E55" s="6">
        <v>23.65</v>
      </c>
      <c r="F55" s="7">
        <v>62.5</v>
      </c>
      <c r="G55" s="8">
        <v>15</v>
      </c>
      <c r="H55" s="9">
        <f>VLOOKUP(A55,[1]Planilha2!$B$3:$H$216,7,0)</f>
        <v>14</v>
      </c>
      <c r="I55" s="10">
        <f>G55+F55</f>
        <v>77.5</v>
      </c>
      <c r="J55" s="11">
        <f>VLOOKUP(A55,[1]Planilha2!$B$3:$I$216,8,0)</f>
        <v>76.5</v>
      </c>
      <c r="K55" s="12">
        <f>J55-I55</f>
        <v>-1</v>
      </c>
      <c r="L55" s="6">
        <f>E55*(1-F55%)</f>
        <v>8.8687499999999986</v>
      </c>
      <c r="M55" s="5"/>
      <c r="N55" s="38">
        <f t="shared" si="0"/>
        <v>0</v>
      </c>
      <c r="O55" s="5">
        <v>122</v>
      </c>
    </row>
    <row r="56" spans="1:15" x14ac:dyDescent="0.35">
      <c r="A56" s="20">
        <v>7897595601834</v>
      </c>
      <c r="B56" s="4" t="s">
        <v>62</v>
      </c>
      <c r="C56" s="5">
        <v>142</v>
      </c>
      <c r="D56" s="21">
        <v>83.694000000000003</v>
      </c>
      <c r="E56" s="6">
        <v>160.94999999999999</v>
      </c>
      <c r="F56" s="7">
        <v>25</v>
      </c>
      <c r="G56" s="8">
        <v>23</v>
      </c>
      <c r="H56" s="9">
        <f>VLOOKUP(A56,[1]Planilha2!$B$3:$H$216,7,0)</f>
        <v>50</v>
      </c>
      <c r="I56" s="10">
        <f>G56+F56</f>
        <v>48</v>
      </c>
      <c r="J56" s="11">
        <f>VLOOKUP(A56,[1]Planilha2!$B$3:$I$216,8,0)</f>
        <v>75</v>
      </c>
      <c r="K56" s="12">
        <f>J56-I56</f>
        <v>27</v>
      </c>
      <c r="L56" s="6">
        <f>E56*(1-F56%)</f>
        <v>120.71249999999999</v>
      </c>
      <c r="M56" s="5"/>
      <c r="N56" s="38">
        <f t="shared" si="0"/>
        <v>0</v>
      </c>
      <c r="O56" s="5">
        <v>142</v>
      </c>
    </row>
    <row r="57" spans="1:15" x14ac:dyDescent="0.35">
      <c r="A57" s="20">
        <v>7897595618658</v>
      </c>
      <c r="B57" s="4" t="s">
        <v>63</v>
      </c>
      <c r="C57" s="5">
        <v>48</v>
      </c>
      <c r="D57" s="21">
        <v>20.345600000000005</v>
      </c>
      <c r="E57" s="6">
        <v>119.68</v>
      </c>
      <c r="F57" s="7">
        <v>77</v>
      </c>
      <c r="G57" s="8">
        <v>6</v>
      </c>
      <c r="H57" s="9">
        <f>VLOOKUP(A57,[1]Planilha2!$B$3:$H$216,7,0)</f>
        <v>7.2000000000000028</v>
      </c>
      <c r="I57" s="10">
        <f>G57+F57</f>
        <v>83</v>
      </c>
      <c r="J57" s="11">
        <f>VLOOKUP(A57,[1]Planilha2!$B$3:$I$216,8,0)</f>
        <v>84.2</v>
      </c>
      <c r="K57" s="12">
        <f>J57-I57</f>
        <v>1.2000000000000028</v>
      </c>
      <c r="L57" s="6">
        <f>E57*(1-F57%)</f>
        <v>27.526399999999999</v>
      </c>
      <c r="M57" s="5"/>
      <c r="N57" s="38">
        <f t="shared" si="0"/>
        <v>0</v>
      </c>
      <c r="O57" s="5">
        <v>177</v>
      </c>
    </row>
    <row r="58" spans="1:15" x14ac:dyDescent="0.35">
      <c r="A58" s="20">
        <v>7897595618573</v>
      </c>
      <c r="B58" s="4" t="s">
        <v>64</v>
      </c>
      <c r="C58" s="5">
        <v>403</v>
      </c>
      <c r="D58" s="21">
        <v>6.5943000000000014</v>
      </c>
      <c r="E58" s="6">
        <v>38.79</v>
      </c>
      <c r="F58" s="7">
        <v>77</v>
      </c>
      <c r="G58" s="8">
        <v>6</v>
      </c>
      <c r="H58" s="9">
        <f>VLOOKUP(A58,[1]Planilha2!$B$3:$H$216,7,0)</f>
        <v>8</v>
      </c>
      <c r="I58" s="10">
        <f>G58+F58</f>
        <v>83</v>
      </c>
      <c r="J58" s="11">
        <f>VLOOKUP(A58,[1]Planilha2!$B$3:$I$216,8,0)</f>
        <v>85</v>
      </c>
      <c r="K58" s="12">
        <f>J58-I58</f>
        <v>2</v>
      </c>
      <c r="L58" s="6">
        <f>E58*(1-F58%)</f>
        <v>8.9216999999999995</v>
      </c>
      <c r="M58" s="5"/>
      <c r="N58" s="38">
        <f t="shared" si="0"/>
        <v>0</v>
      </c>
      <c r="O58" s="5">
        <v>1027</v>
      </c>
    </row>
    <row r="59" spans="1:15" x14ac:dyDescent="0.35">
      <c r="A59" s="20">
        <v>7897595618603</v>
      </c>
      <c r="B59" s="4" t="s">
        <v>65</v>
      </c>
      <c r="C59" s="5">
        <v>94</v>
      </c>
      <c r="D59" s="21">
        <v>2.0254000000000008</v>
      </c>
      <c r="E59" s="6">
        <v>7.79</v>
      </c>
      <c r="F59" s="7">
        <v>65.999999999999986</v>
      </c>
      <c r="G59" s="8">
        <v>8</v>
      </c>
      <c r="H59" s="9">
        <f>VLOOKUP(A59,[1]Planilha2!$B$3:$H$216,7,0)</f>
        <v>10</v>
      </c>
      <c r="I59" s="10">
        <f>G59+F59</f>
        <v>73.999999999999986</v>
      </c>
      <c r="J59" s="11">
        <f>VLOOKUP(A59,[1]Planilha2!$B$3:$I$216,8,0)</f>
        <v>75.999999999999986</v>
      </c>
      <c r="K59" s="12">
        <f>J59-I59</f>
        <v>2</v>
      </c>
      <c r="L59" s="6">
        <f>E59*(1-F59%)</f>
        <v>2.6486000000000014</v>
      </c>
      <c r="M59" s="5"/>
      <c r="N59" s="38">
        <f t="shared" si="0"/>
        <v>0</v>
      </c>
      <c r="O59" s="5">
        <v>94</v>
      </c>
    </row>
    <row r="60" spans="1:15" x14ac:dyDescent="0.35">
      <c r="A60" s="20">
        <v>7897595618610</v>
      </c>
      <c r="B60" s="4" t="s">
        <v>66</v>
      </c>
      <c r="C60" s="5">
        <v>181</v>
      </c>
      <c r="D60" s="21">
        <v>1.6930000000000014</v>
      </c>
      <c r="E60" s="6">
        <v>33.86</v>
      </c>
      <c r="F60" s="7">
        <v>89</v>
      </c>
      <c r="G60" s="8">
        <v>6</v>
      </c>
      <c r="H60" s="9">
        <f>VLOOKUP(A60,[1]Planilha2!$B$3:$H$216,7,0)</f>
        <v>5</v>
      </c>
      <c r="I60" s="10">
        <f>G60+F60</f>
        <v>95</v>
      </c>
      <c r="J60" s="11">
        <f>VLOOKUP(A60,[1]Planilha2!$B$3:$I$216,8,0)</f>
        <v>94</v>
      </c>
      <c r="K60" s="12">
        <f>J60-I60</f>
        <v>-1</v>
      </c>
      <c r="L60" s="6">
        <f>E60*(1-F60%)</f>
        <v>3.7245999999999997</v>
      </c>
      <c r="M60" s="5"/>
      <c r="N60" s="38">
        <f t="shared" si="0"/>
        <v>0</v>
      </c>
      <c r="O60" s="5">
        <v>361</v>
      </c>
    </row>
    <row r="61" spans="1:15" x14ac:dyDescent="0.35">
      <c r="A61" s="20">
        <v>7897595618627</v>
      </c>
      <c r="B61" s="4" t="s">
        <v>67</v>
      </c>
      <c r="C61" s="5">
        <v>118</v>
      </c>
      <c r="D61" s="21">
        <v>4.0833000000000039</v>
      </c>
      <c r="E61" s="6">
        <v>31.41</v>
      </c>
      <c r="F61" s="7">
        <v>78.999999999999986</v>
      </c>
      <c r="G61" s="8">
        <v>8</v>
      </c>
      <c r="H61" s="9">
        <f>VLOOKUP(A61,[1]Planilha2!$B$3:$H$216,7,0)</f>
        <v>9</v>
      </c>
      <c r="I61" s="10">
        <f>G61+F61</f>
        <v>86.999999999999986</v>
      </c>
      <c r="J61" s="11">
        <f>VLOOKUP(A61,[1]Planilha2!$B$3:$I$216,8,0)</f>
        <v>87.999999999999986</v>
      </c>
      <c r="K61" s="12">
        <f>J61-I61</f>
        <v>1</v>
      </c>
      <c r="L61" s="6">
        <f>E61*(1-F61%)</f>
        <v>6.5961000000000061</v>
      </c>
      <c r="M61" s="5"/>
      <c r="N61" s="38">
        <f t="shared" si="0"/>
        <v>0</v>
      </c>
      <c r="O61" s="5">
        <v>238</v>
      </c>
    </row>
    <row r="62" spans="1:15" x14ac:dyDescent="0.35">
      <c r="A62" s="20">
        <v>7897595601889</v>
      </c>
      <c r="B62" s="4" t="s">
        <v>68</v>
      </c>
      <c r="C62" s="5">
        <v>170</v>
      </c>
      <c r="D62" s="21">
        <v>47.908500000000004</v>
      </c>
      <c r="E62" s="6">
        <v>84.05</v>
      </c>
      <c r="F62" s="7">
        <v>20</v>
      </c>
      <c r="G62" s="8">
        <v>23</v>
      </c>
      <c r="H62" s="9">
        <f>VLOOKUP(A62,[1]Planilha2!$B$3:$H$216,7,0)</f>
        <v>50</v>
      </c>
      <c r="I62" s="10">
        <f>G62+F62</f>
        <v>43</v>
      </c>
      <c r="J62" s="11">
        <f>VLOOKUP(A62,[1]Planilha2!$B$3:$I$216,8,0)</f>
        <v>70</v>
      </c>
      <c r="K62" s="12">
        <f>J62-I62</f>
        <v>27</v>
      </c>
      <c r="L62" s="6">
        <f>E62*(1-F62%)</f>
        <v>67.239999999999995</v>
      </c>
      <c r="M62" s="5"/>
      <c r="N62" s="38">
        <f t="shared" si="0"/>
        <v>0</v>
      </c>
      <c r="O62" s="5">
        <v>170</v>
      </c>
    </row>
    <row r="63" spans="1:15" x14ac:dyDescent="0.35">
      <c r="A63" s="20">
        <v>7897595637604</v>
      </c>
      <c r="B63" s="4" t="s">
        <v>69</v>
      </c>
      <c r="C63" s="5">
        <v>209</v>
      </c>
      <c r="D63" s="21">
        <v>16.048600000000004</v>
      </c>
      <c r="E63" s="6">
        <v>27.67</v>
      </c>
      <c r="F63" s="7">
        <v>31</v>
      </c>
      <c r="G63" s="8">
        <v>11</v>
      </c>
      <c r="H63" s="9">
        <f>VLOOKUP(A63,[1]Planilha2!$B$3:$H$216,7,0)</f>
        <v>3</v>
      </c>
      <c r="I63" s="10">
        <f>G63+F63</f>
        <v>42</v>
      </c>
      <c r="J63" s="11">
        <f>VLOOKUP(A63,[1]Planilha2!$B$3:$I$216,8,0)</f>
        <v>34</v>
      </c>
      <c r="K63" s="12">
        <f>J63-I63</f>
        <v>-8</v>
      </c>
      <c r="L63" s="6">
        <f>E63*(1-F63%)</f>
        <v>19.092299999999998</v>
      </c>
      <c r="M63" s="5"/>
      <c r="N63" s="38">
        <f t="shared" si="0"/>
        <v>0</v>
      </c>
      <c r="O63" s="5">
        <v>209</v>
      </c>
    </row>
    <row r="64" spans="1:15" x14ac:dyDescent="0.35">
      <c r="A64" s="20">
        <v>7897595639110</v>
      </c>
      <c r="B64" s="4" t="s">
        <v>70</v>
      </c>
      <c r="C64" s="5">
        <v>109</v>
      </c>
      <c r="D64" s="21">
        <v>36.652330000000013</v>
      </c>
      <c r="E64" s="6">
        <v>101.53</v>
      </c>
      <c r="F64" s="7">
        <v>56.899999999999991</v>
      </c>
      <c r="G64" s="8">
        <v>7.0000000000000009</v>
      </c>
      <c r="H64" s="9">
        <f>VLOOKUP(A64,[1]Planilha2!$B$3:$H$216,7,0)</f>
        <v>16</v>
      </c>
      <c r="I64" s="10">
        <f>G64+F64</f>
        <v>63.899999999999991</v>
      </c>
      <c r="J64" s="11">
        <f>VLOOKUP(A64,[1]Planilha2!$B$3:$I$216,8,0)</f>
        <v>72.899999999999991</v>
      </c>
      <c r="K64" s="12">
        <f>J64-I64</f>
        <v>9</v>
      </c>
      <c r="L64" s="6">
        <f>E64*(1-F64%)</f>
        <v>43.759430000000009</v>
      </c>
      <c r="M64" s="5"/>
      <c r="N64" s="38">
        <f t="shared" si="0"/>
        <v>0</v>
      </c>
      <c r="O64" s="5">
        <v>229</v>
      </c>
    </row>
    <row r="65" spans="1:15" x14ac:dyDescent="0.35">
      <c r="A65" s="20">
        <v>7897595615022</v>
      </c>
      <c r="B65" s="4" t="s">
        <v>71</v>
      </c>
      <c r="C65" s="5">
        <v>39</v>
      </c>
      <c r="D65" s="21">
        <v>33.037799999999997</v>
      </c>
      <c r="E65" s="6">
        <v>97.17</v>
      </c>
      <c r="F65" s="7">
        <v>56.999999999999993</v>
      </c>
      <c r="G65" s="8">
        <v>9</v>
      </c>
      <c r="H65" s="9">
        <f>VLOOKUP(A65,[1]Planilha2!$B$3:$H$216,7,0)</f>
        <v>13.20000000000001</v>
      </c>
      <c r="I65" s="10">
        <f>G65+F65</f>
        <v>66</v>
      </c>
      <c r="J65" s="11">
        <f>VLOOKUP(A65,[1]Planilha2!$B$3:$I$216,8,0)</f>
        <v>70.2</v>
      </c>
      <c r="K65" s="12">
        <f>J65-I65</f>
        <v>4.2000000000000028</v>
      </c>
      <c r="L65" s="6">
        <f>E65*(1-F65%)</f>
        <v>41.783100000000005</v>
      </c>
      <c r="M65" s="5"/>
      <c r="N65" s="38">
        <f t="shared" si="0"/>
        <v>0</v>
      </c>
      <c r="O65" s="5">
        <v>39</v>
      </c>
    </row>
    <row r="66" spans="1:15" x14ac:dyDescent="0.35">
      <c r="A66" s="20">
        <v>7897595614964</v>
      </c>
      <c r="B66" s="4" t="s">
        <v>72</v>
      </c>
      <c r="C66" s="5">
        <v>31</v>
      </c>
      <c r="D66" s="21">
        <v>32.848599999999998</v>
      </c>
      <c r="E66" s="6">
        <v>88.78</v>
      </c>
      <c r="F66" s="7">
        <v>52</v>
      </c>
      <c r="G66" s="8">
        <v>11</v>
      </c>
      <c r="H66" s="9">
        <f>VLOOKUP(A66,[1]Planilha2!$B$3:$H$216,7,0)</f>
        <v>16.799999999999997</v>
      </c>
      <c r="I66" s="10">
        <f>G66+F66</f>
        <v>63</v>
      </c>
      <c r="J66" s="11">
        <f>VLOOKUP(A66,[1]Planilha2!$B$3:$I$216,8,0)</f>
        <v>68.8</v>
      </c>
      <c r="K66" s="12">
        <f>J66-I66</f>
        <v>5.7999999999999972</v>
      </c>
      <c r="L66" s="6">
        <f>E66*(1-F66%)</f>
        <v>42.614399999999996</v>
      </c>
      <c r="M66" s="5"/>
      <c r="N66" s="38">
        <f t="shared" si="0"/>
        <v>0</v>
      </c>
      <c r="O66" s="5">
        <v>66</v>
      </c>
    </row>
    <row r="67" spans="1:15" x14ac:dyDescent="0.35">
      <c r="A67" s="20">
        <v>7897595639738</v>
      </c>
      <c r="B67" s="4" t="s">
        <v>73</v>
      </c>
      <c r="C67" s="5">
        <v>179</v>
      </c>
      <c r="D67" s="21">
        <v>22.305999999999994</v>
      </c>
      <c r="E67" s="6">
        <v>111.53</v>
      </c>
      <c r="F67" s="7">
        <v>69</v>
      </c>
      <c r="G67" s="8">
        <v>11</v>
      </c>
      <c r="H67" s="9">
        <f>VLOOKUP(A67,[1]Planilha2!$B$3:$H$216,7,0)</f>
        <v>12</v>
      </c>
      <c r="I67" s="10">
        <f>G67+F67</f>
        <v>80</v>
      </c>
      <c r="J67" s="11">
        <f>VLOOKUP(A67,[1]Planilha2!$B$3:$I$216,8,0)</f>
        <v>81</v>
      </c>
      <c r="K67" s="12">
        <f>J67-I67</f>
        <v>1</v>
      </c>
      <c r="L67" s="6">
        <f>E67*(1-F67%)</f>
        <v>34.574300000000008</v>
      </c>
      <c r="M67" s="5"/>
      <c r="N67" s="38">
        <f t="shared" si="0"/>
        <v>0</v>
      </c>
      <c r="O67" s="5">
        <v>179</v>
      </c>
    </row>
    <row r="68" spans="1:15" x14ac:dyDescent="0.35">
      <c r="A68" s="20">
        <v>7897595604248</v>
      </c>
      <c r="B68" s="4" t="s">
        <v>74</v>
      </c>
      <c r="C68" s="5">
        <v>237</v>
      </c>
      <c r="D68" s="21">
        <v>4.0424000000000033</v>
      </c>
      <c r="E68" s="6">
        <v>101.06</v>
      </c>
      <c r="F68" s="7">
        <v>88</v>
      </c>
      <c r="G68" s="8">
        <v>8</v>
      </c>
      <c r="H68" s="9">
        <f>VLOOKUP(A68,[1]Planilha2!$B$3:$H$216,7,0)</f>
        <v>8</v>
      </c>
      <c r="I68" s="10">
        <f>G68+F68</f>
        <v>96</v>
      </c>
      <c r="J68" s="11">
        <f>VLOOKUP(A68,[1]Planilha2!$B$3:$I$216,8,0)</f>
        <v>96</v>
      </c>
      <c r="K68" s="12">
        <f>J68-I68</f>
        <v>0</v>
      </c>
      <c r="L68" s="6">
        <f>E68*(1-F68%)</f>
        <v>12.1272</v>
      </c>
      <c r="M68" s="5"/>
      <c r="N68" s="38">
        <f t="shared" si="0"/>
        <v>0</v>
      </c>
      <c r="O68" s="5">
        <v>1345</v>
      </c>
    </row>
    <row r="69" spans="1:15" x14ac:dyDescent="0.35">
      <c r="A69" s="20">
        <v>7897595636195</v>
      </c>
      <c r="B69" s="4" t="s">
        <v>75</v>
      </c>
      <c r="C69" s="5">
        <v>196</v>
      </c>
      <c r="D69" s="21">
        <v>7.042500000000004</v>
      </c>
      <c r="E69" s="6">
        <v>28.17</v>
      </c>
      <c r="F69" s="7">
        <v>65.999999999999986</v>
      </c>
      <c r="G69" s="8">
        <v>9</v>
      </c>
      <c r="H69" s="9">
        <f>VLOOKUP(A69,[1]Planilha2!$B$3:$H$216,7,0)</f>
        <v>15</v>
      </c>
      <c r="I69" s="10">
        <f>G69+F69</f>
        <v>74.999999999999986</v>
      </c>
      <c r="J69" s="11">
        <f>VLOOKUP(A69,[1]Planilha2!$B$3:$I$216,8,0)</f>
        <v>80.999999999999986</v>
      </c>
      <c r="K69" s="12">
        <f>J69-I69</f>
        <v>6</v>
      </c>
      <c r="L69" s="6">
        <f>E69*(1-F69%)</f>
        <v>9.5778000000000052</v>
      </c>
      <c r="M69" s="5"/>
      <c r="N69" s="38">
        <f t="shared" ref="N69:N132" si="1">M69*D69</f>
        <v>0</v>
      </c>
      <c r="O69" s="5">
        <v>196</v>
      </c>
    </row>
    <row r="70" spans="1:15" x14ac:dyDescent="0.35">
      <c r="A70" s="20">
        <v>7897595602404</v>
      </c>
      <c r="B70" s="4" t="s">
        <v>76</v>
      </c>
      <c r="C70" s="5">
        <v>244</v>
      </c>
      <c r="D70" s="21">
        <v>5.2907999999999999</v>
      </c>
      <c r="E70" s="6">
        <v>44.09</v>
      </c>
      <c r="F70" s="7">
        <v>80</v>
      </c>
      <c r="G70" s="8">
        <v>8</v>
      </c>
      <c r="H70" s="9">
        <f>VLOOKUP(A70,[1]Planilha2!$B$3:$H$216,7,0)</f>
        <v>9</v>
      </c>
      <c r="I70" s="10">
        <f>G70+F70</f>
        <v>88</v>
      </c>
      <c r="J70" s="11">
        <f>VLOOKUP(A70,[1]Planilha2!$B$3:$I$216,8,0)</f>
        <v>89</v>
      </c>
      <c r="K70" s="12">
        <f>J70-I70</f>
        <v>1</v>
      </c>
      <c r="L70" s="6">
        <f>E70*(1-F70%)</f>
        <v>8.8179999999999978</v>
      </c>
      <c r="M70" s="5"/>
      <c r="N70" s="38">
        <f t="shared" si="1"/>
        <v>0</v>
      </c>
      <c r="O70" s="5">
        <v>2080</v>
      </c>
    </row>
    <row r="71" spans="1:15" x14ac:dyDescent="0.35">
      <c r="A71" s="20">
        <v>7897595602398</v>
      </c>
      <c r="B71" s="4" t="s">
        <v>77</v>
      </c>
      <c r="C71" s="5">
        <v>186</v>
      </c>
      <c r="D71" s="21">
        <v>4.1748000000000038</v>
      </c>
      <c r="E71" s="6">
        <v>69.58</v>
      </c>
      <c r="F71" s="7">
        <v>88</v>
      </c>
      <c r="G71" s="8">
        <v>6</v>
      </c>
      <c r="H71" s="9">
        <f>VLOOKUP(A71,[1]Planilha2!$B$3:$H$216,7,0)</f>
        <v>7</v>
      </c>
      <c r="I71" s="10">
        <f>G71+F71</f>
        <v>94</v>
      </c>
      <c r="J71" s="11">
        <f>VLOOKUP(A71,[1]Planilha2!$B$3:$I$216,8,0)</f>
        <v>95</v>
      </c>
      <c r="K71" s="12">
        <f>J71-I71</f>
        <v>1</v>
      </c>
      <c r="L71" s="6">
        <f>E71*(1-F71%)</f>
        <v>8.3495999999999988</v>
      </c>
      <c r="M71" s="5"/>
      <c r="N71" s="38">
        <f t="shared" si="1"/>
        <v>0</v>
      </c>
      <c r="O71" s="5">
        <v>186</v>
      </c>
    </row>
    <row r="72" spans="1:15" x14ac:dyDescent="0.35">
      <c r="A72" s="20">
        <v>7897595602053</v>
      </c>
      <c r="B72" s="4" t="s">
        <v>78</v>
      </c>
      <c r="C72" s="5">
        <v>201</v>
      </c>
      <c r="D72" s="21">
        <v>16.769400000000001</v>
      </c>
      <c r="E72" s="6">
        <v>44.13</v>
      </c>
      <c r="F72" s="7">
        <v>51</v>
      </c>
      <c r="G72" s="8">
        <v>11</v>
      </c>
      <c r="H72" s="9">
        <f>VLOOKUP(A72,[1]Planilha2!$B$3:$H$216,7,0)</f>
        <v>15</v>
      </c>
      <c r="I72" s="10">
        <f>G72+F72</f>
        <v>62</v>
      </c>
      <c r="J72" s="11">
        <f>VLOOKUP(A72,[1]Planilha2!$B$3:$I$216,8,0)</f>
        <v>66</v>
      </c>
      <c r="K72" s="12">
        <f>J72-I72</f>
        <v>4</v>
      </c>
      <c r="L72" s="6">
        <f>E72*(1-F72%)</f>
        <v>21.623699999999999</v>
      </c>
      <c r="M72" s="5"/>
      <c r="N72" s="38">
        <f t="shared" si="1"/>
        <v>0</v>
      </c>
      <c r="O72" s="5">
        <v>301</v>
      </c>
    </row>
    <row r="73" spans="1:15" x14ac:dyDescent="0.35">
      <c r="A73" s="20">
        <v>7897595621177</v>
      </c>
      <c r="B73" s="4" t="s">
        <v>79</v>
      </c>
      <c r="C73" s="5">
        <v>202</v>
      </c>
      <c r="D73" s="21">
        <v>24.114000000000001</v>
      </c>
      <c r="E73" s="6">
        <v>80.38</v>
      </c>
      <c r="F73" s="7">
        <v>62</v>
      </c>
      <c r="G73" s="8">
        <v>8</v>
      </c>
      <c r="H73" s="9">
        <f>VLOOKUP(A73,[1]Planilha2!$B$3:$H$216,7,0)</f>
        <v>10</v>
      </c>
      <c r="I73" s="10">
        <f>G73+F73</f>
        <v>70</v>
      </c>
      <c r="J73" s="11">
        <f>VLOOKUP(A73,[1]Planilha2!$B$3:$I$216,8,0)</f>
        <v>72</v>
      </c>
      <c r="K73" s="12">
        <f>J73-I73</f>
        <v>2</v>
      </c>
      <c r="L73" s="6">
        <f>E73*(1-F73%)</f>
        <v>30.5444</v>
      </c>
      <c r="M73" s="5"/>
      <c r="N73" s="38">
        <f t="shared" si="1"/>
        <v>0</v>
      </c>
      <c r="O73" s="5">
        <v>1402</v>
      </c>
    </row>
    <row r="74" spans="1:15" x14ac:dyDescent="0.35">
      <c r="A74" s="20">
        <v>7897595620323</v>
      </c>
      <c r="B74" s="4" t="s">
        <v>80</v>
      </c>
      <c r="C74" s="5">
        <v>277</v>
      </c>
      <c r="D74" s="21">
        <v>10.272500000000006</v>
      </c>
      <c r="E74" s="6">
        <v>41.09</v>
      </c>
      <c r="F74" s="7">
        <v>65.999999999999986</v>
      </c>
      <c r="G74" s="8">
        <v>9</v>
      </c>
      <c r="H74" s="9">
        <f>VLOOKUP(A74,[1]Planilha2!$B$3:$H$216,7,0)</f>
        <v>12</v>
      </c>
      <c r="I74" s="10">
        <f>G74+F74</f>
        <v>74.999999999999986</v>
      </c>
      <c r="J74" s="11">
        <f>VLOOKUP(A74,[1]Planilha2!$B$3:$I$216,8,0)</f>
        <v>77.999999999999986</v>
      </c>
      <c r="K74" s="12">
        <f>J74-I74</f>
        <v>3</v>
      </c>
      <c r="L74" s="6">
        <f>E74*(1-F74%)</f>
        <v>13.970600000000008</v>
      </c>
      <c r="M74" s="5"/>
      <c r="N74" s="38">
        <f t="shared" si="1"/>
        <v>0</v>
      </c>
      <c r="O74" s="5">
        <v>277</v>
      </c>
    </row>
    <row r="75" spans="1:15" x14ac:dyDescent="0.35">
      <c r="A75" s="20">
        <v>7897595620354</v>
      </c>
      <c r="B75" s="4" t="s">
        <v>81</v>
      </c>
      <c r="C75" s="5">
        <v>100</v>
      </c>
      <c r="D75" s="21">
        <v>15.402359999999998</v>
      </c>
      <c r="E75" s="6">
        <v>69.38</v>
      </c>
      <c r="F75" s="7">
        <v>69.8</v>
      </c>
      <c r="G75" s="8">
        <v>8</v>
      </c>
      <c r="H75" s="9">
        <f>VLOOKUP(A75,[1]Planilha2!$B$3:$H$216,7,0)</f>
        <v>13</v>
      </c>
      <c r="I75" s="10">
        <f>G75+F75</f>
        <v>77.8</v>
      </c>
      <c r="J75" s="11">
        <f>VLOOKUP(A75,[1]Planilha2!$B$3:$I$216,8,0)</f>
        <v>82.8</v>
      </c>
      <c r="K75" s="12">
        <f>J75-I75</f>
        <v>5</v>
      </c>
      <c r="L75" s="6">
        <f>E75*(1-F75%)</f>
        <v>20.952760000000001</v>
      </c>
      <c r="M75" s="5"/>
      <c r="N75" s="38">
        <f t="shared" si="1"/>
        <v>0</v>
      </c>
      <c r="O75" s="5">
        <v>532</v>
      </c>
    </row>
    <row r="76" spans="1:15" x14ac:dyDescent="0.35">
      <c r="A76" s="20">
        <v>7897595620293</v>
      </c>
      <c r="B76" s="4" t="s">
        <v>82</v>
      </c>
      <c r="C76" s="5">
        <v>204</v>
      </c>
      <c r="D76" s="21">
        <v>5.5430400000000022</v>
      </c>
      <c r="E76" s="6">
        <v>28.87</v>
      </c>
      <c r="F76" s="7">
        <v>72.8</v>
      </c>
      <c r="G76" s="8">
        <v>8</v>
      </c>
      <c r="H76" s="9">
        <f>VLOOKUP(A76,[1]Planilha2!$B$3:$H$216,7,0)</f>
        <v>10</v>
      </c>
      <c r="I76" s="10">
        <f>G76+F76</f>
        <v>80.8</v>
      </c>
      <c r="J76" s="11">
        <f>VLOOKUP(A76,[1]Planilha2!$B$3:$I$216,8,0)</f>
        <v>82.8</v>
      </c>
      <c r="K76" s="12">
        <f>J76-I76</f>
        <v>2</v>
      </c>
      <c r="L76" s="6">
        <f>E76*(1-F76%)</f>
        <v>7.852640000000001</v>
      </c>
      <c r="M76" s="5"/>
      <c r="N76" s="38">
        <f t="shared" si="1"/>
        <v>0</v>
      </c>
      <c r="O76" s="5">
        <v>1392</v>
      </c>
    </row>
    <row r="77" spans="1:15" x14ac:dyDescent="0.35">
      <c r="A77" s="20">
        <v>7897595636539</v>
      </c>
      <c r="B77" s="4" t="s">
        <v>83</v>
      </c>
      <c r="C77" s="5">
        <v>186</v>
      </c>
      <c r="D77" s="21">
        <v>5.6850000000000005</v>
      </c>
      <c r="E77" s="6">
        <v>18.95</v>
      </c>
      <c r="F77" s="7">
        <v>53.999999999999993</v>
      </c>
      <c r="G77" s="8">
        <v>16</v>
      </c>
      <c r="H77" s="9">
        <f>VLOOKUP(A77,[1]Planilha2!$B$3:$H$216,7,0)</f>
        <v>20</v>
      </c>
      <c r="I77" s="10">
        <f>G77+F77</f>
        <v>70</v>
      </c>
      <c r="J77" s="11">
        <f>VLOOKUP(A77,[1]Planilha2!$B$3:$I$216,8,0)</f>
        <v>74</v>
      </c>
      <c r="K77" s="12">
        <f>J77-I77</f>
        <v>4</v>
      </c>
      <c r="L77" s="6">
        <f>E77*(1-F77%)</f>
        <v>8.7170000000000005</v>
      </c>
      <c r="M77" s="5"/>
      <c r="N77" s="38">
        <f t="shared" si="1"/>
        <v>0</v>
      </c>
      <c r="O77" s="5">
        <v>402</v>
      </c>
    </row>
    <row r="78" spans="1:15" x14ac:dyDescent="0.35">
      <c r="A78" s="20">
        <v>7897595636553</v>
      </c>
      <c r="B78" s="4" t="s">
        <v>84</v>
      </c>
      <c r="C78" s="5">
        <v>74</v>
      </c>
      <c r="D78" s="21">
        <v>13.280799999999999</v>
      </c>
      <c r="E78" s="6">
        <v>51.08</v>
      </c>
      <c r="F78" s="7">
        <v>57.999999999999993</v>
      </c>
      <c r="G78" s="8">
        <v>16</v>
      </c>
      <c r="H78" s="9">
        <f>VLOOKUP(A78,[1]Planilha2!$B$3:$H$216,7,0)</f>
        <v>18</v>
      </c>
      <c r="I78" s="10">
        <f>G78+F78</f>
        <v>74</v>
      </c>
      <c r="J78" s="11">
        <f>VLOOKUP(A78,[1]Planilha2!$B$3:$I$216,8,0)</f>
        <v>76</v>
      </c>
      <c r="K78" s="12">
        <f>J78-I78</f>
        <v>2</v>
      </c>
      <c r="L78" s="6">
        <f>E78*(1-F78%)</f>
        <v>21.453600000000002</v>
      </c>
      <c r="M78" s="5"/>
      <c r="N78" s="38">
        <f t="shared" si="1"/>
        <v>0</v>
      </c>
      <c r="O78" s="5">
        <v>154</v>
      </c>
    </row>
    <row r="79" spans="1:15" x14ac:dyDescent="0.35">
      <c r="A79" s="20">
        <v>7897595620972</v>
      </c>
      <c r="B79" s="4" t="s">
        <v>85</v>
      </c>
      <c r="C79" s="5">
        <v>110</v>
      </c>
      <c r="D79" s="21">
        <v>13.581750000000001</v>
      </c>
      <c r="E79" s="6">
        <v>25.87</v>
      </c>
      <c r="F79" s="7">
        <v>41.5</v>
      </c>
      <c r="G79" s="8">
        <v>6</v>
      </c>
      <c r="H79" s="9">
        <f>VLOOKUP(A79,[1]Planilha2!$B$3:$H$216,7,0)</f>
        <v>6</v>
      </c>
      <c r="I79" s="10">
        <f>G79+F79</f>
        <v>47.5</v>
      </c>
      <c r="J79" s="11">
        <f>VLOOKUP(A79,[1]Planilha2!$B$3:$I$216,8,0)</f>
        <v>47.5</v>
      </c>
      <c r="K79" s="12">
        <f>J79-I79</f>
        <v>0</v>
      </c>
      <c r="L79" s="6">
        <f>E79*(1-F79%)</f>
        <v>15.13395</v>
      </c>
      <c r="M79" s="5"/>
      <c r="N79" s="38">
        <f t="shared" si="1"/>
        <v>0</v>
      </c>
      <c r="O79" s="5">
        <v>110</v>
      </c>
    </row>
    <row r="80" spans="1:15" x14ac:dyDescent="0.35">
      <c r="A80" s="20">
        <v>7897595600851</v>
      </c>
      <c r="B80" s="4" t="s">
        <v>86</v>
      </c>
      <c r="C80" s="5">
        <v>66</v>
      </c>
      <c r="D80" s="21">
        <v>1.9684000000000001</v>
      </c>
      <c r="E80" s="6">
        <v>7.03</v>
      </c>
      <c r="F80" s="7">
        <v>61</v>
      </c>
      <c r="G80" s="8">
        <v>11</v>
      </c>
      <c r="H80" s="9">
        <f>VLOOKUP(A80,[1]Planilha2!$B$3:$H$216,7,0)</f>
        <v>11</v>
      </c>
      <c r="I80" s="10">
        <f>G80+F80</f>
        <v>72</v>
      </c>
      <c r="J80" s="11">
        <f>VLOOKUP(A80,[1]Planilha2!$B$3:$I$216,8,0)</f>
        <v>72</v>
      </c>
      <c r="K80" s="12">
        <f>J80-I80</f>
        <v>0</v>
      </c>
      <c r="L80" s="6">
        <f>E80*(1-F80%)</f>
        <v>2.7417000000000002</v>
      </c>
      <c r="M80" s="5"/>
      <c r="N80" s="38">
        <f t="shared" si="1"/>
        <v>0</v>
      </c>
      <c r="O80" s="5">
        <v>566</v>
      </c>
    </row>
    <row r="81" spans="1:15" x14ac:dyDescent="0.35">
      <c r="A81" s="20">
        <v>7897595602022</v>
      </c>
      <c r="B81" s="4" t="s">
        <v>87</v>
      </c>
      <c r="C81" s="5">
        <v>87</v>
      </c>
      <c r="D81" s="21">
        <v>10.942400000000001</v>
      </c>
      <c r="E81" s="6">
        <v>39.08</v>
      </c>
      <c r="F81" s="7">
        <v>55.999999999999993</v>
      </c>
      <c r="G81" s="8">
        <v>16</v>
      </c>
      <c r="H81" s="9">
        <f>VLOOKUP(A81,[1]Planilha2!$B$3:$H$216,7,0)</f>
        <v>14.900000000000013</v>
      </c>
      <c r="I81" s="10">
        <f>G81+F81</f>
        <v>72</v>
      </c>
      <c r="J81" s="11">
        <f>VLOOKUP(A81,[1]Planilha2!$B$3:$I$216,8,0)</f>
        <v>70.900000000000006</v>
      </c>
      <c r="K81" s="12">
        <f>J81-I81</f>
        <v>-1.0999999999999943</v>
      </c>
      <c r="L81" s="6">
        <f>E81*(1-F81%)</f>
        <v>17.1952</v>
      </c>
      <c r="M81" s="5"/>
      <c r="N81" s="38">
        <f t="shared" si="1"/>
        <v>0</v>
      </c>
      <c r="O81" s="5">
        <v>87</v>
      </c>
    </row>
    <row r="82" spans="1:15" x14ac:dyDescent="0.35">
      <c r="A82" s="20">
        <v>7897595602473</v>
      </c>
      <c r="B82" s="4" t="s">
        <v>88</v>
      </c>
      <c r="C82" s="5">
        <v>341</v>
      </c>
      <c r="D82" s="21">
        <v>14.576099999999999</v>
      </c>
      <c r="E82" s="6">
        <v>44.17</v>
      </c>
      <c r="F82" s="7">
        <v>55.999999999999993</v>
      </c>
      <c r="G82" s="8">
        <v>11</v>
      </c>
      <c r="H82" s="9">
        <f>VLOOKUP(A82,[1]Planilha2!$B$3:$H$216,7,0)</f>
        <v>14</v>
      </c>
      <c r="I82" s="10">
        <f>G82+F82</f>
        <v>67</v>
      </c>
      <c r="J82" s="11">
        <f>VLOOKUP(A82,[1]Planilha2!$B$3:$I$216,8,0)</f>
        <v>70</v>
      </c>
      <c r="K82" s="12">
        <f>J82-I82</f>
        <v>3</v>
      </c>
      <c r="L82" s="6">
        <f>E82*(1-F82%)</f>
        <v>19.434800000000003</v>
      </c>
      <c r="M82" s="5"/>
      <c r="N82" s="38">
        <f t="shared" si="1"/>
        <v>0</v>
      </c>
      <c r="O82" s="5">
        <v>650</v>
      </c>
    </row>
    <row r="83" spans="1:15" x14ac:dyDescent="0.35">
      <c r="A83" s="20">
        <v>7897595602206</v>
      </c>
      <c r="B83" s="4" t="s">
        <v>89</v>
      </c>
      <c r="C83" s="5">
        <v>40</v>
      </c>
      <c r="D83" s="21">
        <v>19.452999999999999</v>
      </c>
      <c r="E83" s="6">
        <v>55.58</v>
      </c>
      <c r="F83" s="7">
        <v>55.999999999999993</v>
      </c>
      <c r="G83" s="8">
        <v>9</v>
      </c>
      <c r="H83" s="9">
        <f>VLOOKUP(A83,[1]Planilha2!$B$3:$H$216,7,0)</f>
        <v>10</v>
      </c>
      <c r="I83" s="10">
        <f>G83+F83</f>
        <v>65</v>
      </c>
      <c r="J83" s="11">
        <f>VLOOKUP(A83,[1]Planilha2!$B$3:$I$216,8,0)</f>
        <v>66</v>
      </c>
      <c r="K83" s="12">
        <f>J83-I83</f>
        <v>1</v>
      </c>
      <c r="L83" s="6">
        <f>E83*(1-F83%)</f>
        <v>24.455200000000001</v>
      </c>
      <c r="M83" s="5"/>
      <c r="N83" s="38">
        <f t="shared" si="1"/>
        <v>0</v>
      </c>
      <c r="O83" s="5">
        <v>340</v>
      </c>
    </row>
    <row r="84" spans="1:15" x14ac:dyDescent="0.35">
      <c r="A84" s="20">
        <v>7897595606204</v>
      </c>
      <c r="B84" s="4" t="s">
        <v>90</v>
      </c>
      <c r="C84" s="5">
        <v>77</v>
      </c>
      <c r="D84" s="21">
        <v>13.180199999999997</v>
      </c>
      <c r="E84" s="6">
        <v>39.94</v>
      </c>
      <c r="F84" s="7">
        <v>56.999999999999993</v>
      </c>
      <c r="G84" s="8">
        <v>10</v>
      </c>
      <c r="H84" s="9">
        <f>VLOOKUP(A84,[1]Planilha2!$B$3:$H$216,7,0)</f>
        <v>12</v>
      </c>
      <c r="I84" s="10">
        <f>G84+F84</f>
        <v>67</v>
      </c>
      <c r="J84" s="11">
        <f>VLOOKUP(A84,[1]Planilha2!$B$3:$I$216,8,0)</f>
        <v>69</v>
      </c>
      <c r="K84" s="12">
        <f>J84-I84</f>
        <v>2</v>
      </c>
      <c r="L84" s="6">
        <f>E84*(1-F84%)</f>
        <v>17.174200000000003</v>
      </c>
      <c r="M84" s="5"/>
      <c r="N84" s="38">
        <f t="shared" si="1"/>
        <v>0</v>
      </c>
      <c r="O84" s="5">
        <v>77</v>
      </c>
    </row>
    <row r="85" spans="1:15" x14ac:dyDescent="0.35">
      <c r="A85" s="20">
        <v>7897595635099</v>
      </c>
      <c r="B85" s="4" t="s">
        <v>91</v>
      </c>
      <c r="C85" s="5">
        <v>59</v>
      </c>
      <c r="D85" s="21">
        <v>56.139300000000006</v>
      </c>
      <c r="E85" s="6">
        <v>98.49</v>
      </c>
      <c r="F85" s="7">
        <v>37</v>
      </c>
      <c r="G85" s="8">
        <v>6</v>
      </c>
      <c r="H85" s="9">
        <f>VLOOKUP(A85,[1]Planilha2!$B$3:$H$216,7,0)</f>
        <v>2</v>
      </c>
      <c r="I85" s="10">
        <f>G85+F85</f>
        <v>43</v>
      </c>
      <c r="J85" s="11">
        <f>VLOOKUP(A85,[1]Planilha2!$B$3:$I$216,8,0)</f>
        <v>39</v>
      </c>
      <c r="K85" s="12">
        <f>J85-I85</f>
        <v>-4</v>
      </c>
      <c r="L85" s="6">
        <f>E85*(1-F85%)</f>
        <v>62.048699999999997</v>
      </c>
      <c r="M85" s="5"/>
      <c r="N85" s="38">
        <f t="shared" si="1"/>
        <v>0</v>
      </c>
      <c r="O85" s="5">
        <v>59</v>
      </c>
    </row>
    <row r="86" spans="1:15" x14ac:dyDescent="0.35">
      <c r="A86" s="20">
        <v>7897595635600</v>
      </c>
      <c r="B86" s="4" t="s">
        <v>92</v>
      </c>
      <c r="C86" s="5">
        <v>583</v>
      </c>
      <c r="D86" s="21">
        <v>95.725800000000007</v>
      </c>
      <c r="E86" s="6">
        <v>167.94</v>
      </c>
      <c r="F86" s="7">
        <v>37</v>
      </c>
      <c r="G86" s="8">
        <v>6</v>
      </c>
      <c r="H86" s="9">
        <f>VLOOKUP(A86,[1]Planilha2!$B$3:$H$216,7,0)</f>
        <v>15</v>
      </c>
      <c r="I86" s="10">
        <f>G86+F86</f>
        <v>43</v>
      </c>
      <c r="J86" s="11">
        <f>VLOOKUP(A86,[1]Planilha2!$B$3:$I$216,8,0)</f>
        <v>52</v>
      </c>
      <c r="K86" s="12">
        <f>J86-I86</f>
        <v>9</v>
      </c>
      <c r="L86" s="6">
        <f>E86*(1-F86%)</f>
        <v>105.8022</v>
      </c>
      <c r="M86" s="5"/>
      <c r="N86" s="38">
        <f t="shared" si="1"/>
        <v>0</v>
      </c>
      <c r="O86" s="5">
        <v>783</v>
      </c>
    </row>
    <row r="87" spans="1:15" x14ac:dyDescent="0.35">
      <c r="A87" s="20">
        <v>7897595635655</v>
      </c>
      <c r="B87" s="4" t="s">
        <v>93</v>
      </c>
      <c r="C87" s="5">
        <v>101</v>
      </c>
      <c r="D87" s="21">
        <v>51.735600000000005</v>
      </c>
      <c r="E87" s="6">
        <v>184.77</v>
      </c>
      <c r="F87" s="7">
        <v>61</v>
      </c>
      <c r="G87" s="8">
        <v>11</v>
      </c>
      <c r="H87" s="9">
        <f>VLOOKUP(A87,[1]Planilha2!$B$3:$H$216,7,0)</f>
        <v>10</v>
      </c>
      <c r="I87" s="10">
        <f>G87+F87</f>
        <v>72</v>
      </c>
      <c r="J87" s="11">
        <f>VLOOKUP(A87,[1]Planilha2!$B$3:$I$216,8,0)</f>
        <v>71</v>
      </c>
      <c r="K87" s="12">
        <f>J87-I87</f>
        <v>-1</v>
      </c>
      <c r="L87" s="6">
        <f>E87*(1-F87%)</f>
        <v>72.060300000000012</v>
      </c>
      <c r="M87" s="5"/>
      <c r="N87" s="38">
        <f t="shared" si="1"/>
        <v>0</v>
      </c>
      <c r="O87" s="5">
        <v>533</v>
      </c>
    </row>
    <row r="88" spans="1:15" x14ac:dyDescent="0.35">
      <c r="A88" s="20">
        <v>7897595635679</v>
      </c>
      <c r="B88" s="4" t="s">
        <v>94</v>
      </c>
      <c r="C88" s="5">
        <v>111</v>
      </c>
      <c r="D88" s="21">
        <v>97.371000000000024</v>
      </c>
      <c r="E88" s="6">
        <v>314.10000000000002</v>
      </c>
      <c r="F88" s="7">
        <v>61</v>
      </c>
      <c r="G88" s="8">
        <v>8</v>
      </c>
      <c r="H88" s="9">
        <f>VLOOKUP(A88,[1]Planilha2!$B$3:$H$216,7,0)</f>
        <v>6.9000000000000057</v>
      </c>
      <c r="I88" s="10">
        <f>G88+F88</f>
        <v>69</v>
      </c>
      <c r="J88" s="11">
        <f>VLOOKUP(A88,[1]Planilha2!$B$3:$I$216,8,0)</f>
        <v>67.900000000000006</v>
      </c>
      <c r="K88" s="12">
        <f>J88-I88</f>
        <v>-1.0999999999999943</v>
      </c>
      <c r="L88" s="6">
        <f>E88*(1-F88%)</f>
        <v>122.49900000000001</v>
      </c>
      <c r="M88" s="5"/>
      <c r="N88" s="38">
        <f t="shared" si="1"/>
        <v>0</v>
      </c>
      <c r="O88" s="5">
        <v>111</v>
      </c>
    </row>
    <row r="89" spans="1:15" x14ac:dyDescent="0.35">
      <c r="A89" s="20">
        <v>7897595635631</v>
      </c>
      <c r="B89" s="4" t="s">
        <v>95</v>
      </c>
      <c r="C89" s="5">
        <v>0</v>
      </c>
      <c r="D89" s="21">
        <v>19.408200000000001</v>
      </c>
      <c r="E89" s="6">
        <v>46.21</v>
      </c>
      <c r="F89" s="7">
        <v>50</v>
      </c>
      <c r="G89" s="8">
        <v>8</v>
      </c>
      <c r="H89" s="9">
        <f>VLOOKUP(A89,[1]Planilha2!$B$3:$H$216,7,0)</f>
        <v>6.8999999999999986</v>
      </c>
      <c r="I89" s="10">
        <f>G89+F89</f>
        <v>58</v>
      </c>
      <c r="J89" s="11">
        <f>VLOOKUP(A89,[1]Planilha2!$B$3:$I$216,8,0)</f>
        <v>56.9</v>
      </c>
      <c r="K89" s="12">
        <f>J89-I89</f>
        <v>-1.1000000000000014</v>
      </c>
      <c r="L89" s="6">
        <f>E89*(1-F89%)</f>
        <v>23.105</v>
      </c>
      <c r="M89" s="5"/>
      <c r="N89" s="38">
        <f t="shared" si="1"/>
        <v>0</v>
      </c>
      <c r="O89" s="5">
        <v>864</v>
      </c>
    </row>
    <row r="90" spans="1:15" x14ac:dyDescent="0.35">
      <c r="A90" s="20">
        <v>7897595635648</v>
      </c>
      <c r="B90" s="4" t="s">
        <v>96</v>
      </c>
      <c r="C90" s="5">
        <v>220</v>
      </c>
      <c r="D90" s="21">
        <v>27.344479999999994</v>
      </c>
      <c r="E90" s="6">
        <v>92.38</v>
      </c>
      <c r="F90" s="7">
        <v>62.4</v>
      </c>
      <c r="G90" s="8">
        <v>8</v>
      </c>
      <c r="H90" s="9">
        <f>VLOOKUP(A90,[1]Planilha2!$B$3:$H$216,7,0)</f>
        <v>6</v>
      </c>
      <c r="I90" s="10">
        <f>G90+F90</f>
        <v>70.400000000000006</v>
      </c>
      <c r="J90" s="11">
        <f>VLOOKUP(A90,[1]Planilha2!$B$3:$I$216,8,0)</f>
        <v>68.400000000000006</v>
      </c>
      <c r="K90" s="12">
        <f>J90-I90</f>
        <v>-2</v>
      </c>
      <c r="L90" s="6">
        <f>E90*(1-F90%)</f>
        <v>34.734879999999997</v>
      </c>
      <c r="M90" s="5"/>
      <c r="N90" s="38">
        <f t="shared" si="1"/>
        <v>0</v>
      </c>
      <c r="O90" s="5">
        <v>868</v>
      </c>
    </row>
    <row r="91" spans="1:15" x14ac:dyDescent="0.35">
      <c r="A91" s="20">
        <v>7897595635662</v>
      </c>
      <c r="B91" s="4" t="s">
        <v>97</v>
      </c>
      <c r="C91" s="5">
        <v>58</v>
      </c>
      <c r="D91" s="21">
        <v>54.792990000000017</v>
      </c>
      <c r="E91" s="6">
        <v>147.69</v>
      </c>
      <c r="F91" s="7">
        <v>54.899999999999991</v>
      </c>
      <c r="G91" s="8">
        <v>8</v>
      </c>
      <c r="H91" s="9">
        <f>VLOOKUP(A91,[1]Planilha2!$B$3:$H$216,7,0)</f>
        <v>10.500000000000007</v>
      </c>
      <c r="I91" s="10">
        <f>G91+F91</f>
        <v>62.899999999999991</v>
      </c>
      <c r="J91" s="11">
        <f>VLOOKUP(A91,[1]Planilha2!$B$3:$I$216,8,0)</f>
        <v>65.400000000000006</v>
      </c>
      <c r="K91" s="12">
        <f>J91-I91</f>
        <v>2.5000000000000142</v>
      </c>
      <c r="L91" s="6">
        <f>E91*(1-F91%)</f>
        <v>66.608190000000008</v>
      </c>
      <c r="M91" s="5"/>
      <c r="N91" s="38">
        <f t="shared" si="1"/>
        <v>0</v>
      </c>
      <c r="O91" s="5">
        <v>58</v>
      </c>
    </row>
    <row r="92" spans="1:15" x14ac:dyDescent="0.35">
      <c r="A92" s="20">
        <v>7897595614223</v>
      </c>
      <c r="B92" s="4" t="s">
        <v>98</v>
      </c>
      <c r="C92" s="5">
        <v>40</v>
      </c>
      <c r="D92" s="21">
        <v>40.330799999999996</v>
      </c>
      <c r="E92" s="6">
        <v>79.08</v>
      </c>
      <c r="F92" s="7">
        <v>40</v>
      </c>
      <c r="G92" s="8">
        <v>9</v>
      </c>
      <c r="H92" s="9">
        <f>VLOOKUP(A92,[1]Planilha2!$B$3:$H$216,7,0)</f>
        <v>10</v>
      </c>
      <c r="I92" s="10">
        <f>G92+F92</f>
        <v>49</v>
      </c>
      <c r="J92" s="11">
        <f>VLOOKUP(A92,[1]Planilha2!$B$3:$I$216,8,0)</f>
        <v>50</v>
      </c>
      <c r="K92" s="12">
        <f>J92-I92</f>
        <v>1</v>
      </c>
      <c r="L92" s="6">
        <f>E92*(1-F92%)</f>
        <v>47.448</v>
      </c>
      <c r="M92" s="5"/>
      <c r="N92" s="38">
        <f t="shared" si="1"/>
        <v>0</v>
      </c>
      <c r="O92" s="5">
        <v>40</v>
      </c>
    </row>
    <row r="93" spans="1:15" x14ac:dyDescent="0.35">
      <c r="A93" s="20">
        <v>7897595604729</v>
      </c>
      <c r="B93" s="4" t="s">
        <v>99</v>
      </c>
      <c r="C93" s="5">
        <v>129</v>
      </c>
      <c r="D93" s="21">
        <v>4.4526499999999993</v>
      </c>
      <c r="E93" s="6">
        <v>20.71</v>
      </c>
      <c r="F93" s="7">
        <v>72.5</v>
      </c>
      <c r="G93" s="8">
        <v>6</v>
      </c>
      <c r="H93" s="9">
        <f>VLOOKUP(A93,[1]Planilha2!$B$3:$H$216,7,0)</f>
        <v>5</v>
      </c>
      <c r="I93" s="10">
        <f>G93+F93</f>
        <v>78.5</v>
      </c>
      <c r="J93" s="11">
        <f>VLOOKUP(A93,[1]Planilha2!$B$3:$I$216,8,0)</f>
        <v>77.5</v>
      </c>
      <c r="K93" s="12">
        <f>J93-I93</f>
        <v>-1</v>
      </c>
      <c r="L93" s="6">
        <f>E93*(1-F93%)</f>
        <v>5.6952500000000006</v>
      </c>
      <c r="M93" s="5"/>
      <c r="N93" s="38">
        <f t="shared" si="1"/>
        <v>0</v>
      </c>
      <c r="O93" s="5">
        <v>129</v>
      </c>
    </row>
    <row r="94" spans="1:15" x14ac:dyDescent="0.35">
      <c r="A94" s="20">
        <v>7897595604736</v>
      </c>
      <c r="B94" s="4" t="s">
        <v>100</v>
      </c>
      <c r="C94" s="5">
        <v>209</v>
      </c>
      <c r="D94" s="21">
        <v>5.5290000000000052</v>
      </c>
      <c r="E94" s="6">
        <v>36.86</v>
      </c>
      <c r="F94" s="7">
        <v>78.999999999999986</v>
      </c>
      <c r="G94" s="8">
        <v>6</v>
      </c>
      <c r="H94" s="9">
        <f>VLOOKUP(A94,[1]Planilha2!$B$3:$H$216,7,0)</f>
        <v>5.0000000000000142</v>
      </c>
      <c r="I94" s="10">
        <f>G94+F94</f>
        <v>84.999999999999986</v>
      </c>
      <c r="J94" s="11">
        <f>VLOOKUP(A94,[1]Planilha2!$B$3:$I$216,8,0)</f>
        <v>84</v>
      </c>
      <c r="K94" s="12">
        <f>J94-I94</f>
        <v>-0.99999999999998579</v>
      </c>
      <c r="L94" s="6">
        <f>E94*(1-F94%)</f>
        <v>7.7406000000000068</v>
      </c>
      <c r="M94" s="5"/>
      <c r="N94" s="38">
        <f t="shared" si="1"/>
        <v>0</v>
      </c>
      <c r="O94" s="5">
        <v>209</v>
      </c>
    </row>
    <row r="95" spans="1:15" x14ac:dyDescent="0.35">
      <c r="A95" s="20">
        <v>7897595633705</v>
      </c>
      <c r="B95" s="4" t="s">
        <v>101</v>
      </c>
      <c r="C95" s="5">
        <v>102</v>
      </c>
      <c r="D95" s="21">
        <v>5.697000000000001</v>
      </c>
      <c r="E95" s="6">
        <v>21.1</v>
      </c>
      <c r="F95" s="7">
        <v>57.999999999999993</v>
      </c>
      <c r="G95" s="8">
        <v>15</v>
      </c>
      <c r="H95" s="9">
        <f>VLOOKUP(A95,[1]Planilha2!$B$3:$H$216,7,0)</f>
        <v>31</v>
      </c>
      <c r="I95" s="10">
        <f>G95+F95</f>
        <v>73</v>
      </c>
      <c r="J95" s="11">
        <f>VLOOKUP(A95,[1]Planilha2!$B$3:$I$216,8,0)</f>
        <v>89</v>
      </c>
      <c r="K95" s="12">
        <f>J95-I95</f>
        <v>16</v>
      </c>
      <c r="L95" s="6">
        <f>E95*(1-F95%)</f>
        <v>8.8620000000000019</v>
      </c>
      <c r="M95" s="5"/>
      <c r="N95" s="38">
        <f t="shared" si="1"/>
        <v>0</v>
      </c>
      <c r="O95" s="5">
        <v>102</v>
      </c>
    </row>
    <row r="96" spans="1:15" x14ac:dyDescent="0.35">
      <c r="A96" s="20">
        <v>7897595603456</v>
      </c>
      <c r="B96" s="13" t="s">
        <v>102</v>
      </c>
      <c r="C96" s="5">
        <v>140</v>
      </c>
      <c r="D96" s="21">
        <v>2.5074000000000063</v>
      </c>
      <c r="E96" s="6">
        <v>35.82</v>
      </c>
      <c r="F96" s="7">
        <v>78.999999999999986</v>
      </c>
      <c r="G96" s="8">
        <v>18</v>
      </c>
      <c r="H96" s="9">
        <f>VLOOKUP(A96,[1]Planilha2!$B$3:$H$216,7,0)</f>
        <v>14</v>
      </c>
      <c r="I96" s="10">
        <f>G96+F96</f>
        <v>96.999999999999986</v>
      </c>
      <c r="J96" s="11">
        <f>VLOOKUP(A96,[1]Planilha2!$B$3:$I$216,8,0)</f>
        <v>92.999999999999986</v>
      </c>
      <c r="K96" s="12">
        <f>J96-I96</f>
        <v>-4</v>
      </c>
      <c r="L96" s="6">
        <f>E96*(1-F96%)</f>
        <v>7.5222000000000069</v>
      </c>
      <c r="M96" s="5"/>
      <c r="N96" s="38">
        <f t="shared" si="1"/>
        <v>0</v>
      </c>
      <c r="O96" s="5">
        <v>260</v>
      </c>
    </row>
    <row r="97" spans="1:15" x14ac:dyDescent="0.35">
      <c r="A97" s="20">
        <v>7897595634634</v>
      </c>
      <c r="B97" s="4" t="s">
        <v>103</v>
      </c>
      <c r="C97" s="5">
        <v>805</v>
      </c>
      <c r="D97" s="21">
        <v>3.6374499999999994</v>
      </c>
      <c r="E97" s="6">
        <v>31.63</v>
      </c>
      <c r="F97" s="7">
        <v>70.5</v>
      </c>
      <c r="G97" s="8">
        <v>18</v>
      </c>
      <c r="H97" s="9">
        <f>VLOOKUP(A97,[1]Planilha2!$B$3:$H$216,7,0)</f>
        <v>20</v>
      </c>
      <c r="I97" s="10">
        <f>G97+F97</f>
        <v>88.5</v>
      </c>
      <c r="J97" s="11">
        <f>VLOOKUP(A97,[1]Planilha2!$B$3:$I$216,8,0)</f>
        <v>90.5</v>
      </c>
      <c r="K97" s="12">
        <f>J97-I97</f>
        <v>2</v>
      </c>
      <c r="L97" s="6">
        <f>E97*(1-F97%)</f>
        <v>9.3308500000000016</v>
      </c>
      <c r="M97" s="5"/>
      <c r="N97" s="38">
        <f t="shared" si="1"/>
        <v>0</v>
      </c>
      <c r="O97" s="5">
        <v>1025</v>
      </c>
    </row>
    <row r="98" spans="1:15" x14ac:dyDescent="0.35">
      <c r="A98" s="20">
        <v>7897595608161</v>
      </c>
      <c r="B98" s="13" t="s">
        <v>104</v>
      </c>
      <c r="C98" s="5">
        <v>187</v>
      </c>
      <c r="D98" s="21">
        <v>2.5578000000000021</v>
      </c>
      <c r="E98" s="6">
        <v>73.08</v>
      </c>
      <c r="F98" s="7">
        <v>90.5</v>
      </c>
      <c r="G98" s="8">
        <v>9</v>
      </c>
      <c r="H98" s="9">
        <f>VLOOKUP(A98,[1]Planilha2!$B$3:$H$216,7,0)</f>
        <v>6</v>
      </c>
      <c r="I98" s="10">
        <f>G98+F98</f>
        <v>99.5</v>
      </c>
      <c r="J98" s="11">
        <f>VLOOKUP(A98,[1]Planilha2!$B$3:$I$216,8,0)</f>
        <v>96.5</v>
      </c>
      <c r="K98" s="12">
        <f>J98-I98</f>
        <v>-3</v>
      </c>
      <c r="L98" s="6">
        <f>E98*(1-F98%)</f>
        <v>6.9425999999999979</v>
      </c>
      <c r="M98" s="5"/>
      <c r="N98" s="38">
        <f t="shared" si="1"/>
        <v>0</v>
      </c>
      <c r="O98" s="5">
        <v>287</v>
      </c>
    </row>
    <row r="99" spans="1:15" x14ac:dyDescent="0.35">
      <c r="A99" s="20">
        <v>7897595637260</v>
      </c>
      <c r="B99" s="4" t="s">
        <v>105</v>
      </c>
      <c r="C99" s="5">
        <v>2</v>
      </c>
      <c r="D99" s="21">
        <v>46.5976</v>
      </c>
      <c r="E99" s="6">
        <v>166.42</v>
      </c>
      <c r="F99" s="7">
        <v>63</v>
      </c>
      <c r="G99" s="8">
        <v>9</v>
      </c>
      <c r="H99" s="9">
        <f>VLOOKUP(A99,[1]Planilha2!$B$3:$H$216,7,0)</f>
        <v>10</v>
      </c>
      <c r="I99" s="10">
        <f>G99+F99</f>
        <v>72</v>
      </c>
      <c r="J99" s="11">
        <f>VLOOKUP(A99,[1]Planilha2!$B$3:$I$216,8,0)</f>
        <v>73</v>
      </c>
      <c r="K99" s="12">
        <f>J99-I99</f>
        <v>1</v>
      </c>
      <c r="L99" s="6">
        <f>E99*(1-F99%)</f>
        <v>61.575399999999995</v>
      </c>
      <c r="M99" s="5"/>
      <c r="N99" s="38">
        <f t="shared" si="1"/>
        <v>0</v>
      </c>
      <c r="O99" s="5">
        <v>2</v>
      </c>
    </row>
    <row r="100" spans="1:15" x14ac:dyDescent="0.35">
      <c r="A100" s="20">
        <v>7897595637215</v>
      </c>
      <c r="B100" s="4" t="s">
        <v>106</v>
      </c>
      <c r="C100" s="5">
        <v>151</v>
      </c>
      <c r="D100" s="21">
        <v>13.888000000000002</v>
      </c>
      <c r="E100" s="6">
        <v>49.6</v>
      </c>
      <c r="F100" s="7">
        <v>60</v>
      </c>
      <c r="G100" s="8">
        <v>12</v>
      </c>
      <c r="H100" s="9">
        <f>VLOOKUP(A100,[1]Planilha2!$B$3:$H$216,7,0)</f>
        <v>16</v>
      </c>
      <c r="I100" s="10">
        <f>G100+F100</f>
        <v>72</v>
      </c>
      <c r="J100" s="11">
        <f>VLOOKUP(A100,[1]Planilha2!$B$3:$I$216,8,0)</f>
        <v>76</v>
      </c>
      <c r="K100" s="12">
        <f>J100-I100</f>
        <v>4</v>
      </c>
      <c r="L100" s="6">
        <f>E100*(1-F100%)</f>
        <v>19.840000000000003</v>
      </c>
      <c r="M100" s="5"/>
      <c r="N100" s="38">
        <f t="shared" si="1"/>
        <v>0</v>
      </c>
      <c r="O100" s="5">
        <v>151</v>
      </c>
    </row>
    <row r="101" spans="1:15" x14ac:dyDescent="0.35">
      <c r="A101" s="20">
        <v>7897595616968</v>
      </c>
      <c r="B101" s="4" t="s">
        <v>107</v>
      </c>
      <c r="C101" s="5">
        <v>62</v>
      </c>
      <c r="D101" s="21">
        <v>28.720800000000008</v>
      </c>
      <c r="E101" s="6">
        <v>79.78</v>
      </c>
      <c r="F101" s="7">
        <v>55.999999999999993</v>
      </c>
      <c r="G101" s="8">
        <v>8</v>
      </c>
      <c r="H101" s="9">
        <f>VLOOKUP(A101,[1]Planilha2!$B$3:$H$216,7,0)</f>
        <v>10</v>
      </c>
      <c r="I101" s="10">
        <f>G101+F101</f>
        <v>63.999999999999993</v>
      </c>
      <c r="J101" s="11">
        <f>VLOOKUP(A101,[1]Planilha2!$B$3:$I$216,8,0)</f>
        <v>66</v>
      </c>
      <c r="K101" s="12">
        <f>J101-I101</f>
        <v>2.0000000000000071</v>
      </c>
      <c r="L101" s="6">
        <f>E101*(1-F101%)</f>
        <v>35.103200000000008</v>
      </c>
      <c r="M101" s="5"/>
      <c r="N101" s="38">
        <f t="shared" si="1"/>
        <v>0</v>
      </c>
      <c r="O101" s="5">
        <v>62</v>
      </c>
    </row>
    <row r="102" spans="1:15" x14ac:dyDescent="0.35">
      <c r="A102" s="20">
        <v>7897595637505</v>
      </c>
      <c r="B102" s="4" t="s">
        <v>108</v>
      </c>
      <c r="C102" s="5">
        <v>187</v>
      </c>
      <c r="D102" s="21">
        <v>12.324</v>
      </c>
      <c r="E102" s="6">
        <v>51.35</v>
      </c>
      <c r="F102" s="7">
        <v>61</v>
      </c>
      <c r="G102" s="8">
        <v>15</v>
      </c>
      <c r="H102" s="9">
        <f>VLOOKUP(A102,[1]Planilha2!$B$3:$H$216,7,0)</f>
        <v>24</v>
      </c>
      <c r="I102" s="10">
        <f>G102+F102</f>
        <v>76</v>
      </c>
      <c r="J102" s="11">
        <f>VLOOKUP(A102,[1]Planilha2!$B$3:$I$216,8,0)</f>
        <v>85</v>
      </c>
      <c r="K102" s="12">
        <f>J102-I102</f>
        <v>9</v>
      </c>
      <c r="L102" s="6">
        <f>E102*(1-F102%)</f>
        <v>20.026500000000002</v>
      </c>
      <c r="M102" s="5"/>
      <c r="N102" s="38">
        <f t="shared" si="1"/>
        <v>0</v>
      </c>
      <c r="O102" s="5">
        <v>283</v>
      </c>
    </row>
    <row r="103" spans="1:15" x14ac:dyDescent="0.35">
      <c r="A103" s="20">
        <v>7897595637512</v>
      </c>
      <c r="B103" s="4" t="s">
        <v>109</v>
      </c>
      <c r="C103" s="5">
        <v>3</v>
      </c>
      <c r="D103" s="21">
        <v>18.270199999999999</v>
      </c>
      <c r="E103" s="6">
        <v>70.27</v>
      </c>
      <c r="F103" s="7">
        <v>59</v>
      </c>
      <c r="G103" s="8">
        <v>15</v>
      </c>
      <c r="H103" s="9">
        <f>VLOOKUP(A103,[1]Planilha2!$B$3:$H$216,7,0)</f>
        <v>30</v>
      </c>
      <c r="I103" s="10">
        <f>G103+F103</f>
        <v>74</v>
      </c>
      <c r="J103" s="11">
        <f>VLOOKUP(A103,[1]Planilha2!$B$3:$I$216,8,0)</f>
        <v>89</v>
      </c>
      <c r="K103" s="12">
        <f>J103-I103</f>
        <v>15</v>
      </c>
      <c r="L103" s="6">
        <f>E103*(1-F103%)</f>
        <v>28.810700000000001</v>
      </c>
      <c r="M103" s="5"/>
      <c r="N103" s="38">
        <f t="shared" si="1"/>
        <v>0</v>
      </c>
      <c r="O103" s="5">
        <v>3</v>
      </c>
    </row>
    <row r="104" spans="1:15" x14ac:dyDescent="0.35">
      <c r="A104" s="20">
        <v>7897595620279</v>
      </c>
      <c r="B104" s="4" t="s">
        <v>110</v>
      </c>
      <c r="C104" s="5">
        <v>782</v>
      </c>
      <c r="D104" s="21">
        <v>1.7893000000000001</v>
      </c>
      <c r="E104" s="6">
        <v>6.17</v>
      </c>
      <c r="F104" s="7">
        <v>55.999999999999993</v>
      </c>
      <c r="G104" s="8">
        <v>15</v>
      </c>
      <c r="H104" s="9">
        <f>VLOOKUP(A104,[1]Planilha2!$B$3:$H$216,7,0)</f>
        <v>15</v>
      </c>
      <c r="I104" s="10">
        <f>G104+F104</f>
        <v>71</v>
      </c>
      <c r="J104" s="11">
        <f>VLOOKUP(A104,[1]Planilha2!$B$3:$I$216,8,0)</f>
        <v>71</v>
      </c>
      <c r="K104" s="12">
        <f>J104-I104</f>
        <v>0</v>
      </c>
      <c r="L104" s="6">
        <f>E104*(1-F104%)</f>
        <v>2.7148000000000003</v>
      </c>
      <c r="M104" s="5"/>
      <c r="N104" s="38">
        <f t="shared" si="1"/>
        <v>0</v>
      </c>
      <c r="O104" s="5">
        <v>6482</v>
      </c>
    </row>
    <row r="105" spans="1:15" x14ac:dyDescent="0.35">
      <c r="A105" s="20">
        <v>7897595627360</v>
      </c>
      <c r="B105" s="4" t="s">
        <v>111</v>
      </c>
      <c r="C105" s="5">
        <v>67</v>
      </c>
      <c r="D105" s="21">
        <v>1.2057500000000012</v>
      </c>
      <c r="E105" s="6">
        <v>34.450000000000003</v>
      </c>
      <c r="F105" s="7">
        <v>83.5</v>
      </c>
      <c r="G105" s="8">
        <v>13</v>
      </c>
      <c r="H105" s="9">
        <f>VLOOKUP(A105,[1]Planilha2!$B$3:$H$216,7,0)</f>
        <v>13</v>
      </c>
      <c r="I105" s="10">
        <f>G105+F105</f>
        <v>96.5</v>
      </c>
      <c r="J105" s="11">
        <f>VLOOKUP(A105,[1]Planilha2!$B$3:$I$216,8,0)</f>
        <v>96.5</v>
      </c>
      <c r="K105" s="12">
        <f>J105-I105</f>
        <v>0</v>
      </c>
      <c r="L105" s="6">
        <f>E105*(1-F105%)</f>
        <v>5.6842500000000014</v>
      </c>
      <c r="M105" s="5"/>
      <c r="N105" s="38">
        <f t="shared" si="1"/>
        <v>0</v>
      </c>
      <c r="O105" s="5">
        <v>147</v>
      </c>
    </row>
    <row r="106" spans="1:15" x14ac:dyDescent="0.35">
      <c r="A106" s="20">
        <v>7897595602510</v>
      </c>
      <c r="B106" s="4" t="s">
        <v>112</v>
      </c>
      <c r="C106" s="5">
        <v>64</v>
      </c>
      <c r="D106" s="21">
        <v>4.1783999999999972</v>
      </c>
      <c r="E106" s="6">
        <v>52.23</v>
      </c>
      <c r="F106" s="7">
        <v>85</v>
      </c>
      <c r="G106" s="8">
        <v>7.0000000000000009</v>
      </c>
      <c r="H106" s="9">
        <f>VLOOKUP(A106,[1]Planilha2!$B$3:$H$216,7,0)</f>
        <v>8</v>
      </c>
      <c r="I106" s="10">
        <f>G106+F106</f>
        <v>92</v>
      </c>
      <c r="J106" s="11">
        <f>VLOOKUP(A106,[1]Planilha2!$B$3:$I$216,8,0)</f>
        <v>93</v>
      </c>
      <c r="K106" s="12">
        <f>J106-I106</f>
        <v>1</v>
      </c>
      <c r="L106" s="6">
        <f>E106*(1-F106%)</f>
        <v>7.8345000000000011</v>
      </c>
      <c r="M106" s="5"/>
      <c r="N106" s="38">
        <f t="shared" si="1"/>
        <v>0</v>
      </c>
      <c r="O106" s="5">
        <v>64</v>
      </c>
    </row>
    <row r="107" spans="1:15" x14ac:dyDescent="0.35">
      <c r="A107" s="20">
        <v>7897595638175</v>
      </c>
      <c r="B107" s="4" t="s">
        <v>113</v>
      </c>
      <c r="C107" s="5">
        <v>148</v>
      </c>
      <c r="D107" s="21">
        <v>14.618699999999999</v>
      </c>
      <c r="E107" s="6">
        <v>39.51</v>
      </c>
      <c r="F107" s="7">
        <v>52</v>
      </c>
      <c r="G107" s="8">
        <v>11</v>
      </c>
      <c r="H107" s="9">
        <f>VLOOKUP(A107,[1]Planilha2!$B$3:$H$216,7,0)</f>
        <v>14</v>
      </c>
      <c r="I107" s="10">
        <f>G107+F107</f>
        <v>63</v>
      </c>
      <c r="J107" s="11">
        <f>VLOOKUP(A107,[1]Planilha2!$B$3:$I$216,8,0)</f>
        <v>66</v>
      </c>
      <c r="K107" s="12">
        <f>J107-I107</f>
        <v>3</v>
      </c>
      <c r="L107" s="6">
        <f>E107*(1-F107%)</f>
        <v>18.964799999999997</v>
      </c>
      <c r="M107" s="5"/>
      <c r="N107" s="38">
        <f t="shared" si="1"/>
        <v>0</v>
      </c>
      <c r="O107" s="5">
        <v>148</v>
      </c>
    </row>
    <row r="108" spans="1:15" x14ac:dyDescent="0.35">
      <c r="A108" s="20">
        <v>7897595602527</v>
      </c>
      <c r="B108" s="4" t="s">
        <v>114</v>
      </c>
      <c r="C108" s="5">
        <v>118</v>
      </c>
      <c r="D108" s="21">
        <v>14.1013</v>
      </c>
      <c r="E108" s="6">
        <v>61.31</v>
      </c>
      <c r="F108" s="7">
        <v>68</v>
      </c>
      <c r="G108" s="8">
        <v>9</v>
      </c>
      <c r="H108" s="9">
        <f>VLOOKUP(A108,[1]Planilha2!$B$3:$H$216,7,0)</f>
        <v>10</v>
      </c>
      <c r="I108" s="10">
        <f>G108+F108</f>
        <v>77</v>
      </c>
      <c r="J108" s="11">
        <f>VLOOKUP(A108,[1]Planilha2!$B$3:$I$216,8,0)</f>
        <v>78</v>
      </c>
      <c r="K108" s="12">
        <f>J108-I108</f>
        <v>1</v>
      </c>
      <c r="L108" s="6">
        <f>E108*(1-F108%)</f>
        <v>19.619199999999999</v>
      </c>
      <c r="M108" s="5"/>
      <c r="N108" s="38">
        <f t="shared" si="1"/>
        <v>0</v>
      </c>
      <c r="O108" s="5">
        <v>418</v>
      </c>
    </row>
    <row r="109" spans="1:15" x14ac:dyDescent="0.35">
      <c r="A109" s="20">
        <v>7897595639752</v>
      </c>
      <c r="B109" s="4" t="s">
        <v>115</v>
      </c>
      <c r="C109" s="5">
        <v>102</v>
      </c>
      <c r="D109" s="21">
        <v>20.542600000000004</v>
      </c>
      <c r="E109" s="6">
        <v>79.010000000000005</v>
      </c>
      <c r="F109" s="7">
        <v>60</v>
      </c>
      <c r="G109" s="8">
        <v>14.000000000000002</v>
      </c>
      <c r="H109" s="9">
        <f>VLOOKUP(A109,[1]Planilha2!$B$3:$H$216,7,0)</f>
        <v>18</v>
      </c>
      <c r="I109" s="10">
        <f>G109+F109</f>
        <v>74</v>
      </c>
      <c r="J109" s="11">
        <f>VLOOKUP(A109,[1]Planilha2!$B$3:$I$216,8,0)</f>
        <v>78</v>
      </c>
      <c r="K109" s="12">
        <f>J109-I109</f>
        <v>4</v>
      </c>
      <c r="L109" s="6">
        <f>E109*(1-F109%)</f>
        <v>31.604000000000003</v>
      </c>
      <c r="M109" s="5"/>
      <c r="N109" s="38">
        <f t="shared" si="1"/>
        <v>0</v>
      </c>
      <c r="O109" s="5">
        <v>102</v>
      </c>
    </row>
    <row r="110" spans="1:15" x14ac:dyDescent="0.35">
      <c r="A110" s="20">
        <v>7897595634986</v>
      </c>
      <c r="B110" s="4" t="s">
        <v>116</v>
      </c>
      <c r="C110" s="5">
        <v>198</v>
      </c>
      <c r="D110" s="21">
        <v>63.511099999999992</v>
      </c>
      <c r="E110" s="6">
        <v>135.13</v>
      </c>
      <c r="F110" s="7">
        <v>44</v>
      </c>
      <c r="G110" s="8">
        <v>9</v>
      </c>
      <c r="H110" s="9">
        <f>VLOOKUP(A110,[1]Planilha2!$B$3:$H$216,7,0)</f>
        <v>10</v>
      </c>
      <c r="I110" s="10">
        <f>G110+F110</f>
        <v>53</v>
      </c>
      <c r="J110" s="11">
        <f>VLOOKUP(A110,[1]Planilha2!$B$3:$I$216,8,0)</f>
        <v>54</v>
      </c>
      <c r="K110" s="12">
        <f>J110-I110</f>
        <v>1</v>
      </c>
      <c r="L110" s="6">
        <f>E110*(1-F110%)</f>
        <v>75.672800000000009</v>
      </c>
      <c r="M110" s="5"/>
      <c r="N110" s="38">
        <f t="shared" si="1"/>
        <v>0</v>
      </c>
      <c r="O110" s="5">
        <v>198</v>
      </c>
    </row>
    <row r="111" spans="1:15" x14ac:dyDescent="0.35">
      <c r="A111" s="20">
        <v>7897595634955</v>
      </c>
      <c r="B111" s="4" t="s">
        <v>117</v>
      </c>
      <c r="C111" s="5">
        <v>244</v>
      </c>
      <c r="D111" s="21">
        <v>38.024920000000016</v>
      </c>
      <c r="E111" s="6">
        <v>191.08</v>
      </c>
      <c r="F111" s="7">
        <v>74.099999999999994</v>
      </c>
      <c r="G111" s="8">
        <v>6</v>
      </c>
      <c r="H111" s="9">
        <f>VLOOKUP(A111,[1]Planilha2!$B$3:$H$216,7,0)</f>
        <v>8</v>
      </c>
      <c r="I111" s="10">
        <f>G111+F111</f>
        <v>80.099999999999994</v>
      </c>
      <c r="J111" s="11">
        <f>VLOOKUP(A111,[1]Planilha2!$B$3:$I$216,8,0)</f>
        <v>82.1</v>
      </c>
      <c r="K111" s="12">
        <f>J111-I111</f>
        <v>2</v>
      </c>
      <c r="L111" s="6">
        <f>E111*(1-F111%)</f>
        <v>49.489720000000005</v>
      </c>
      <c r="M111" s="5"/>
      <c r="N111" s="38">
        <f t="shared" si="1"/>
        <v>0</v>
      </c>
      <c r="O111" s="5">
        <v>364</v>
      </c>
    </row>
    <row r="112" spans="1:15" x14ac:dyDescent="0.35">
      <c r="A112" s="20">
        <v>7897595639745</v>
      </c>
      <c r="B112" s="4" t="s">
        <v>118</v>
      </c>
      <c r="C112" s="5">
        <v>177</v>
      </c>
      <c r="D112" s="21">
        <v>55.601919999999993</v>
      </c>
      <c r="E112" s="6">
        <v>229.76</v>
      </c>
      <c r="F112" s="7">
        <v>66.8</v>
      </c>
      <c r="G112" s="8">
        <v>9</v>
      </c>
      <c r="H112" s="9">
        <f>VLOOKUP(A112,[1]Planilha2!$B$3:$H$216,7,0)</f>
        <v>10</v>
      </c>
      <c r="I112" s="10">
        <f>G112+F112</f>
        <v>75.8</v>
      </c>
      <c r="J112" s="11">
        <f>VLOOKUP(A112,[1]Planilha2!$B$3:$I$216,8,0)</f>
        <v>76.8</v>
      </c>
      <c r="K112" s="12">
        <f>J112-I112</f>
        <v>1</v>
      </c>
      <c r="L112" s="6">
        <f>E112*(1-F112%)</f>
        <v>76.280320000000017</v>
      </c>
      <c r="M112" s="5"/>
      <c r="N112" s="38">
        <f t="shared" si="1"/>
        <v>0</v>
      </c>
      <c r="O112" s="5">
        <v>277</v>
      </c>
    </row>
    <row r="113" spans="1:15" x14ac:dyDescent="0.35">
      <c r="A113" s="20">
        <v>7897595634979</v>
      </c>
      <c r="B113" s="4" t="s">
        <v>119</v>
      </c>
      <c r="C113" s="5">
        <v>209</v>
      </c>
      <c r="D113" s="21">
        <v>80.522999999999996</v>
      </c>
      <c r="E113" s="6">
        <v>175.05</v>
      </c>
      <c r="F113" s="7">
        <v>39</v>
      </c>
      <c r="G113" s="8">
        <v>15</v>
      </c>
      <c r="H113" s="9">
        <f>VLOOKUP(A113,[1]Planilha2!$B$3:$H$216,7,0)</f>
        <v>20</v>
      </c>
      <c r="I113" s="10">
        <f>G113+F113</f>
        <v>54</v>
      </c>
      <c r="J113" s="11">
        <f>VLOOKUP(A113,[1]Planilha2!$B$3:$I$216,8,0)</f>
        <v>59</v>
      </c>
      <c r="K113" s="12">
        <f>J113-I113</f>
        <v>5</v>
      </c>
      <c r="L113" s="6">
        <f>E113*(1-F113%)</f>
        <v>106.7805</v>
      </c>
      <c r="M113" s="5"/>
      <c r="N113" s="38">
        <f t="shared" si="1"/>
        <v>0</v>
      </c>
      <c r="O113" s="5">
        <v>209</v>
      </c>
    </row>
    <row r="114" spans="1:15" x14ac:dyDescent="0.35">
      <c r="A114" s="20">
        <v>7897595634948</v>
      </c>
      <c r="B114" s="4" t="s">
        <v>120</v>
      </c>
      <c r="C114" s="5">
        <v>554</v>
      </c>
      <c r="D114" s="21">
        <v>57.456540000000011</v>
      </c>
      <c r="E114" s="6">
        <v>354.67</v>
      </c>
      <c r="F114" s="7">
        <v>77.8</v>
      </c>
      <c r="G114" s="8">
        <v>6</v>
      </c>
      <c r="H114" s="9">
        <f>VLOOKUP(A114,[1]Planilha2!$B$3:$H$216,7,0)</f>
        <v>7</v>
      </c>
      <c r="I114" s="10">
        <f>G114+F114</f>
        <v>83.8</v>
      </c>
      <c r="J114" s="11">
        <f>VLOOKUP(A114,[1]Planilha2!$B$3:$I$216,8,0)</f>
        <v>84.8</v>
      </c>
      <c r="K114" s="12">
        <f>J114-I114</f>
        <v>1</v>
      </c>
      <c r="L114" s="6">
        <f>E114*(1-F114%)</f>
        <v>78.736739999999998</v>
      </c>
      <c r="M114" s="5"/>
      <c r="N114" s="38">
        <f t="shared" si="1"/>
        <v>0</v>
      </c>
      <c r="O114" s="5">
        <v>674</v>
      </c>
    </row>
    <row r="115" spans="1:15" x14ac:dyDescent="0.35">
      <c r="A115" s="20">
        <v>7897595635525</v>
      </c>
      <c r="B115" s="4" t="s">
        <v>121</v>
      </c>
      <c r="C115" s="5">
        <v>167</v>
      </c>
      <c r="D115" s="21">
        <v>26.747599999999995</v>
      </c>
      <c r="E115" s="6">
        <v>60.79</v>
      </c>
      <c r="F115" s="7">
        <v>35</v>
      </c>
      <c r="G115" s="8">
        <v>21</v>
      </c>
      <c r="H115" s="9">
        <f>VLOOKUP(A115,[1]Planilha2!$B$3:$H$216,7,0)</f>
        <v>25</v>
      </c>
      <c r="I115" s="10">
        <f>G115+F115</f>
        <v>56</v>
      </c>
      <c r="J115" s="11">
        <f>VLOOKUP(A115,[1]Planilha2!$B$3:$I$216,8,0)</f>
        <v>60</v>
      </c>
      <c r="K115" s="12">
        <f>J115-I115</f>
        <v>4</v>
      </c>
      <c r="L115" s="6">
        <f>E115*(1-F115%)</f>
        <v>39.513500000000001</v>
      </c>
      <c r="M115" s="5"/>
      <c r="N115" s="38">
        <f t="shared" si="1"/>
        <v>0</v>
      </c>
      <c r="O115" s="5">
        <v>167</v>
      </c>
    </row>
    <row r="116" spans="1:15" x14ac:dyDescent="0.35">
      <c r="A116" s="20">
        <v>7897595605030</v>
      </c>
      <c r="B116" s="4" t="s">
        <v>122</v>
      </c>
      <c r="C116" s="5">
        <v>335</v>
      </c>
      <c r="D116" s="21">
        <v>9.9007999999999985</v>
      </c>
      <c r="E116" s="6">
        <v>30.94</v>
      </c>
      <c r="F116" s="7">
        <v>60</v>
      </c>
      <c r="G116" s="8">
        <v>8</v>
      </c>
      <c r="H116" s="9">
        <f>VLOOKUP(A116,[1]Planilha2!$B$3:$H$216,7,0)</f>
        <v>10</v>
      </c>
      <c r="I116" s="10">
        <f>G116+F116</f>
        <v>68</v>
      </c>
      <c r="J116" s="11">
        <f>VLOOKUP(A116,[1]Planilha2!$B$3:$I$216,8,0)</f>
        <v>70</v>
      </c>
      <c r="K116" s="12">
        <f>J116-I116</f>
        <v>2</v>
      </c>
      <c r="L116" s="6">
        <f>E116*(1-F116%)</f>
        <v>12.376000000000001</v>
      </c>
      <c r="M116" s="5"/>
      <c r="N116" s="38">
        <f t="shared" si="1"/>
        <v>0</v>
      </c>
      <c r="O116" s="5">
        <v>623</v>
      </c>
    </row>
    <row r="117" spans="1:15" x14ac:dyDescent="0.35">
      <c r="A117" s="20">
        <v>7897595638021</v>
      </c>
      <c r="B117" s="4" t="s">
        <v>123</v>
      </c>
      <c r="C117" s="5">
        <v>49</v>
      </c>
      <c r="D117" s="21">
        <v>8.1522000000000006</v>
      </c>
      <c r="E117" s="6">
        <v>58.23</v>
      </c>
      <c r="F117" s="7">
        <v>71</v>
      </c>
      <c r="G117" s="8">
        <v>15</v>
      </c>
      <c r="H117" s="9">
        <f>VLOOKUP(A117,[1]Planilha2!$B$3:$H$216,7,0)</f>
        <v>21.900000000000006</v>
      </c>
      <c r="I117" s="10">
        <f>G117+F117</f>
        <v>86</v>
      </c>
      <c r="J117" s="11">
        <f>VLOOKUP(A117,[1]Planilha2!$B$3:$I$216,8,0)</f>
        <v>92.9</v>
      </c>
      <c r="K117" s="12">
        <f>J117-I117</f>
        <v>6.9000000000000057</v>
      </c>
      <c r="L117" s="6">
        <f>E117*(1-F117%)</f>
        <v>16.886700000000001</v>
      </c>
      <c r="M117" s="5"/>
      <c r="N117" s="38">
        <f t="shared" si="1"/>
        <v>0</v>
      </c>
      <c r="O117" s="5">
        <v>49</v>
      </c>
    </row>
    <row r="118" spans="1:15" x14ac:dyDescent="0.35">
      <c r="A118" s="20">
        <v>7897595633668</v>
      </c>
      <c r="B118" s="4" t="s">
        <v>124</v>
      </c>
      <c r="C118" s="5">
        <v>23</v>
      </c>
      <c r="D118" s="21">
        <v>5.4701999999999984</v>
      </c>
      <c r="E118" s="6">
        <v>60.78</v>
      </c>
      <c r="F118" s="7">
        <v>77</v>
      </c>
      <c r="G118" s="8">
        <v>14.000000000000002</v>
      </c>
      <c r="H118" s="9">
        <f>VLOOKUP(A118,[1]Planilha2!$B$3:$H$216,7,0)</f>
        <v>16.599999999999994</v>
      </c>
      <c r="I118" s="10">
        <f>G118+F118</f>
        <v>91</v>
      </c>
      <c r="J118" s="11">
        <f>VLOOKUP(A118,[1]Planilha2!$B$3:$I$216,8,0)</f>
        <v>93.6</v>
      </c>
      <c r="K118" s="12">
        <f>J118-I118</f>
        <v>2.5999999999999943</v>
      </c>
      <c r="L118" s="6">
        <f>E118*(1-F118%)</f>
        <v>13.9794</v>
      </c>
      <c r="M118" s="5"/>
      <c r="N118" s="38">
        <f t="shared" si="1"/>
        <v>0</v>
      </c>
      <c r="O118" s="5">
        <v>23</v>
      </c>
    </row>
    <row r="119" spans="1:15" x14ac:dyDescent="0.35">
      <c r="A119" s="20">
        <v>7897595639707</v>
      </c>
      <c r="B119" s="4" t="s">
        <v>125</v>
      </c>
      <c r="C119" s="5">
        <v>212</v>
      </c>
      <c r="D119" s="21">
        <v>21.891600000000011</v>
      </c>
      <c r="E119" s="6">
        <v>81.08</v>
      </c>
      <c r="F119" s="7">
        <v>65.999999999999986</v>
      </c>
      <c r="G119" s="8">
        <v>7.0000000000000009</v>
      </c>
      <c r="H119" s="9">
        <f>VLOOKUP(A119,[1]Planilha2!$B$3:$H$216,7,0)</f>
        <v>10</v>
      </c>
      <c r="I119" s="10">
        <f>G119+F119</f>
        <v>72.999999999999986</v>
      </c>
      <c r="J119" s="11">
        <f>VLOOKUP(A119,[1]Planilha2!$B$3:$I$216,8,0)</f>
        <v>75.999999999999986</v>
      </c>
      <c r="K119" s="12">
        <f>J119-I119</f>
        <v>3</v>
      </c>
      <c r="L119" s="6">
        <f>E119*(1-F119%)</f>
        <v>27.567200000000014</v>
      </c>
      <c r="M119" s="5"/>
      <c r="N119" s="38">
        <f t="shared" si="1"/>
        <v>0</v>
      </c>
      <c r="O119" s="5">
        <v>282</v>
      </c>
    </row>
    <row r="120" spans="1:15" x14ac:dyDescent="0.35">
      <c r="A120" s="20">
        <v>7897595639646</v>
      </c>
      <c r="B120" s="4" t="s">
        <v>126</v>
      </c>
      <c r="C120" s="5">
        <v>90</v>
      </c>
      <c r="D120" s="21">
        <v>19.459199999999999</v>
      </c>
      <c r="E120" s="6">
        <v>81.08</v>
      </c>
      <c r="F120" s="7">
        <v>69</v>
      </c>
      <c r="G120" s="8">
        <v>7.0000000000000009</v>
      </c>
      <c r="H120" s="9">
        <f>VLOOKUP(A120,[1]Planilha2!$B$3:$H$216,7,0)</f>
        <v>10</v>
      </c>
      <c r="I120" s="10">
        <f>G120+F120</f>
        <v>76</v>
      </c>
      <c r="J120" s="11">
        <f>VLOOKUP(A120,[1]Planilha2!$B$3:$I$216,8,0)</f>
        <v>79</v>
      </c>
      <c r="K120" s="12">
        <f>J120-I120</f>
        <v>3</v>
      </c>
      <c r="L120" s="6">
        <f>E120*(1-F120%)</f>
        <v>25.134800000000002</v>
      </c>
      <c r="M120" s="5"/>
      <c r="N120" s="38">
        <f t="shared" si="1"/>
        <v>0</v>
      </c>
      <c r="O120" s="5">
        <v>90</v>
      </c>
    </row>
    <row r="121" spans="1:15" x14ac:dyDescent="0.35">
      <c r="A121" s="20">
        <v>7897595637482</v>
      </c>
      <c r="B121" s="4" t="s">
        <v>127</v>
      </c>
      <c r="C121" s="5">
        <v>112</v>
      </c>
      <c r="D121" s="21">
        <v>19.256499999999992</v>
      </c>
      <c r="E121" s="6">
        <v>101.35</v>
      </c>
      <c r="F121" s="7">
        <v>74</v>
      </c>
      <c r="G121" s="8">
        <v>7.0000000000000009</v>
      </c>
      <c r="H121" s="9">
        <f>VLOOKUP(A121,[1]Planilha2!$B$3:$H$216,7,0)</f>
        <v>20</v>
      </c>
      <c r="I121" s="10">
        <f>G121+F121</f>
        <v>81</v>
      </c>
      <c r="J121" s="11">
        <f>VLOOKUP(A121,[1]Planilha2!$B$3:$I$216,8,0)</f>
        <v>94</v>
      </c>
      <c r="K121" s="12">
        <f>J121-I121</f>
        <v>13</v>
      </c>
      <c r="L121" s="6">
        <f>E121*(1-F121%)</f>
        <v>26.350999999999999</v>
      </c>
      <c r="M121" s="5"/>
      <c r="N121" s="38">
        <f t="shared" si="1"/>
        <v>0</v>
      </c>
      <c r="O121" s="5">
        <v>112</v>
      </c>
    </row>
    <row r="122" spans="1:15" x14ac:dyDescent="0.35">
      <c r="A122" s="20">
        <v>7897595638083</v>
      </c>
      <c r="B122" s="4" t="s">
        <v>128</v>
      </c>
      <c r="C122" s="5">
        <v>137</v>
      </c>
      <c r="D122" s="21">
        <v>22.107999999999997</v>
      </c>
      <c r="E122" s="6">
        <v>110.54</v>
      </c>
      <c r="F122" s="7">
        <v>70</v>
      </c>
      <c r="G122" s="8">
        <v>10</v>
      </c>
      <c r="H122" s="9">
        <f>VLOOKUP(A122,[1]Planilha2!$B$3:$H$216,7,0)</f>
        <v>12.099999999999994</v>
      </c>
      <c r="I122" s="10">
        <f>G122+F122</f>
        <v>80</v>
      </c>
      <c r="J122" s="11">
        <f>VLOOKUP(A122,[1]Planilha2!$B$3:$I$216,8,0)</f>
        <v>82.1</v>
      </c>
      <c r="K122" s="12">
        <f>J122-I122</f>
        <v>2.0999999999999943</v>
      </c>
      <c r="L122" s="6">
        <f>E122*(1-F122%)</f>
        <v>33.162000000000006</v>
      </c>
      <c r="M122" s="5"/>
      <c r="N122" s="38">
        <f t="shared" si="1"/>
        <v>0</v>
      </c>
      <c r="O122" s="5">
        <v>209</v>
      </c>
    </row>
    <row r="123" spans="1:15" x14ac:dyDescent="0.35">
      <c r="A123" s="20">
        <v>7897595633217</v>
      </c>
      <c r="B123" s="4" t="s">
        <v>129</v>
      </c>
      <c r="C123" s="5">
        <v>72</v>
      </c>
      <c r="D123" s="21">
        <v>17.296000000000003</v>
      </c>
      <c r="E123" s="6">
        <v>108.1</v>
      </c>
      <c r="F123" s="7">
        <v>77</v>
      </c>
      <c r="G123" s="8">
        <v>7.0000000000000009</v>
      </c>
      <c r="H123" s="9">
        <f>VLOOKUP(A123,[1]Planilha2!$B$3:$H$216,7,0)</f>
        <v>8</v>
      </c>
      <c r="I123" s="10">
        <f>G123+F123</f>
        <v>84</v>
      </c>
      <c r="J123" s="11">
        <f>VLOOKUP(A123,[1]Planilha2!$B$3:$I$216,8,0)</f>
        <v>85</v>
      </c>
      <c r="K123" s="12">
        <f>J123-I123</f>
        <v>1</v>
      </c>
      <c r="L123" s="6">
        <f>E123*(1-F123%)</f>
        <v>24.862999999999996</v>
      </c>
      <c r="M123" s="5"/>
      <c r="N123" s="38">
        <f t="shared" si="1"/>
        <v>0</v>
      </c>
      <c r="O123" s="5">
        <v>72</v>
      </c>
    </row>
    <row r="124" spans="1:15" x14ac:dyDescent="0.35">
      <c r="A124" s="20">
        <v>7897595639714</v>
      </c>
      <c r="B124" s="4" t="s">
        <v>130</v>
      </c>
      <c r="C124" s="5">
        <v>158</v>
      </c>
      <c r="D124" s="21">
        <v>44.595000000000027</v>
      </c>
      <c r="E124" s="6">
        <v>148.65</v>
      </c>
      <c r="F124" s="7">
        <v>65.999999999999986</v>
      </c>
      <c r="G124" s="8">
        <v>4</v>
      </c>
      <c r="H124" s="9">
        <f>VLOOKUP(A124,[1]Planilha2!$B$3:$H$216,7,0)</f>
        <v>1.9000000000000199</v>
      </c>
      <c r="I124" s="10">
        <f>G124+F124</f>
        <v>69.999999999999986</v>
      </c>
      <c r="J124" s="11">
        <f>VLOOKUP(A124,[1]Planilha2!$B$3:$I$216,8,0)</f>
        <v>67.900000000000006</v>
      </c>
      <c r="K124" s="12">
        <f>J124-I124</f>
        <v>-2.0999999999999801</v>
      </c>
      <c r="L124" s="6">
        <f>E124*(1-F124%)</f>
        <v>50.541000000000032</v>
      </c>
      <c r="M124" s="5"/>
      <c r="N124" s="38">
        <f t="shared" si="1"/>
        <v>0</v>
      </c>
      <c r="O124" s="5">
        <v>228</v>
      </c>
    </row>
    <row r="125" spans="1:15" x14ac:dyDescent="0.35">
      <c r="A125" s="20">
        <v>7897595634757</v>
      </c>
      <c r="B125" s="4" t="s">
        <v>131</v>
      </c>
      <c r="C125" s="5">
        <v>120</v>
      </c>
      <c r="D125" s="21">
        <v>12.552800000000001</v>
      </c>
      <c r="E125" s="6">
        <v>96.56</v>
      </c>
      <c r="F125" s="7">
        <v>81</v>
      </c>
      <c r="G125" s="8">
        <v>6</v>
      </c>
      <c r="H125" s="9">
        <f>VLOOKUP(A125,[1]Planilha2!$B$3:$H$216,7,0)</f>
        <v>6</v>
      </c>
      <c r="I125" s="10">
        <f>G125+F125</f>
        <v>87</v>
      </c>
      <c r="J125" s="11">
        <f>VLOOKUP(A125,[1]Planilha2!$B$3:$I$216,8,0)</f>
        <v>87</v>
      </c>
      <c r="K125" s="12">
        <f>J125-I125</f>
        <v>0</v>
      </c>
      <c r="L125" s="6">
        <f>E125*(1-F125%)</f>
        <v>18.346399999999996</v>
      </c>
      <c r="M125" s="5"/>
      <c r="N125" s="38">
        <f t="shared" si="1"/>
        <v>0</v>
      </c>
      <c r="O125" s="5">
        <v>120</v>
      </c>
    </row>
    <row r="126" spans="1:15" x14ac:dyDescent="0.35">
      <c r="A126" s="20">
        <v>7897595617538</v>
      </c>
      <c r="B126" s="4" t="s">
        <v>132</v>
      </c>
      <c r="C126" s="5">
        <v>111</v>
      </c>
      <c r="D126" s="21">
        <v>40.816000000000003</v>
      </c>
      <c r="E126" s="6">
        <v>102.04</v>
      </c>
      <c r="F126" s="7">
        <v>53.999999999999993</v>
      </c>
      <c r="G126" s="8">
        <v>6</v>
      </c>
      <c r="H126" s="9">
        <f>VLOOKUP(A126,[1]Planilha2!$B$3:$H$216,7,0)</f>
        <v>7.2000000000000099</v>
      </c>
      <c r="I126" s="10">
        <f>G126+F126</f>
        <v>59.999999999999993</v>
      </c>
      <c r="J126" s="11">
        <f>VLOOKUP(A126,[1]Planilha2!$B$3:$I$216,8,0)</f>
        <v>61.2</v>
      </c>
      <c r="K126" s="12">
        <f>J126-I126</f>
        <v>1.2000000000000099</v>
      </c>
      <c r="L126" s="6">
        <f>E126*(1-F126%)</f>
        <v>46.938400000000009</v>
      </c>
      <c r="M126" s="5"/>
      <c r="N126" s="38">
        <f t="shared" si="1"/>
        <v>0</v>
      </c>
      <c r="O126" s="5">
        <v>111</v>
      </c>
    </row>
    <row r="127" spans="1:15" x14ac:dyDescent="0.35">
      <c r="A127" s="20">
        <v>7897595617026</v>
      </c>
      <c r="B127" s="4" t="s">
        <v>133</v>
      </c>
      <c r="C127" s="5">
        <v>169</v>
      </c>
      <c r="D127" s="21">
        <v>84.463600000000028</v>
      </c>
      <c r="E127" s="6">
        <v>228.28</v>
      </c>
      <c r="F127" s="7">
        <v>55.999999999999993</v>
      </c>
      <c r="G127" s="8">
        <v>7.0000000000000009</v>
      </c>
      <c r="H127" s="9">
        <f>VLOOKUP(A127,[1]Planilha2!$B$3:$H$216,7,0)</f>
        <v>7.0000000000000071</v>
      </c>
      <c r="I127" s="10">
        <f>G127+F127</f>
        <v>62.999999999999993</v>
      </c>
      <c r="J127" s="11">
        <f>VLOOKUP(A127,[1]Planilha2!$B$3:$I$216,8,0)</f>
        <v>63</v>
      </c>
      <c r="K127" s="12">
        <f>J127-I127</f>
        <v>0</v>
      </c>
      <c r="L127" s="6">
        <f>E127*(1-F127%)</f>
        <v>100.44320000000002</v>
      </c>
      <c r="M127" s="5"/>
      <c r="N127" s="38">
        <f t="shared" si="1"/>
        <v>0</v>
      </c>
      <c r="O127" s="5">
        <v>169</v>
      </c>
    </row>
    <row r="128" spans="1:15" x14ac:dyDescent="0.35">
      <c r="A128" s="20">
        <v>7897595617507</v>
      </c>
      <c r="B128" s="4" t="s">
        <v>134</v>
      </c>
      <c r="C128" s="5">
        <v>131</v>
      </c>
      <c r="D128" s="21">
        <v>13.800599999999998</v>
      </c>
      <c r="E128" s="6">
        <v>41.82</v>
      </c>
      <c r="F128" s="7">
        <v>61</v>
      </c>
      <c r="G128" s="8">
        <v>6</v>
      </c>
      <c r="H128" s="9">
        <f>VLOOKUP(A128,[1]Planilha2!$B$3:$H$216,7,0)</f>
        <v>16</v>
      </c>
      <c r="I128" s="10">
        <f>G128+F128</f>
        <v>67</v>
      </c>
      <c r="J128" s="11">
        <f>VLOOKUP(A128,[1]Planilha2!$B$3:$I$216,8,0)</f>
        <v>77</v>
      </c>
      <c r="K128" s="12">
        <f>J128-I128</f>
        <v>10</v>
      </c>
      <c r="L128" s="6">
        <f>E128*(1-F128%)</f>
        <v>16.309799999999999</v>
      </c>
      <c r="M128" s="5"/>
      <c r="N128" s="38">
        <f t="shared" si="1"/>
        <v>0</v>
      </c>
      <c r="O128" s="5">
        <v>131</v>
      </c>
    </row>
    <row r="129" spans="1:15" x14ac:dyDescent="0.35">
      <c r="A129" s="20">
        <v>7897595620415</v>
      </c>
      <c r="B129" s="4" t="s">
        <v>135</v>
      </c>
      <c r="C129" s="5">
        <v>192</v>
      </c>
      <c r="D129" s="21">
        <v>35.733600000000003</v>
      </c>
      <c r="E129" s="6">
        <v>63.81</v>
      </c>
      <c r="F129" s="7">
        <v>35.999999999999993</v>
      </c>
      <c r="G129" s="8">
        <v>8</v>
      </c>
      <c r="H129" s="9">
        <f>VLOOKUP(A129,[1]Planilha2!$B$3:$H$216,7,0)</f>
        <v>10</v>
      </c>
      <c r="I129" s="10">
        <f>G129+F129</f>
        <v>43.999999999999993</v>
      </c>
      <c r="J129" s="11">
        <f>VLOOKUP(A129,[1]Planilha2!$B$3:$I$216,8,0)</f>
        <v>45.999999999999993</v>
      </c>
      <c r="K129" s="12">
        <f>J129-I129</f>
        <v>2</v>
      </c>
      <c r="L129" s="6">
        <f>E129*(1-F129%)</f>
        <v>40.838400000000007</v>
      </c>
      <c r="M129" s="5"/>
      <c r="N129" s="38">
        <f t="shared" si="1"/>
        <v>0</v>
      </c>
      <c r="O129" s="5">
        <v>216</v>
      </c>
    </row>
    <row r="130" spans="1:15" x14ac:dyDescent="0.35">
      <c r="A130" s="20">
        <v>7897595620453</v>
      </c>
      <c r="B130" s="4" t="s">
        <v>136</v>
      </c>
      <c r="C130" s="5">
        <v>98</v>
      </c>
      <c r="D130" s="21">
        <v>129.95360000000002</v>
      </c>
      <c r="E130" s="6">
        <v>232.06</v>
      </c>
      <c r="F130" s="7">
        <v>35.999999999999993</v>
      </c>
      <c r="G130" s="8">
        <v>8</v>
      </c>
      <c r="H130" s="9">
        <f>VLOOKUP(A130,[1]Planilha2!$B$3:$H$216,7,0)</f>
        <v>10</v>
      </c>
      <c r="I130" s="10">
        <f>G130+F130</f>
        <v>43.999999999999993</v>
      </c>
      <c r="J130" s="11">
        <f>VLOOKUP(A130,[1]Planilha2!$B$3:$I$216,8,0)</f>
        <v>45.999999999999993</v>
      </c>
      <c r="K130" s="12">
        <f>J130-I130</f>
        <v>2</v>
      </c>
      <c r="L130" s="6">
        <f>E130*(1-F130%)</f>
        <v>148.51840000000004</v>
      </c>
      <c r="M130" s="5"/>
      <c r="N130" s="38">
        <f t="shared" si="1"/>
        <v>0</v>
      </c>
      <c r="O130" s="5">
        <v>98</v>
      </c>
    </row>
    <row r="131" spans="1:15" x14ac:dyDescent="0.35">
      <c r="A131" s="20">
        <v>7897595637895</v>
      </c>
      <c r="B131" s="4" t="s">
        <v>137</v>
      </c>
      <c r="C131" s="5">
        <v>252</v>
      </c>
      <c r="D131" s="21">
        <v>6.703199999999998</v>
      </c>
      <c r="E131" s="6">
        <v>35.28</v>
      </c>
      <c r="F131" s="7">
        <v>62</v>
      </c>
      <c r="G131" s="8">
        <v>19</v>
      </c>
      <c r="H131" s="9">
        <f>VLOOKUP(A131,[1]Planilha2!$B$3:$H$216,7,0)</f>
        <v>26</v>
      </c>
      <c r="I131" s="10">
        <f>G131+F131</f>
        <v>81</v>
      </c>
      <c r="J131" s="11">
        <f>VLOOKUP(A131,[1]Planilha2!$B$3:$I$216,8,0)</f>
        <v>88</v>
      </c>
      <c r="K131" s="12">
        <f>J131-I131</f>
        <v>7</v>
      </c>
      <c r="L131" s="6">
        <f>E131*(1-F131%)</f>
        <v>13.406400000000001</v>
      </c>
      <c r="M131" s="5"/>
      <c r="N131" s="38">
        <f t="shared" si="1"/>
        <v>0</v>
      </c>
      <c r="O131" s="5">
        <v>252</v>
      </c>
    </row>
    <row r="132" spans="1:15" x14ac:dyDescent="0.35">
      <c r="A132" s="20">
        <v>7897595611413</v>
      </c>
      <c r="B132" s="4" t="s">
        <v>138</v>
      </c>
      <c r="C132" s="5">
        <v>147</v>
      </c>
      <c r="D132" s="21">
        <v>4.3721999999999968</v>
      </c>
      <c r="E132" s="6">
        <v>62.46</v>
      </c>
      <c r="F132" s="7">
        <v>78</v>
      </c>
      <c r="G132" s="8">
        <v>15</v>
      </c>
      <c r="H132" s="9">
        <f>VLOOKUP(A132,[1]Planilha2!$B$3:$H$216,7,0)</f>
        <v>16</v>
      </c>
      <c r="I132" s="10">
        <f>G132+F132</f>
        <v>93</v>
      </c>
      <c r="J132" s="11">
        <f>VLOOKUP(A132,[1]Planilha2!$B$3:$I$216,8,0)</f>
        <v>94</v>
      </c>
      <c r="K132" s="12">
        <f>J132-I132</f>
        <v>1</v>
      </c>
      <c r="L132" s="6">
        <f>E132*(1-F132%)</f>
        <v>13.741199999999999</v>
      </c>
      <c r="M132" s="5"/>
      <c r="N132" s="38">
        <f t="shared" si="1"/>
        <v>0</v>
      </c>
      <c r="O132" s="5">
        <v>195</v>
      </c>
    </row>
    <row r="133" spans="1:15" x14ac:dyDescent="0.35">
      <c r="A133" s="20">
        <v>7897595605115</v>
      </c>
      <c r="B133" s="4" t="s">
        <v>139</v>
      </c>
      <c r="C133" s="5">
        <v>41</v>
      </c>
      <c r="D133" s="21">
        <v>18.748800000000006</v>
      </c>
      <c r="E133" s="6">
        <v>117.18</v>
      </c>
      <c r="F133" s="7">
        <v>78</v>
      </c>
      <c r="G133" s="8">
        <v>6</v>
      </c>
      <c r="H133" s="9">
        <f>VLOOKUP(A133,[1]Planilha2!$B$3:$H$216,7,0)</f>
        <v>7.5</v>
      </c>
      <c r="I133" s="10">
        <f>G133+F133</f>
        <v>84</v>
      </c>
      <c r="J133" s="11">
        <f>VLOOKUP(A133,[1]Planilha2!$B$3:$I$216,8,0)</f>
        <v>85.5</v>
      </c>
      <c r="K133" s="12">
        <f>J133-I133</f>
        <v>1.5</v>
      </c>
      <c r="L133" s="6">
        <f>E133*(1-F133%)</f>
        <v>25.779599999999999</v>
      </c>
      <c r="M133" s="5"/>
      <c r="N133" s="38">
        <f t="shared" ref="N133:N161" si="2">M133*D133</f>
        <v>0</v>
      </c>
      <c r="O133" s="5">
        <v>181</v>
      </c>
    </row>
    <row r="134" spans="1:15" x14ac:dyDescent="0.35">
      <c r="A134" s="20">
        <v>7897595637932</v>
      </c>
      <c r="B134" s="4" t="s">
        <v>140</v>
      </c>
      <c r="C134" s="5">
        <v>171</v>
      </c>
      <c r="D134" s="21">
        <v>6.703199999999998</v>
      </c>
      <c r="E134" s="6">
        <v>35.28</v>
      </c>
      <c r="F134" s="7">
        <v>62</v>
      </c>
      <c r="G134" s="8">
        <v>19</v>
      </c>
      <c r="H134" s="9">
        <f>VLOOKUP(A134,[1]Planilha2!$B$3:$H$216,7,0)</f>
        <v>26</v>
      </c>
      <c r="I134" s="10">
        <f>G134+F134</f>
        <v>81</v>
      </c>
      <c r="J134" s="11">
        <f>VLOOKUP(A134,[1]Planilha2!$B$3:$I$216,8,0)</f>
        <v>88</v>
      </c>
      <c r="K134" s="12">
        <f>J134-I134</f>
        <v>7</v>
      </c>
      <c r="L134" s="6">
        <f>E134*(1-F134%)</f>
        <v>13.406400000000001</v>
      </c>
      <c r="M134" s="5"/>
      <c r="N134" s="38">
        <f t="shared" si="2"/>
        <v>0</v>
      </c>
      <c r="O134" s="5">
        <v>171</v>
      </c>
    </row>
    <row r="135" spans="1:15" x14ac:dyDescent="0.35">
      <c r="A135" s="20">
        <v>7897595611437</v>
      </c>
      <c r="B135" s="4" t="s">
        <v>141</v>
      </c>
      <c r="C135" s="5">
        <v>193</v>
      </c>
      <c r="D135" s="21">
        <v>4.9967999999999977</v>
      </c>
      <c r="E135" s="6">
        <v>62.46</v>
      </c>
      <c r="F135" s="7">
        <v>78</v>
      </c>
      <c r="G135" s="8">
        <v>14.000000000000002</v>
      </c>
      <c r="H135" s="9">
        <f>VLOOKUP(A135,[1]Planilha2!$B$3:$H$216,7,0)</f>
        <v>16</v>
      </c>
      <c r="I135" s="10">
        <f>G135+F135</f>
        <v>92</v>
      </c>
      <c r="J135" s="11">
        <f>VLOOKUP(A135,[1]Planilha2!$B$3:$I$216,8,0)</f>
        <v>94</v>
      </c>
      <c r="K135" s="12">
        <f>J135-I135</f>
        <v>2</v>
      </c>
      <c r="L135" s="6">
        <f>E135*(1-F135%)</f>
        <v>13.741199999999999</v>
      </c>
      <c r="M135" s="5"/>
      <c r="N135" s="38">
        <f t="shared" si="2"/>
        <v>0</v>
      </c>
      <c r="O135" s="5">
        <v>373</v>
      </c>
    </row>
    <row r="136" spans="1:15" x14ac:dyDescent="0.35">
      <c r="A136" s="20">
        <v>7897595611444</v>
      </c>
      <c r="B136" s="4" t="s">
        <v>142</v>
      </c>
      <c r="C136" s="5">
        <v>138</v>
      </c>
      <c r="D136" s="21">
        <v>18.748800000000006</v>
      </c>
      <c r="E136" s="6">
        <v>117.18</v>
      </c>
      <c r="F136" s="7">
        <v>78</v>
      </c>
      <c r="G136" s="8">
        <v>6</v>
      </c>
      <c r="H136" s="9">
        <f>VLOOKUP(A136,[1]Planilha2!$B$3:$H$216,7,0)</f>
        <v>7.5</v>
      </c>
      <c r="I136" s="10">
        <f>G136+F136</f>
        <v>84</v>
      </c>
      <c r="J136" s="11">
        <f>VLOOKUP(A136,[1]Planilha2!$B$3:$I$216,8,0)</f>
        <v>85.5</v>
      </c>
      <c r="K136" s="12">
        <f>J136-I136</f>
        <v>1.5</v>
      </c>
      <c r="L136" s="6">
        <f>E136*(1-F136%)</f>
        <v>25.779599999999999</v>
      </c>
      <c r="M136" s="5"/>
      <c r="N136" s="38">
        <f t="shared" si="2"/>
        <v>0</v>
      </c>
      <c r="O136" s="5">
        <v>256</v>
      </c>
    </row>
    <row r="137" spans="1:15" x14ac:dyDescent="0.35">
      <c r="A137" s="20">
        <v>7897595611468</v>
      </c>
      <c r="B137" s="4" t="s">
        <v>143</v>
      </c>
      <c r="C137" s="5">
        <v>184</v>
      </c>
      <c r="D137" s="21">
        <v>17.091799999999999</v>
      </c>
      <c r="E137" s="6">
        <v>50.27</v>
      </c>
      <c r="F137" s="7">
        <v>55.999999999999993</v>
      </c>
      <c r="G137" s="8">
        <v>10</v>
      </c>
      <c r="H137" s="9">
        <f>VLOOKUP(A137,[1]Planilha2!$B$3:$H$216,7,0)</f>
        <v>25</v>
      </c>
      <c r="I137" s="10">
        <f>G137+F137</f>
        <v>66</v>
      </c>
      <c r="J137" s="11">
        <f>VLOOKUP(A137,[1]Planilha2!$B$3:$I$216,8,0)</f>
        <v>81</v>
      </c>
      <c r="K137" s="12">
        <f>J137-I137</f>
        <v>15</v>
      </c>
      <c r="L137" s="6">
        <f>E137*(1-F137%)</f>
        <v>22.118800000000004</v>
      </c>
      <c r="M137" s="5"/>
      <c r="N137" s="38">
        <f t="shared" si="2"/>
        <v>0</v>
      </c>
      <c r="O137" s="5">
        <v>264</v>
      </c>
    </row>
    <row r="138" spans="1:15" x14ac:dyDescent="0.35">
      <c r="A138" s="20">
        <v>7897595635792</v>
      </c>
      <c r="B138" s="13" t="s">
        <v>144</v>
      </c>
      <c r="C138" s="5">
        <v>161</v>
      </c>
      <c r="D138" s="21">
        <v>3.8046000000000033</v>
      </c>
      <c r="E138" s="6">
        <v>63.41</v>
      </c>
      <c r="F138" s="7">
        <v>86</v>
      </c>
      <c r="G138" s="8">
        <v>10</v>
      </c>
      <c r="H138" s="9">
        <f>VLOOKUP(A138,[1]Planilha2!$B$3:$H$216,7,0)</f>
        <v>8</v>
      </c>
      <c r="I138" s="10">
        <f>G138+F138</f>
        <v>96</v>
      </c>
      <c r="J138" s="11">
        <f>VLOOKUP(A138,[1]Planilha2!$B$3:$I$216,8,0)</f>
        <v>94</v>
      </c>
      <c r="K138" s="12">
        <f>J138-I138</f>
        <v>-2</v>
      </c>
      <c r="L138" s="6">
        <f>E138*(1-F138%)</f>
        <v>8.8773999999999997</v>
      </c>
      <c r="M138" s="5"/>
      <c r="N138" s="38">
        <f t="shared" si="2"/>
        <v>0</v>
      </c>
      <c r="O138" s="5">
        <v>161</v>
      </c>
    </row>
    <row r="139" spans="1:15" x14ac:dyDescent="0.35">
      <c r="A139" s="20">
        <v>7897595620613</v>
      </c>
      <c r="B139" s="4" t="s">
        <v>145</v>
      </c>
      <c r="C139" s="5">
        <v>1588</v>
      </c>
      <c r="D139" s="21">
        <v>3.9709999999999996</v>
      </c>
      <c r="E139" s="6">
        <v>36.1</v>
      </c>
      <c r="F139" s="7">
        <v>80</v>
      </c>
      <c r="G139" s="8">
        <v>9</v>
      </c>
      <c r="H139" s="9">
        <f>VLOOKUP(A139,[1]Planilha2!$B$3:$H$216,7,0)</f>
        <v>9</v>
      </c>
      <c r="I139" s="10">
        <f>G139+F139</f>
        <v>89</v>
      </c>
      <c r="J139" s="11">
        <f>VLOOKUP(A139,[1]Planilha2!$B$3:$I$216,8,0)</f>
        <v>89</v>
      </c>
      <c r="K139" s="12">
        <f>J139-I139</f>
        <v>0</v>
      </c>
      <c r="L139" s="6">
        <f>E139*(1-F139%)</f>
        <v>7.2199999999999989</v>
      </c>
      <c r="M139" s="5"/>
      <c r="N139" s="38">
        <f t="shared" si="2"/>
        <v>0</v>
      </c>
      <c r="O139" s="5">
        <v>2568</v>
      </c>
    </row>
    <row r="140" spans="1:15" x14ac:dyDescent="0.35">
      <c r="A140" s="20">
        <v>7897595620620</v>
      </c>
      <c r="B140" s="4" t="s">
        <v>146</v>
      </c>
      <c r="C140" s="5">
        <v>125</v>
      </c>
      <c r="D140" s="21">
        <v>7.2827999999999991</v>
      </c>
      <c r="E140" s="6">
        <v>60.69</v>
      </c>
      <c r="F140" s="7">
        <v>77</v>
      </c>
      <c r="G140" s="8">
        <v>11</v>
      </c>
      <c r="H140" s="9">
        <f>VLOOKUP(A140,[1]Planilha2!$B$3:$H$216,7,0)</f>
        <v>12</v>
      </c>
      <c r="I140" s="10">
        <f>G140+F140</f>
        <v>88</v>
      </c>
      <c r="J140" s="11">
        <f>VLOOKUP(A140,[1]Planilha2!$B$3:$I$216,8,0)</f>
        <v>89</v>
      </c>
      <c r="K140" s="12">
        <f>J140-I140</f>
        <v>1</v>
      </c>
      <c r="L140" s="6">
        <f>E140*(1-F140%)</f>
        <v>13.958699999999999</v>
      </c>
      <c r="M140" s="5"/>
      <c r="N140" s="38">
        <f t="shared" si="2"/>
        <v>0</v>
      </c>
      <c r="O140" s="5">
        <v>125</v>
      </c>
    </row>
    <row r="141" spans="1:15" x14ac:dyDescent="0.35">
      <c r="A141" s="20">
        <v>7897595635808</v>
      </c>
      <c r="B141" s="4" t="s">
        <v>147</v>
      </c>
      <c r="C141" s="5">
        <v>126</v>
      </c>
      <c r="D141" s="21">
        <v>5.6345000000000045</v>
      </c>
      <c r="E141" s="6">
        <v>112.69</v>
      </c>
      <c r="F141" s="7">
        <v>86</v>
      </c>
      <c r="G141" s="8">
        <v>9</v>
      </c>
      <c r="H141" s="9">
        <f>VLOOKUP(A141,[1]Planilha2!$B$3:$H$216,7,0)</f>
        <v>9</v>
      </c>
      <c r="I141" s="10">
        <f>G141+F141</f>
        <v>95</v>
      </c>
      <c r="J141" s="11">
        <f>VLOOKUP(A141,[1]Planilha2!$B$3:$I$216,8,0)</f>
        <v>95</v>
      </c>
      <c r="K141" s="12">
        <f>J141-I141</f>
        <v>0</v>
      </c>
      <c r="L141" s="6">
        <f>E141*(1-F141%)</f>
        <v>15.776600000000002</v>
      </c>
      <c r="M141" s="5"/>
      <c r="N141" s="38">
        <f t="shared" si="2"/>
        <v>0</v>
      </c>
      <c r="O141" s="5">
        <v>126</v>
      </c>
    </row>
    <row r="142" spans="1:15" x14ac:dyDescent="0.35">
      <c r="A142" s="20">
        <v>7897595620637</v>
      </c>
      <c r="B142" s="4" t="s">
        <v>148</v>
      </c>
      <c r="C142" s="5">
        <v>1482</v>
      </c>
      <c r="D142" s="21">
        <v>5.8949999999999987</v>
      </c>
      <c r="E142" s="6">
        <v>58.95</v>
      </c>
      <c r="F142" s="7">
        <v>80</v>
      </c>
      <c r="G142" s="8">
        <v>10</v>
      </c>
      <c r="H142" s="9">
        <f>VLOOKUP(A142,[1]Planilha2!$B$3:$H$216,7,0)</f>
        <v>11</v>
      </c>
      <c r="I142" s="10">
        <f>G142+F142</f>
        <v>90</v>
      </c>
      <c r="J142" s="11">
        <f>VLOOKUP(A142,[1]Planilha2!$B$3:$I$216,8,0)</f>
        <v>91</v>
      </c>
      <c r="K142" s="12">
        <f>J142-I142</f>
        <v>1</v>
      </c>
      <c r="L142" s="6">
        <f>E142*(1-F142%)</f>
        <v>11.789999999999997</v>
      </c>
      <c r="M142" s="5"/>
      <c r="N142" s="38">
        <f t="shared" si="2"/>
        <v>0</v>
      </c>
      <c r="O142" s="5">
        <v>1482</v>
      </c>
    </row>
    <row r="143" spans="1:15" x14ac:dyDescent="0.35">
      <c r="A143" s="20">
        <v>7897595620644</v>
      </c>
      <c r="B143" s="4" t="s">
        <v>149</v>
      </c>
      <c r="C143" s="5">
        <v>146</v>
      </c>
      <c r="D143" s="21">
        <v>12.8817</v>
      </c>
      <c r="E143" s="6">
        <v>99.09</v>
      </c>
      <c r="F143" s="7">
        <v>77</v>
      </c>
      <c r="G143" s="8">
        <v>10</v>
      </c>
      <c r="H143" s="9">
        <f>VLOOKUP(A143,[1]Planilha2!$B$3:$H$216,7,0)</f>
        <v>12</v>
      </c>
      <c r="I143" s="10">
        <f>G143+F143</f>
        <v>87</v>
      </c>
      <c r="J143" s="11">
        <f>VLOOKUP(A143,[1]Planilha2!$B$3:$I$216,8,0)</f>
        <v>89</v>
      </c>
      <c r="K143" s="12">
        <f>J143-I143</f>
        <v>2</v>
      </c>
      <c r="L143" s="6">
        <f>E143*(1-F143%)</f>
        <v>22.790699999999998</v>
      </c>
      <c r="M143" s="5"/>
      <c r="N143" s="38">
        <f t="shared" si="2"/>
        <v>0</v>
      </c>
      <c r="O143" s="5">
        <v>146</v>
      </c>
    </row>
    <row r="144" spans="1:15" x14ac:dyDescent="0.35">
      <c r="A144" s="20">
        <v>7897595631510</v>
      </c>
      <c r="B144" s="4" t="s">
        <v>150</v>
      </c>
      <c r="C144" s="5">
        <v>41</v>
      </c>
      <c r="D144" s="21">
        <v>3.8808000000000007</v>
      </c>
      <c r="E144" s="6">
        <v>21.56</v>
      </c>
      <c r="F144" s="7">
        <v>71</v>
      </c>
      <c r="G144" s="8">
        <v>11</v>
      </c>
      <c r="H144" s="9">
        <f>VLOOKUP(A144,[1]Planilha2!$B$3:$H$216,7,0)</f>
        <v>12</v>
      </c>
      <c r="I144" s="10">
        <f>G144+F144</f>
        <v>82</v>
      </c>
      <c r="J144" s="11">
        <f>VLOOKUP(A144,[1]Planilha2!$B$3:$I$216,8,0)</f>
        <v>83</v>
      </c>
      <c r="K144" s="12">
        <f>J144-I144</f>
        <v>1</v>
      </c>
      <c r="L144" s="6">
        <f>E144*(1-F144%)</f>
        <v>6.2524000000000006</v>
      </c>
      <c r="M144" s="5"/>
      <c r="N144" s="38">
        <f t="shared" si="2"/>
        <v>0</v>
      </c>
      <c r="O144" s="5">
        <v>2741</v>
      </c>
    </row>
    <row r="145" spans="1:15" x14ac:dyDescent="0.35">
      <c r="A145" s="20">
        <v>7897595631527</v>
      </c>
      <c r="B145" s="4" t="s">
        <v>151</v>
      </c>
      <c r="C145" s="5">
        <v>70</v>
      </c>
      <c r="D145" s="21">
        <v>6.1596000000000011</v>
      </c>
      <c r="E145" s="6">
        <v>34.22</v>
      </c>
      <c r="F145" s="7">
        <v>71</v>
      </c>
      <c r="G145" s="8">
        <v>11</v>
      </c>
      <c r="H145" s="9">
        <f>VLOOKUP(A145,[1]Planilha2!$B$3:$H$216,7,0)</f>
        <v>10</v>
      </c>
      <c r="I145" s="10">
        <f>G145+F145</f>
        <v>82</v>
      </c>
      <c r="J145" s="11">
        <f>VLOOKUP(A145,[1]Planilha2!$B$3:$I$216,8,0)</f>
        <v>81</v>
      </c>
      <c r="K145" s="12">
        <f>J145-I145</f>
        <v>-1</v>
      </c>
      <c r="L145" s="6">
        <f>E145*(1-F145%)</f>
        <v>9.9238000000000017</v>
      </c>
      <c r="M145" s="5"/>
      <c r="N145" s="38">
        <f t="shared" si="2"/>
        <v>0</v>
      </c>
      <c r="O145" s="5">
        <v>1370</v>
      </c>
    </row>
    <row r="146" spans="1:15" x14ac:dyDescent="0.35">
      <c r="A146" s="20">
        <v>7897595621030</v>
      </c>
      <c r="B146" s="4" t="s">
        <v>152</v>
      </c>
      <c r="C146" s="5">
        <v>80</v>
      </c>
      <c r="D146" s="21">
        <v>2.2063999999999986</v>
      </c>
      <c r="E146" s="6">
        <v>27.58</v>
      </c>
      <c r="F146" s="7">
        <v>86</v>
      </c>
      <c r="G146" s="8">
        <v>6</v>
      </c>
      <c r="H146" s="9">
        <f>VLOOKUP(A146,[1]Planilha2!$B$3:$H$216,7,0)</f>
        <v>6</v>
      </c>
      <c r="I146" s="10">
        <f>G146+F146</f>
        <v>92</v>
      </c>
      <c r="J146" s="11">
        <f>VLOOKUP(A146,[1]Planilha2!$B$3:$I$216,8,0)</f>
        <v>92</v>
      </c>
      <c r="K146" s="12">
        <f>J146-I146</f>
        <v>0</v>
      </c>
      <c r="L146" s="6">
        <f>E146*(1-F146%)</f>
        <v>3.8612000000000002</v>
      </c>
      <c r="M146" s="5"/>
      <c r="N146" s="38">
        <f t="shared" si="2"/>
        <v>0</v>
      </c>
      <c r="O146" s="5">
        <v>2080</v>
      </c>
    </row>
    <row r="147" spans="1:15" x14ac:dyDescent="0.35">
      <c r="A147" s="20">
        <v>7897595621047</v>
      </c>
      <c r="B147" s="4" t="s">
        <v>153</v>
      </c>
      <c r="C147" s="5">
        <v>72</v>
      </c>
      <c r="D147" s="21">
        <v>4.4189999999999987</v>
      </c>
      <c r="E147" s="6">
        <v>49.1</v>
      </c>
      <c r="F147" s="7">
        <v>85</v>
      </c>
      <c r="G147" s="8">
        <v>6</v>
      </c>
      <c r="H147" s="9">
        <f>VLOOKUP(A147,[1]Planilha2!$B$3:$H$216,7,0)</f>
        <v>6</v>
      </c>
      <c r="I147" s="10">
        <f>G147+F147</f>
        <v>91</v>
      </c>
      <c r="J147" s="11">
        <f>VLOOKUP(A147,[1]Planilha2!$B$3:$I$216,8,0)</f>
        <v>91</v>
      </c>
      <c r="K147" s="12">
        <f>J147-I147</f>
        <v>0</v>
      </c>
      <c r="L147" s="6">
        <f>E147*(1-F147%)</f>
        <v>7.3650000000000011</v>
      </c>
      <c r="M147" s="5"/>
      <c r="N147" s="38">
        <f t="shared" si="2"/>
        <v>0</v>
      </c>
      <c r="O147" s="5">
        <v>1072</v>
      </c>
    </row>
    <row r="148" spans="1:15" x14ac:dyDescent="0.35">
      <c r="A148" s="20">
        <v>7897595615480</v>
      </c>
      <c r="B148" s="4" t="s">
        <v>154</v>
      </c>
      <c r="C148" s="5">
        <v>127</v>
      </c>
      <c r="D148" s="21">
        <v>1.5009999999999997</v>
      </c>
      <c r="E148" s="6">
        <v>15.01</v>
      </c>
      <c r="F148" s="7">
        <v>70</v>
      </c>
      <c r="G148" s="8">
        <v>20</v>
      </c>
      <c r="H148" s="9">
        <f>VLOOKUP(A148,[1]Planilha2!$B$3:$H$216,7,0)</f>
        <v>20</v>
      </c>
      <c r="I148" s="10">
        <f>G148+F148</f>
        <v>90</v>
      </c>
      <c r="J148" s="11">
        <f>VLOOKUP(A148,[1]Planilha2!$B$3:$I$216,8,0)</f>
        <v>90</v>
      </c>
      <c r="K148" s="12">
        <f>J148-I148</f>
        <v>0</v>
      </c>
      <c r="L148" s="6">
        <f>E148*(1-F148%)</f>
        <v>4.503000000000001</v>
      </c>
      <c r="M148" s="5"/>
      <c r="N148" s="38">
        <f t="shared" si="2"/>
        <v>0</v>
      </c>
      <c r="O148" s="5">
        <v>627</v>
      </c>
    </row>
    <row r="149" spans="1:15" x14ac:dyDescent="0.35">
      <c r="A149" s="20">
        <v>7897595601766</v>
      </c>
      <c r="B149" s="4" t="s">
        <v>155</v>
      </c>
      <c r="C149" s="5">
        <v>173</v>
      </c>
      <c r="D149" s="21">
        <v>3.6384000000000003</v>
      </c>
      <c r="E149" s="6">
        <v>22.74</v>
      </c>
      <c r="F149" s="7">
        <v>78</v>
      </c>
      <c r="G149" s="8">
        <v>6</v>
      </c>
      <c r="H149" s="9">
        <f>VLOOKUP(A149,[1]Planilha2!$B$3:$H$216,7,0)</f>
        <v>6</v>
      </c>
      <c r="I149" s="10">
        <f>G149+F149</f>
        <v>84</v>
      </c>
      <c r="J149" s="11">
        <f>VLOOKUP(A149,[1]Planilha2!$B$3:$I$216,8,0)</f>
        <v>84</v>
      </c>
      <c r="K149" s="12">
        <f>J149-I149</f>
        <v>0</v>
      </c>
      <c r="L149" s="6">
        <f>E149*(1-F149%)</f>
        <v>5.0027999999999988</v>
      </c>
      <c r="M149" s="5"/>
      <c r="N149" s="38">
        <f t="shared" si="2"/>
        <v>0</v>
      </c>
      <c r="O149" s="5">
        <v>173</v>
      </c>
    </row>
    <row r="150" spans="1:15" x14ac:dyDescent="0.35">
      <c r="A150" s="20">
        <v>7897595601773</v>
      </c>
      <c r="B150" s="4" t="s">
        <v>156</v>
      </c>
      <c r="C150" s="5">
        <v>552</v>
      </c>
      <c r="D150" s="21">
        <v>2.4971999999999999</v>
      </c>
      <c r="E150" s="6">
        <v>20.81</v>
      </c>
      <c r="F150" s="7">
        <v>82</v>
      </c>
      <c r="G150" s="8">
        <v>6</v>
      </c>
      <c r="H150" s="9">
        <f>VLOOKUP(A150,[1]Planilha2!$B$3:$H$216,7,0)</f>
        <v>6</v>
      </c>
      <c r="I150" s="10">
        <f>G150+F150</f>
        <v>88</v>
      </c>
      <c r="J150" s="11">
        <f>VLOOKUP(A150,[1]Planilha2!$B$3:$I$216,8,0)</f>
        <v>88</v>
      </c>
      <c r="K150" s="12">
        <f>J150-I150</f>
        <v>0</v>
      </c>
      <c r="L150" s="6">
        <f>E150*(1-F150%)</f>
        <v>3.7458000000000009</v>
      </c>
      <c r="M150" s="5"/>
      <c r="N150" s="38">
        <f t="shared" si="2"/>
        <v>0</v>
      </c>
      <c r="O150" s="5">
        <v>552</v>
      </c>
    </row>
    <row r="151" spans="1:15" x14ac:dyDescent="0.35">
      <c r="A151" s="20">
        <v>7897595604163</v>
      </c>
      <c r="B151" s="4" t="s">
        <v>157</v>
      </c>
      <c r="C151" s="5">
        <v>90</v>
      </c>
      <c r="D151" s="21">
        <v>3.7348799999999969</v>
      </c>
      <c r="E151" s="6">
        <v>30.12</v>
      </c>
      <c r="F151" s="7">
        <v>77.600000000000009</v>
      </c>
      <c r="G151" s="8">
        <v>10</v>
      </c>
      <c r="H151" s="9">
        <f>VLOOKUP(A151,[1]Planilha2!$B$3:$H$216,7,0)</f>
        <v>10</v>
      </c>
      <c r="I151" s="10">
        <f>G151+F151</f>
        <v>87.600000000000009</v>
      </c>
      <c r="J151" s="11">
        <f>VLOOKUP(A151,[1]Planilha2!$B$3:$I$216,8,0)</f>
        <v>87.600000000000009</v>
      </c>
      <c r="K151" s="12">
        <f>J151-I151</f>
        <v>0</v>
      </c>
      <c r="L151" s="6">
        <f>E151*(1-F151%)</f>
        <v>6.7468799999999964</v>
      </c>
      <c r="M151" s="5"/>
      <c r="N151" s="38">
        <f t="shared" si="2"/>
        <v>0</v>
      </c>
      <c r="O151" s="5">
        <v>90</v>
      </c>
    </row>
    <row r="152" spans="1:15" x14ac:dyDescent="0.35">
      <c r="A152" s="20">
        <v>7897595609816</v>
      </c>
      <c r="B152" s="4" t="s">
        <v>158</v>
      </c>
      <c r="C152" s="5">
        <v>388</v>
      </c>
      <c r="D152" s="21">
        <v>2.6712500000000023</v>
      </c>
      <c r="E152" s="6">
        <v>21.37</v>
      </c>
      <c r="F152" s="7">
        <v>78.499999999999986</v>
      </c>
      <c r="G152" s="8">
        <v>9</v>
      </c>
      <c r="H152" s="9">
        <f>VLOOKUP(A152,[1]Planilha2!$B$3:$H$216,7,0)</f>
        <v>9</v>
      </c>
      <c r="I152" s="10">
        <f>G152+F152</f>
        <v>87.499999999999986</v>
      </c>
      <c r="J152" s="11">
        <f>VLOOKUP(A152,[1]Planilha2!$B$3:$I$216,8,0)</f>
        <v>87.499999999999986</v>
      </c>
      <c r="K152" s="12">
        <f>J152-I152</f>
        <v>0</v>
      </c>
      <c r="L152" s="6">
        <f>E152*(1-F152%)</f>
        <v>4.5945500000000044</v>
      </c>
      <c r="M152" s="5"/>
      <c r="N152" s="38">
        <f t="shared" si="2"/>
        <v>0</v>
      </c>
      <c r="O152" s="5">
        <v>2048</v>
      </c>
    </row>
    <row r="153" spans="1:15" x14ac:dyDescent="0.35">
      <c r="A153" s="20">
        <v>7897595632548</v>
      </c>
      <c r="B153" s="4" t="s">
        <v>159</v>
      </c>
      <c r="C153" s="5">
        <v>3428</v>
      </c>
      <c r="D153" s="21">
        <v>2.5056000000000007</v>
      </c>
      <c r="E153" s="6">
        <v>13.92</v>
      </c>
      <c r="F153" s="7">
        <v>73</v>
      </c>
      <c r="G153" s="8">
        <v>9</v>
      </c>
      <c r="H153" s="9">
        <f>VLOOKUP(A153,[1]Planilha2!$B$3:$H$216,7,0)</f>
        <v>11</v>
      </c>
      <c r="I153" s="10">
        <f>G153+F153</f>
        <v>82</v>
      </c>
      <c r="J153" s="11">
        <f>VLOOKUP(A153,[1]Planilha2!$B$3:$I$216,8,0)</f>
        <v>84</v>
      </c>
      <c r="K153" s="12">
        <f>J153-I153</f>
        <v>2</v>
      </c>
      <c r="L153" s="6">
        <f>E153*(1-F153%)</f>
        <v>3.7584000000000004</v>
      </c>
      <c r="M153" s="5"/>
      <c r="N153" s="38">
        <f t="shared" si="2"/>
        <v>0</v>
      </c>
      <c r="O153" s="5">
        <v>14588</v>
      </c>
    </row>
    <row r="154" spans="1:15" x14ac:dyDescent="0.35">
      <c r="A154" s="20">
        <v>7897595609854</v>
      </c>
      <c r="B154" s="13" t="s">
        <v>160</v>
      </c>
      <c r="C154" s="5">
        <v>1262</v>
      </c>
      <c r="D154" s="21">
        <v>2.1180600000000132</v>
      </c>
      <c r="E154" s="6">
        <v>100.86</v>
      </c>
      <c r="F154" s="7">
        <v>95.399999999999991</v>
      </c>
      <c r="G154" s="8">
        <v>3.2</v>
      </c>
      <c r="H154" s="9">
        <f>VLOOKUP(A154,[1]Planilha2!$B$3:$H$216,7,0)</f>
        <v>2.5</v>
      </c>
      <c r="I154" s="10">
        <f>G154+F154</f>
        <v>98.6</v>
      </c>
      <c r="J154" s="11">
        <f>VLOOKUP(A154,[1]Planilha2!$B$3:$I$216,8,0)</f>
        <v>97.899999999999991</v>
      </c>
      <c r="K154" s="12">
        <f>J154-I154</f>
        <v>-0.70000000000000284</v>
      </c>
      <c r="L154" s="6">
        <f>E154*(1-F154%)</f>
        <v>4.6395600000000039</v>
      </c>
      <c r="M154" s="5"/>
      <c r="N154" s="38">
        <f t="shared" si="2"/>
        <v>0</v>
      </c>
      <c r="O154" s="5">
        <v>98822</v>
      </c>
    </row>
    <row r="155" spans="1:15" x14ac:dyDescent="0.35">
      <c r="A155" s="20">
        <v>7897595632623</v>
      </c>
      <c r="B155" s="13" t="s">
        <v>161</v>
      </c>
      <c r="C155" s="5">
        <v>259</v>
      </c>
      <c r="D155" s="21">
        <v>4.1385000000000005</v>
      </c>
      <c r="E155" s="6">
        <v>27.59</v>
      </c>
      <c r="F155" s="7">
        <v>77</v>
      </c>
      <c r="G155" s="8">
        <v>9</v>
      </c>
      <c r="H155" s="9">
        <f>VLOOKUP(A155,[1]Planilha2!$B$3:$H$216,7,0)</f>
        <v>8</v>
      </c>
      <c r="I155" s="10">
        <f>G155+F155</f>
        <v>86</v>
      </c>
      <c r="J155" s="11">
        <f>VLOOKUP(A155,[1]Planilha2!$B$3:$I$216,8,0)</f>
        <v>85</v>
      </c>
      <c r="K155" s="12">
        <f>J155-I155</f>
        <v>-1</v>
      </c>
      <c r="L155" s="6">
        <f>E155*(1-F155%)</f>
        <v>6.3456999999999999</v>
      </c>
      <c r="M155" s="5"/>
      <c r="N155" s="38">
        <f t="shared" si="2"/>
        <v>0</v>
      </c>
      <c r="O155" s="5">
        <v>2959</v>
      </c>
    </row>
    <row r="156" spans="1:15" x14ac:dyDescent="0.35">
      <c r="A156" s="20">
        <v>7897595609892</v>
      </c>
      <c r="B156" s="13" t="s">
        <v>162</v>
      </c>
      <c r="C156" s="5">
        <v>240</v>
      </c>
      <c r="D156" s="21">
        <v>4.4344500000000036</v>
      </c>
      <c r="E156" s="6">
        <v>119.85</v>
      </c>
      <c r="F156" s="7">
        <v>93.8</v>
      </c>
      <c r="G156" s="8">
        <v>3.0000000000000004</v>
      </c>
      <c r="H156" s="9">
        <f>VLOOKUP(A156,[1]Planilha2!$B$3:$H$216,7,0)</f>
        <v>2.5</v>
      </c>
      <c r="I156" s="10">
        <f>G156+F156</f>
        <v>96.8</v>
      </c>
      <c r="J156" s="11">
        <f>VLOOKUP(A156,[1]Planilha2!$B$3:$I$216,8,0)</f>
        <v>96.3</v>
      </c>
      <c r="K156" s="12">
        <f>J156-I156</f>
        <v>-0.5</v>
      </c>
      <c r="L156" s="6">
        <f>E156*(1-F156%)</f>
        <v>7.4307000000000061</v>
      </c>
      <c r="M156" s="5"/>
      <c r="N156" s="38">
        <f t="shared" si="2"/>
        <v>0</v>
      </c>
      <c r="O156" s="5">
        <v>17640</v>
      </c>
    </row>
    <row r="157" spans="1:15" x14ac:dyDescent="0.35">
      <c r="A157" s="20">
        <v>7897595635624</v>
      </c>
      <c r="B157" s="4" t="s">
        <v>163</v>
      </c>
      <c r="C157" s="5">
        <v>94</v>
      </c>
      <c r="D157" s="21">
        <v>92.367000000000004</v>
      </c>
      <c r="E157" s="6">
        <v>167.94</v>
      </c>
      <c r="F157" s="7">
        <v>39</v>
      </c>
      <c r="G157" s="8">
        <v>6</v>
      </c>
      <c r="H157" s="9">
        <f>VLOOKUP(A157,[1]Planilha2!$B$3:$H$216,7,0)</f>
        <v>20</v>
      </c>
      <c r="I157" s="10">
        <f>G157+F157</f>
        <v>45</v>
      </c>
      <c r="J157" s="11">
        <f>VLOOKUP(A157,[1]Planilha2!$B$3:$I$216,8,0)</f>
        <v>59</v>
      </c>
      <c r="K157" s="12">
        <f>J157-I157</f>
        <v>14</v>
      </c>
      <c r="L157" s="6">
        <f>E157*(1-F157%)</f>
        <v>102.4434</v>
      </c>
      <c r="M157" s="5"/>
      <c r="N157" s="38">
        <f t="shared" si="2"/>
        <v>0</v>
      </c>
      <c r="O157" s="5">
        <v>94</v>
      </c>
    </row>
    <row r="158" spans="1:15" x14ac:dyDescent="0.35">
      <c r="A158" s="20">
        <v>7897595605474</v>
      </c>
      <c r="B158" s="4" t="s">
        <v>164</v>
      </c>
      <c r="C158" s="5">
        <v>230</v>
      </c>
      <c r="D158" s="21">
        <v>69.211199999999991</v>
      </c>
      <c r="E158" s="6">
        <v>144.19</v>
      </c>
      <c r="F158" s="7">
        <v>46</v>
      </c>
      <c r="G158" s="8">
        <v>6</v>
      </c>
      <c r="H158" s="9">
        <f>VLOOKUP(A158,[1]Planilha2!$B$3:$H$216,7,0)</f>
        <v>3</v>
      </c>
      <c r="I158" s="10">
        <f>G158+F158</f>
        <v>52</v>
      </c>
      <c r="J158" s="11">
        <f>VLOOKUP(A158,[1]Planilha2!$B$3:$I$216,8,0)</f>
        <v>49</v>
      </c>
      <c r="K158" s="12">
        <f>J158-I158</f>
        <v>-3</v>
      </c>
      <c r="L158" s="6">
        <f>E158*(1-F158%)</f>
        <v>77.8626</v>
      </c>
      <c r="M158" s="5"/>
      <c r="N158" s="38">
        <f t="shared" si="2"/>
        <v>0</v>
      </c>
      <c r="O158" s="5">
        <v>304</v>
      </c>
    </row>
    <row r="159" spans="1:15" x14ac:dyDescent="0.35">
      <c r="A159" s="20">
        <v>7897595630773</v>
      </c>
      <c r="B159" s="4" t="s">
        <v>165</v>
      </c>
      <c r="C159" s="5">
        <v>78</v>
      </c>
      <c r="D159" s="21">
        <v>6.4487200000000007</v>
      </c>
      <c r="E159" s="6">
        <v>10.82</v>
      </c>
      <c r="F159" s="7">
        <v>31.4</v>
      </c>
      <c r="G159" s="8">
        <v>9</v>
      </c>
      <c r="H159" s="9">
        <f>VLOOKUP(A159,[1]Planilha2!$B$3:$H$216,7,0)</f>
        <v>28</v>
      </c>
      <c r="I159" s="10">
        <f>G159+F159</f>
        <v>40.4</v>
      </c>
      <c r="J159" s="11">
        <f>VLOOKUP(A159,[1]Planilha2!$B$3:$I$216,8,0)</f>
        <v>59.4</v>
      </c>
      <c r="K159" s="12">
        <f>J159-I159</f>
        <v>19</v>
      </c>
      <c r="L159" s="6">
        <f>E159*(1-F159%)</f>
        <v>7.4225199999999996</v>
      </c>
      <c r="M159" s="5"/>
      <c r="N159" s="38">
        <f t="shared" si="2"/>
        <v>0</v>
      </c>
      <c r="O159" s="5">
        <v>78</v>
      </c>
    </row>
    <row r="160" spans="1:15" x14ac:dyDescent="0.35">
      <c r="A160" s="20">
        <v>7897595630803</v>
      </c>
      <c r="B160" s="4" t="s">
        <v>166</v>
      </c>
      <c r="C160" s="5">
        <v>0</v>
      </c>
      <c r="D160" s="21">
        <v>11.169499999999999</v>
      </c>
      <c r="E160" s="6">
        <v>25.1</v>
      </c>
      <c r="F160" s="7">
        <v>46.5</v>
      </c>
      <c r="G160" s="8">
        <v>9</v>
      </c>
      <c r="H160" s="9">
        <f>VLOOKUP(A160,[1]Planilha2!$B$3:$H$216,7,0)</f>
        <v>25</v>
      </c>
      <c r="I160" s="10">
        <f>G160+F160</f>
        <v>55.5</v>
      </c>
      <c r="J160" s="11">
        <f>VLOOKUP(A160,[1]Planilha2!$B$3:$I$216,8,0)</f>
        <v>71.5</v>
      </c>
      <c r="K160" s="12">
        <f>J160-I160</f>
        <v>16</v>
      </c>
      <c r="L160" s="6">
        <f>E160*(1-F160%)</f>
        <v>13.428499999999998</v>
      </c>
      <c r="M160" s="5"/>
      <c r="N160" s="38">
        <f t="shared" si="2"/>
        <v>0</v>
      </c>
      <c r="O160" s="5">
        <v>100</v>
      </c>
    </row>
    <row r="161" spans="1:15" ht="15" thickBot="1" x14ac:dyDescent="0.4">
      <c r="A161" s="22">
        <v>7897595634917</v>
      </c>
      <c r="B161" s="23" t="s">
        <v>167</v>
      </c>
      <c r="C161" s="24">
        <v>167</v>
      </c>
      <c r="D161" s="32">
        <v>41.522000000000006</v>
      </c>
      <c r="E161" s="25">
        <v>63.88</v>
      </c>
      <c r="F161" s="26">
        <v>26</v>
      </c>
      <c r="G161" s="27">
        <v>9</v>
      </c>
      <c r="H161" s="28">
        <f>VLOOKUP(A161,[1]Planilha2!$B$3:$H$216,7,0)</f>
        <v>12</v>
      </c>
      <c r="I161" s="29">
        <f>G161+F161</f>
        <v>35</v>
      </c>
      <c r="J161" s="30">
        <f>VLOOKUP(A161,[1]Planilha2!$B$3:$I$216,8,0)</f>
        <v>38</v>
      </c>
      <c r="K161" s="31">
        <f>J161-I161</f>
        <v>3</v>
      </c>
      <c r="L161" s="25">
        <f>E161*(1-F161%)</f>
        <v>47.2712</v>
      </c>
      <c r="M161" s="24"/>
      <c r="N161" s="38">
        <f t="shared" si="2"/>
        <v>0</v>
      </c>
      <c r="O161" s="24">
        <v>367</v>
      </c>
    </row>
  </sheetData>
  <autoFilter ref="A3:O3" xr:uid="{BBCD49CE-BAB5-4631-9242-2DC867EE1FA0}"/>
  <mergeCells count="2">
    <mergeCell ref="A2:D2"/>
    <mergeCell ref="A1:O1"/>
  </mergeCells>
  <conditionalFormatting sqref="K4:K161">
    <cfRule type="cellIs" dxfId="2" priority="1" operator="lessThan">
      <formula>0</formula>
    </cfRule>
    <cfRule type="cellIs" dxfId="1" priority="2" operator="greaterThan">
      <formula>1</formula>
    </cfRule>
    <cfRule type="cellIs" dxfId="0" priority="3" operator="greater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Metadata/LabelInfo.xml><?xml version="1.0" encoding="utf-8"?>
<clbl:labelList xmlns:clbl="http://schemas.microsoft.com/office/2020/mipLabelMetadata">
  <clbl:label id="{6dcd08ae-1359-412b-948b-ab375616dfe7}" enabled="1" method="Standard" siteId="{15eae2cb-1c94-4d1f-804f-cb0c347dbda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TABELA FEIRA SC RJ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Motta, Marcal</dc:creator>
  <cp:lastModifiedBy>Motta, Marcal</cp:lastModifiedBy>
  <cp:lastPrinted>2025-06-06T17:56:25Z</cp:lastPrinted>
  <dcterms:created xsi:type="dcterms:W3CDTF">2025-06-06T14:38:47Z</dcterms:created>
  <dcterms:modified xsi:type="dcterms:W3CDTF">2025-06-06T18:00:55Z</dcterms:modified>
</cp:coreProperties>
</file>