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atbot\docs\"/>
    </mc:Choice>
  </mc:AlternateContent>
  <bookViews>
    <workbookView xWindow="0" yWindow="0" windowWidth="19200" windowHeight="7050"/>
  </bookViews>
  <sheets>
    <sheet name="Sheet1" sheetId="1" r:id="rId1"/>
    <sheet name="TF-IDF pertanyaan" sheetId="2" r:id="rId2"/>
    <sheet name="TF-IDF jawaban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3" l="1"/>
  <c r="H13" i="3" l="1"/>
  <c r="J13" i="3" s="1"/>
  <c r="H14" i="3"/>
  <c r="J14" i="3" s="1"/>
  <c r="H15" i="3"/>
  <c r="J15" i="3" s="1"/>
  <c r="H16" i="3"/>
  <c r="H17" i="3"/>
  <c r="J17" i="3" s="1"/>
  <c r="H18" i="3"/>
  <c r="J18" i="3" s="1"/>
  <c r="H19" i="3"/>
  <c r="J19" i="3" s="1"/>
  <c r="H20" i="3"/>
  <c r="J20" i="3" s="1"/>
  <c r="H21" i="3"/>
  <c r="J21" i="3" s="1"/>
  <c r="H22" i="3"/>
  <c r="H23" i="3"/>
  <c r="J23" i="3" s="1"/>
  <c r="H12" i="3"/>
  <c r="J12" i="3" s="1"/>
  <c r="K14" i="2"/>
  <c r="AK41" i="2"/>
  <c r="I41" i="2"/>
  <c r="H41" i="2"/>
  <c r="G41" i="2"/>
  <c r="F41" i="2"/>
  <c r="E41" i="2"/>
  <c r="D41" i="2"/>
  <c r="C41" i="2"/>
  <c r="B41" i="2"/>
  <c r="J40" i="2"/>
  <c r="M39" i="2"/>
  <c r="U39" i="2" s="1"/>
  <c r="AC39" i="2" s="1"/>
  <c r="J39" i="2"/>
  <c r="L39" i="2" s="1"/>
  <c r="L38" i="2"/>
  <c r="M38" i="2" s="1"/>
  <c r="J38" i="2"/>
  <c r="K38" i="2" s="1"/>
  <c r="L37" i="2"/>
  <c r="M37" i="2" s="1"/>
  <c r="K37" i="2"/>
  <c r="J37" i="2"/>
  <c r="T36" i="2"/>
  <c r="AB36" i="2" s="1"/>
  <c r="L36" i="2"/>
  <c r="M36" i="2" s="1"/>
  <c r="J36" i="2"/>
  <c r="K36" i="2" s="1"/>
  <c r="Q35" i="2"/>
  <c r="Y35" i="2" s="1"/>
  <c r="J35" i="2"/>
  <c r="L35" i="2" s="1"/>
  <c r="M35" i="2" s="1"/>
  <c r="J34" i="2"/>
  <c r="L33" i="2"/>
  <c r="M33" i="2" s="1"/>
  <c r="K33" i="2"/>
  <c r="J33" i="2"/>
  <c r="T32" i="2"/>
  <c r="AB32" i="2" s="1"/>
  <c r="L32" i="2"/>
  <c r="M32" i="2" s="1"/>
  <c r="J32" i="2"/>
  <c r="K32" i="2" s="1"/>
  <c r="J31" i="2"/>
  <c r="U30" i="2"/>
  <c r="AC30" i="2" s="1"/>
  <c r="M30" i="2"/>
  <c r="L30" i="2"/>
  <c r="K30" i="2"/>
  <c r="J30" i="2"/>
  <c r="J29" i="2"/>
  <c r="K29" i="2" s="1"/>
  <c r="U28" i="2"/>
  <c r="AC28" i="2" s="1"/>
  <c r="S28" i="2"/>
  <c r="AA28" i="2" s="1"/>
  <c r="M28" i="2"/>
  <c r="K28" i="2"/>
  <c r="J28" i="2"/>
  <c r="L28" i="2" s="1"/>
  <c r="J27" i="2"/>
  <c r="K27" i="2" s="1"/>
  <c r="W26" i="2"/>
  <c r="S26" i="2"/>
  <c r="AA26" i="2" s="1"/>
  <c r="Q26" i="2"/>
  <c r="Y26" i="2" s="1"/>
  <c r="O26" i="2"/>
  <c r="M26" i="2"/>
  <c r="L26" i="2"/>
  <c r="K26" i="2"/>
  <c r="J26" i="2"/>
  <c r="T25" i="2"/>
  <c r="AB25" i="2" s="1"/>
  <c r="N25" i="2"/>
  <c r="V25" i="2" s="1"/>
  <c r="L25" i="2"/>
  <c r="M25" i="2" s="1"/>
  <c r="J25" i="2"/>
  <c r="K25" i="2" s="1"/>
  <c r="M24" i="2"/>
  <c r="J24" i="2"/>
  <c r="L24" i="2" s="1"/>
  <c r="L23" i="2"/>
  <c r="M23" i="2" s="1"/>
  <c r="J23" i="2"/>
  <c r="K23" i="2" s="1"/>
  <c r="M22" i="2"/>
  <c r="J22" i="2"/>
  <c r="L22" i="2" s="1"/>
  <c r="J21" i="2"/>
  <c r="L21" i="2" s="1"/>
  <c r="M21" i="2" s="1"/>
  <c r="L20" i="2"/>
  <c r="M20" i="2" s="1"/>
  <c r="K20" i="2"/>
  <c r="J20" i="2"/>
  <c r="L19" i="2"/>
  <c r="M19" i="2" s="1"/>
  <c r="J19" i="2"/>
  <c r="K19" i="2" s="1"/>
  <c r="M18" i="2"/>
  <c r="J18" i="2"/>
  <c r="L18" i="2" s="1"/>
  <c r="J17" i="2"/>
  <c r="L17" i="2" s="1"/>
  <c r="M17" i="2" s="1"/>
  <c r="L16" i="2"/>
  <c r="M16" i="2" s="1"/>
  <c r="K16" i="2"/>
  <c r="J16" i="2"/>
  <c r="L15" i="2"/>
  <c r="M15" i="2" s="1"/>
  <c r="J15" i="2"/>
  <c r="K15" i="2" s="1"/>
  <c r="M14" i="2"/>
  <c r="J14" i="2"/>
  <c r="L14" i="2" s="1"/>
  <c r="J13" i="2"/>
  <c r="J41" i="2" s="1"/>
  <c r="M20" i="1"/>
  <c r="M17" i="1"/>
  <c r="M13" i="1"/>
  <c r="M9" i="1"/>
  <c r="J22" i="3" l="1"/>
  <c r="K22" i="3" s="1"/>
  <c r="V22" i="3" s="1"/>
  <c r="J16" i="3"/>
  <c r="N16" i="3" s="1"/>
  <c r="P17" i="3"/>
  <c r="L17" i="3"/>
  <c r="M17" i="3"/>
  <c r="O17" i="3"/>
  <c r="N17" i="3"/>
  <c r="K17" i="3"/>
  <c r="V17" i="3" s="1"/>
  <c r="P13" i="3"/>
  <c r="L13" i="3"/>
  <c r="M13" i="3"/>
  <c r="N13" i="3"/>
  <c r="O13" i="3"/>
  <c r="K13" i="3"/>
  <c r="V13" i="3" s="1"/>
  <c r="P21" i="3"/>
  <c r="L21" i="3"/>
  <c r="M21" i="3"/>
  <c r="N21" i="3"/>
  <c r="O21" i="3"/>
  <c r="K21" i="3"/>
  <c r="V21" i="3" s="1"/>
  <c r="K23" i="3"/>
  <c r="V23" i="3" s="1"/>
  <c r="N23" i="3"/>
  <c r="M23" i="3"/>
  <c r="O23" i="3"/>
  <c r="P23" i="3"/>
  <c r="L23" i="3"/>
  <c r="N19" i="3"/>
  <c r="O19" i="3"/>
  <c r="M19" i="3"/>
  <c r="P19" i="3"/>
  <c r="L19" i="3"/>
  <c r="K19" i="3"/>
  <c r="V19" i="3" s="1"/>
  <c r="N15" i="3"/>
  <c r="O15" i="3"/>
  <c r="P15" i="3"/>
  <c r="L15" i="3"/>
  <c r="W15" i="3" s="1"/>
  <c r="M15" i="3"/>
  <c r="K15" i="3"/>
  <c r="V15" i="3" s="1"/>
  <c r="O18" i="3"/>
  <c r="L18" i="3"/>
  <c r="P18" i="3"/>
  <c r="N18" i="3"/>
  <c r="M18" i="3"/>
  <c r="O14" i="3"/>
  <c r="N14" i="3"/>
  <c r="P14" i="3"/>
  <c r="L14" i="3"/>
  <c r="M14" i="3"/>
  <c r="M20" i="3"/>
  <c r="P20" i="3"/>
  <c r="N20" i="3"/>
  <c r="L20" i="3"/>
  <c r="O20" i="3"/>
  <c r="M16" i="3"/>
  <c r="K18" i="3"/>
  <c r="V18" i="3" s="1"/>
  <c r="K14" i="3"/>
  <c r="V14" i="3" s="1"/>
  <c r="K20" i="3"/>
  <c r="V20" i="3" s="1"/>
  <c r="N22" i="3"/>
  <c r="P22" i="3"/>
  <c r="AI25" i="2"/>
  <c r="AP25" i="2"/>
  <c r="AQ25" i="2"/>
  <c r="AH25" i="2"/>
  <c r="AJ25" i="2"/>
  <c r="R16" i="2"/>
  <c r="Z16" i="2" s="1"/>
  <c r="N16" i="2"/>
  <c r="V16" i="2" s="1"/>
  <c r="S16" i="2"/>
  <c r="AA16" i="2" s="1"/>
  <c r="Q16" i="2"/>
  <c r="Y16" i="2" s="1"/>
  <c r="U16" i="2"/>
  <c r="AC16" i="2" s="1"/>
  <c r="P16" i="2"/>
  <c r="X16" i="2" s="1"/>
  <c r="T16" i="2"/>
  <c r="AB16" i="2" s="1"/>
  <c r="O16" i="2"/>
  <c r="W16" i="2" s="1"/>
  <c r="R20" i="2"/>
  <c r="Z20" i="2" s="1"/>
  <c r="N20" i="2"/>
  <c r="V20" i="2" s="1"/>
  <c r="S20" i="2"/>
  <c r="AA20" i="2" s="1"/>
  <c r="Q20" i="2"/>
  <c r="Y20" i="2" s="1"/>
  <c r="U20" i="2"/>
  <c r="AC20" i="2" s="1"/>
  <c r="P20" i="2"/>
  <c r="X20" i="2" s="1"/>
  <c r="T20" i="2"/>
  <c r="AB20" i="2" s="1"/>
  <c r="O20" i="2"/>
  <c r="W20" i="2" s="1"/>
  <c r="S15" i="2"/>
  <c r="AA15" i="2" s="1"/>
  <c r="O15" i="2"/>
  <c r="W15" i="2" s="1"/>
  <c r="U15" i="2"/>
  <c r="AC15" i="2" s="1"/>
  <c r="P15" i="2"/>
  <c r="X15" i="2" s="1"/>
  <c r="T15" i="2"/>
  <c r="AB15" i="2" s="1"/>
  <c r="N15" i="2"/>
  <c r="V15" i="2" s="1"/>
  <c r="R15" i="2"/>
  <c r="Z15" i="2" s="1"/>
  <c r="Q15" i="2"/>
  <c r="Y15" i="2" s="1"/>
  <c r="U17" i="2"/>
  <c r="AC17" i="2" s="1"/>
  <c r="Q17" i="2"/>
  <c r="Y17" i="2" s="1"/>
  <c r="R17" i="2"/>
  <c r="Z17" i="2" s="1"/>
  <c r="P17" i="2"/>
  <c r="X17" i="2" s="1"/>
  <c r="T17" i="2"/>
  <c r="AB17" i="2" s="1"/>
  <c r="O17" i="2"/>
  <c r="W17" i="2" s="1"/>
  <c r="S17" i="2"/>
  <c r="AA17" i="2" s="1"/>
  <c r="N17" i="2"/>
  <c r="V17" i="2" s="1"/>
  <c r="S19" i="2"/>
  <c r="AA19" i="2" s="1"/>
  <c r="O19" i="2"/>
  <c r="W19" i="2" s="1"/>
  <c r="U19" i="2"/>
  <c r="AC19" i="2" s="1"/>
  <c r="P19" i="2"/>
  <c r="X19" i="2" s="1"/>
  <c r="T19" i="2"/>
  <c r="AB19" i="2" s="1"/>
  <c r="N19" i="2"/>
  <c r="V19" i="2" s="1"/>
  <c r="R19" i="2"/>
  <c r="Z19" i="2" s="1"/>
  <c r="Q19" i="2"/>
  <c r="Y19" i="2" s="1"/>
  <c r="U21" i="2"/>
  <c r="AC21" i="2" s="1"/>
  <c r="Q21" i="2"/>
  <c r="Y21" i="2" s="1"/>
  <c r="R21" i="2"/>
  <c r="Z21" i="2" s="1"/>
  <c r="P21" i="2"/>
  <c r="X21" i="2" s="1"/>
  <c r="T21" i="2"/>
  <c r="AB21" i="2" s="1"/>
  <c r="O21" i="2"/>
  <c r="W21" i="2" s="1"/>
  <c r="S21" i="2"/>
  <c r="AA21" i="2" s="1"/>
  <c r="N21" i="2"/>
  <c r="V21" i="2" s="1"/>
  <c r="S23" i="2"/>
  <c r="AA23" i="2" s="1"/>
  <c r="O23" i="2"/>
  <c r="W23" i="2" s="1"/>
  <c r="R23" i="2"/>
  <c r="Z23" i="2" s="1"/>
  <c r="N23" i="2"/>
  <c r="V23" i="2" s="1"/>
  <c r="P23" i="2"/>
  <c r="X23" i="2" s="1"/>
  <c r="U23" i="2"/>
  <c r="AC23" i="2" s="1"/>
  <c r="T23" i="2"/>
  <c r="AB23" i="2" s="1"/>
  <c r="Q23" i="2"/>
  <c r="Y23" i="2" s="1"/>
  <c r="T14" i="2"/>
  <c r="AB14" i="2" s="1"/>
  <c r="P14" i="2"/>
  <c r="X14" i="2" s="1"/>
  <c r="R14" i="2"/>
  <c r="Z14" i="2" s="1"/>
  <c r="T18" i="2"/>
  <c r="AB18" i="2" s="1"/>
  <c r="P18" i="2"/>
  <c r="X18" i="2" s="1"/>
  <c r="R18" i="2"/>
  <c r="Z18" i="2" s="1"/>
  <c r="T22" i="2"/>
  <c r="AB22" i="2" s="1"/>
  <c r="P22" i="2"/>
  <c r="X22" i="2" s="1"/>
  <c r="S22" i="2"/>
  <c r="AA22" i="2" s="1"/>
  <c r="O22" i="2"/>
  <c r="W22" i="2" s="1"/>
  <c r="U22" i="2"/>
  <c r="AC22" i="2" s="1"/>
  <c r="T24" i="2"/>
  <c r="AB24" i="2" s="1"/>
  <c r="P24" i="2"/>
  <c r="X24" i="2" s="1"/>
  <c r="Q24" i="2"/>
  <c r="Y24" i="2" s="1"/>
  <c r="U24" i="2"/>
  <c r="AC24" i="2" s="1"/>
  <c r="O24" i="2"/>
  <c r="W24" i="2" s="1"/>
  <c r="R33" i="2"/>
  <c r="Z33" i="2" s="1"/>
  <c r="N33" i="2"/>
  <c r="V33" i="2" s="1"/>
  <c r="U33" i="2"/>
  <c r="AC33" i="2" s="1"/>
  <c r="Q33" i="2"/>
  <c r="Y33" i="2" s="1"/>
  <c r="O33" i="2"/>
  <c r="W33" i="2" s="1"/>
  <c r="S33" i="2"/>
  <c r="AA33" i="2" s="1"/>
  <c r="T33" i="2"/>
  <c r="AB33" i="2" s="1"/>
  <c r="N14" i="2"/>
  <c r="V14" i="2" s="1"/>
  <c r="S14" i="2"/>
  <c r="AA14" i="2" s="1"/>
  <c r="N18" i="2"/>
  <c r="V18" i="2" s="1"/>
  <c r="S18" i="2"/>
  <c r="AA18" i="2" s="1"/>
  <c r="N22" i="2"/>
  <c r="V22" i="2" s="1"/>
  <c r="N24" i="2"/>
  <c r="V24" i="2" s="1"/>
  <c r="P33" i="2"/>
  <c r="X33" i="2" s="1"/>
  <c r="K13" i="2"/>
  <c r="O14" i="2"/>
  <c r="W14" i="2" s="1"/>
  <c r="U14" i="2"/>
  <c r="AC14" i="2" s="1"/>
  <c r="K17" i="2"/>
  <c r="O18" i="2"/>
  <c r="W18" i="2" s="1"/>
  <c r="U18" i="2"/>
  <c r="AC18" i="2" s="1"/>
  <c r="K21" i="2"/>
  <c r="Q22" i="2"/>
  <c r="Y22" i="2" s="1"/>
  <c r="R24" i="2"/>
  <c r="Z24" i="2" s="1"/>
  <c r="R30" i="2"/>
  <c r="Z30" i="2" s="1"/>
  <c r="N30" i="2"/>
  <c r="V30" i="2" s="1"/>
  <c r="T30" i="2"/>
  <c r="AB30" i="2" s="1"/>
  <c r="P30" i="2"/>
  <c r="X30" i="2" s="1"/>
  <c r="S30" i="2"/>
  <c r="AA30" i="2" s="1"/>
  <c r="Q30" i="2"/>
  <c r="Y30" i="2" s="1"/>
  <c r="L13" i="2"/>
  <c r="Q14" i="2"/>
  <c r="Y14" i="2" s="1"/>
  <c r="K18" i="2"/>
  <c r="Q18" i="2"/>
  <c r="Y18" i="2" s="1"/>
  <c r="K22" i="2"/>
  <c r="R22" i="2"/>
  <c r="Z22" i="2" s="1"/>
  <c r="S24" i="2"/>
  <c r="AA24" i="2" s="1"/>
  <c r="S25" i="2"/>
  <c r="AA25" i="2" s="1"/>
  <c r="O25" i="2"/>
  <c r="W25" i="2" s="1"/>
  <c r="AD25" i="2" s="1"/>
  <c r="AL25" i="2" s="1"/>
  <c r="U25" i="2"/>
  <c r="AC25" i="2" s="1"/>
  <c r="Q25" i="2"/>
  <c r="Y25" i="2" s="1"/>
  <c r="AF25" i="2" s="1"/>
  <c r="AN25" i="2" s="1"/>
  <c r="R25" i="2"/>
  <c r="Z25" i="2" s="1"/>
  <c r="AG25" i="2" s="1"/>
  <c r="AO25" i="2" s="1"/>
  <c r="P25" i="2"/>
  <c r="X25" i="2" s="1"/>
  <c r="AE25" i="2" s="1"/>
  <c r="AM25" i="2" s="1"/>
  <c r="T28" i="2"/>
  <c r="AB28" i="2" s="1"/>
  <c r="P28" i="2"/>
  <c r="X28" i="2" s="1"/>
  <c r="R28" i="2"/>
  <c r="Z28" i="2" s="1"/>
  <c r="N28" i="2"/>
  <c r="V28" i="2" s="1"/>
  <c r="Q28" i="2"/>
  <c r="Y28" i="2" s="1"/>
  <c r="O28" i="2"/>
  <c r="W28" i="2" s="1"/>
  <c r="L29" i="2"/>
  <c r="M29" i="2" s="1"/>
  <c r="O30" i="2"/>
  <c r="W30" i="2" s="1"/>
  <c r="T35" i="2"/>
  <c r="AB35" i="2" s="1"/>
  <c r="P35" i="2"/>
  <c r="X35" i="2" s="1"/>
  <c r="S35" i="2"/>
  <c r="AA35" i="2" s="1"/>
  <c r="O35" i="2"/>
  <c r="W35" i="2" s="1"/>
  <c r="R35" i="2"/>
  <c r="Z35" i="2" s="1"/>
  <c r="N35" i="2"/>
  <c r="V35" i="2" s="1"/>
  <c r="U35" i="2"/>
  <c r="AC35" i="2" s="1"/>
  <c r="L31" i="2"/>
  <c r="M31" i="2" s="1"/>
  <c r="K31" i="2"/>
  <c r="S32" i="2"/>
  <c r="AA32" i="2" s="1"/>
  <c r="O32" i="2"/>
  <c r="W32" i="2" s="1"/>
  <c r="R32" i="2"/>
  <c r="Z32" i="2" s="1"/>
  <c r="N32" i="2"/>
  <c r="V32" i="2" s="1"/>
  <c r="Q32" i="2"/>
  <c r="Y32" i="2" s="1"/>
  <c r="U32" i="2"/>
  <c r="AC32" i="2" s="1"/>
  <c r="S38" i="2"/>
  <c r="AA38" i="2" s="1"/>
  <c r="O38" i="2"/>
  <c r="W38" i="2" s="1"/>
  <c r="R38" i="2"/>
  <c r="Z38" i="2" s="1"/>
  <c r="N38" i="2"/>
  <c r="V38" i="2" s="1"/>
  <c r="U38" i="2"/>
  <c r="AC38" i="2" s="1"/>
  <c r="Q38" i="2"/>
  <c r="Y38" i="2" s="1"/>
  <c r="T38" i="2"/>
  <c r="AB38" i="2" s="1"/>
  <c r="P38" i="2"/>
  <c r="X38" i="2" s="1"/>
  <c r="K24" i="2"/>
  <c r="R26" i="2"/>
  <c r="Z26" i="2" s="1"/>
  <c r="N26" i="2"/>
  <c r="V26" i="2" s="1"/>
  <c r="T26" i="2"/>
  <c r="AB26" i="2" s="1"/>
  <c r="P26" i="2"/>
  <c r="X26" i="2" s="1"/>
  <c r="U26" i="2"/>
  <c r="AC26" i="2" s="1"/>
  <c r="L27" i="2"/>
  <c r="M27" i="2" s="1"/>
  <c r="P32" i="2"/>
  <c r="X32" i="2" s="1"/>
  <c r="R37" i="2"/>
  <c r="Z37" i="2" s="1"/>
  <c r="N37" i="2"/>
  <c r="V37" i="2" s="1"/>
  <c r="U37" i="2"/>
  <c r="AC37" i="2" s="1"/>
  <c r="Q37" i="2"/>
  <c r="Y37" i="2" s="1"/>
  <c r="T37" i="2"/>
  <c r="AB37" i="2" s="1"/>
  <c r="P37" i="2"/>
  <c r="X37" i="2" s="1"/>
  <c r="S37" i="2"/>
  <c r="AA37" i="2" s="1"/>
  <c r="O37" i="2"/>
  <c r="W37" i="2" s="1"/>
  <c r="Q39" i="2"/>
  <c r="Y39" i="2" s="1"/>
  <c r="S36" i="2"/>
  <c r="AA36" i="2" s="1"/>
  <c r="O36" i="2"/>
  <c r="W36" i="2" s="1"/>
  <c r="R36" i="2"/>
  <c r="Z36" i="2" s="1"/>
  <c r="N36" i="2"/>
  <c r="V36" i="2" s="1"/>
  <c r="U36" i="2"/>
  <c r="AC36" i="2" s="1"/>
  <c r="Q36" i="2"/>
  <c r="Y36" i="2" s="1"/>
  <c r="L40" i="2"/>
  <c r="M40" i="2" s="1"/>
  <c r="K40" i="2"/>
  <c r="L34" i="2"/>
  <c r="M34" i="2" s="1"/>
  <c r="K34" i="2"/>
  <c r="P36" i="2"/>
  <c r="X36" i="2" s="1"/>
  <c r="T39" i="2"/>
  <c r="AB39" i="2" s="1"/>
  <c r="P39" i="2"/>
  <c r="X39" i="2" s="1"/>
  <c r="S39" i="2"/>
  <c r="AA39" i="2" s="1"/>
  <c r="O39" i="2"/>
  <c r="W39" i="2" s="1"/>
  <c r="R39" i="2"/>
  <c r="Z39" i="2" s="1"/>
  <c r="N39" i="2"/>
  <c r="V39" i="2" s="1"/>
  <c r="K35" i="2"/>
  <c r="K39" i="2"/>
  <c r="L22" i="3" l="1"/>
  <c r="M22" i="3"/>
  <c r="O22" i="3"/>
  <c r="T22" i="3" s="1"/>
  <c r="L16" i="3"/>
  <c r="Q16" i="3" s="1"/>
  <c r="Y16" i="3"/>
  <c r="Z22" i="3"/>
  <c r="X16" i="3"/>
  <c r="AA14" i="3"/>
  <c r="U14" i="3"/>
  <c r="AA19" i="3"/>
  <c r="U19" i="3"/>
  <c r="S23" i="3"/>
  <c r="Y23" i="3"/>
  <c r="W13" i="3"/>
  <c r="Q13" i="3"/>
  <c r="Z17" i="3"/>
  <c r="T17" i="3"/>
  <c r="AA22" i="3"/>
  <c r="U22" i="3"/>
  <c r="O16" i="3"/>
  <c r="X20" i="3"/>
  <c r="R20" i="3"/>
  <c r="U18" i="3"/>
  <c r="AA18" i="3"/>
  <c r="Y15" i="3"/>
  <c r="S15" i="3"/>
  <c r="X21" i="3"/>
  <c r="R21" i="3"/>
  <c r="AA13" i="3"/>
  <c r="U13" i="3"/>
  <c r="R17" i="3"/>
  <c r="X17" i="3"/>
  <c r="Y22" i="3"/>
  <c r="S22" i="3"/>
  <c r="P16" i="3"/>
  <c r="W20" i="3"/>
  <c r="Q20" i="3"/>
  <c r="X14" i="3"/>
  <c r="R14" i="3"/>
  <c r="Z14" i="3"/>
  <c r="T14" i="3"/>
  <c r="W18" i="3"/>
  <c r="Q18" i="3"/>
  <c r="Q15" i="3"/>
  <c r="T19" i="3"/>
  <c r="Z19" i="3"/>
  <c r="Z23" i="3"/>
  <c r="T23" i="3"/>
  <c r="W21" i="3"/>
  <c r="Q21" i="3"/>
  <c r="Y13" i="3"/>
  <c r="S13" i="3"/>
  <c r="W17" i="3"/>
  <c r="Q17" i="3"/>
  <c r="X22" i="3"/>
  <c r="R22" i="3"/>
  <c r="AA20" i="3"/>
  <c r="U20" i="3"/>
  <c r="Y18" i="3"/>
  <c r="S18" i="3"/>
  <c r="Z15" i="3"/>
  <c r="T15" i="3"/>
  <c r="W23" i="3"/>
  <c r="Q23" i="3"/>
  <c r="Y21" i="3"/>
  <c r="S21" i="3"/>
  <c r="Z20" i="3"/>
  <c r="T20" i="3"/>
  <c r="Y14" i="3"/>
  <c r="S14" i="3"/>
  <c r="X15" i="3"/>
  <c r="R15" i="3"/>
  <c r="X19" i="3"/>
  <c r="R19" i="3"/>
  <c r="AA23" i="3"/>
  <c r="U23" i="3"/>
  <c r="Z13" i="3"/>
  <c r="T13" i="3"/>
  <c r="K16" i="3"/>
  <c r="V16" i="3" s="1"/>
  <c r="W22" i="3"/>
  <c r="Q22" i="3"/>
  <c r="Y20" i="3"/>
  <c r="S20" i="3"/>
  <c r="Q14" i="3"/>
  <c r="W14" i="3"/>
  <c r="X18" i="3"/>
  <c r="R18" i="3"/>
  <c r="Z18" i="3"/>
  <c r="T18" i="3"/>
  <c r="AA15" i="3"/>
  <c r="U15" i="3"/>
  <c r="W19" i="3"/>
  <c r="Q19" i="3"/>
  <c r="Y19" i="3"/>
  <c r="S19" i="3"/>
  <c r="X23" i="3"/>
  <c r="R23" i="3"/>
  <c r="Z21" i="3"/>
  <c r="T21" i="3"/>
  <c r="AA21" i="3"/>
  <c r="U21" i="3"/>
  <c r="X13" i="3"/>
  <c r="R13" i="3"/>
  <c r="Y17" i="3"/>
  <c r="S17" i="3"/>
  <c r="AA17" i="3"/>
  <c r="U17" i="3"/>
  <c r="P12" i="3"/>
  <c r="N12" i="3"/>
  <c r="M12" i="3"/>
  <c r="O12" i="3"/>
  <c r="K12" i="3"/>
  <c r="L12" i="3"/>
  <c r="T31" i="2"/>
  <c r="AB31" i="2" s="1"/>
  <c r="P31" i="2"/>
  <c r="X31" i="2" s="1"/>
  <c r="Q31" i="2"/>
  <c r="Y31" i="2" s="1"/>
  <c r="S31" i="2"/>
  <c r="AA31" i="2" s="1"/>
  <c r="N31" i="2"/>
  <c r="V31" i="2" s="1"/>
  <c r="U31" i="2"/>
  <c r="AC31" i="2" s="1"/>
  <c r="O31" i="2"/>
  <c r="W31" i="2" s="1"/>
  <c r="R31" i="2"/>
  <c r="Z31" i="2" s="1"/>
  <c r="AJ28" i="2"/>
  <c r="AF28" i="2"/>
  <c r="AN28" i="2" s="1"/>
  <c r="AQ28" i="2"/>
  <c r="AH28" i="2"/>
  <c r="AD28" i="2"/>
  <c r="AP28" i="2"/>
  <c r="AG28" i="2"/>
  <c r="AO28" i="2" s="1"/>
  <c r="AE28" i="2"/>
  <c r="AM28" i="2" s="1"/>
  <c r="AL28" i="2"/>
  <c r="AI28" i="2"/>
  <c r="U40" i="2"/>
  <c r="AC40" i="2" s="1"/>
  <c r="Q40" i="2"/>
  <c r="Y40" i="2" s="1"/>
  <c r="T40" i="2"/>
  <c r="AB40" i="2" s="1"/>
  <c r="P40" i="2"/>
  <c r="X40" i="2" s="1"/>
  <c r="S40" i="2"/>
  <c r="AA40" i="2" s="1"/>
  <c r="O40" i="2"/>
  <c r="W40" i="2" s="1"/>
  <c r="R40" i="2"/>
  <c r="Z40" i="2" s="1"/>
  <c r="N40" i="2"/>
  <c r="V40" i="2" s="1"/>
  <c r="S29" i="2"/>
  <c r="AA29" i="2" s="1"/>
  <c r="O29" i="2"/>
  <c r="W29" i="2" s="1"/>
  <c r="U29" i="2"/>
  <c r="AC29" i="2" s="1"/>
  <c r="Q29" i="2"/>
  <c r="Y29" i="2" s="1"/>
  <c r="P29" i="2"/>
  <c r="X29" i="2" s="1"/>
  <c r="N29" i="2"/>
  <c r="V29" i="2" s="1"/>
  <c r="T29" i="2"/>
  <c r="AB29" i="2" s="1"/>
  <c r="R29" i="2"/>
  <c r="Z29" i="2" s="1"/>
  <c r="AJ18" i="2"/>
  <c r="AF18" i="2"/>
  <c r="AN18" i="2" s="1"/>
  <c r="AG18" i="2"/>
  <c r="AO18" i="2" s="1"/>
  <c r="AE18" i="2"/>
  <c r="AM18" i="2" s="1"/>
  <c r="AI18" i="2"/>
  <c r="AQ18" i="2" s="1"/>
  <c r="AD18" i="2"/>
  <c r="AL18" i="2" s="1"/>
  <c r="AH18" i="2"/>
  <c r="AP18" i="2" s="1"/>
  <c r="AQ33" i="2"/>
  <c r="AH33" i="2"/>
  <c r="AD33" i="2"/>
  <c r="AP33" i="2"/>
  <c r="AL33" i="2"/>
  <c r="AG33" i="2"/>
  <c r="AO33" i="2"/>
  <c r="AJ33" i="2"/>
  <c r="AE33" i="2"/>
  <c r="AM33" i="2" s="1"/>
  <c r="AI33" i="2"/>
  <c r="AF33" i="2"/>
  <c r="AN33" i="2" s="1"/>
  <c r="AN19" i="2"/>
  <c r="AI19" i="2"/>
  <c r="AE19" i="2"/>
  <c r="AQ19" i="2"/>
  <c r="AF19" i="2"/>
  <c r="AJ19" i="2"/>
  <c r="AD19" i="2"/>
  <c r="AL19" i="2" s="1"/>
  <c r="AH19" i="2"/>
  <c r="AP19" i="2" s="1"/>
  <c r="AM19" i="2"/>
  <c r="AG19" i="2"/>
  <c r="AO19" i="2" s="1"/>
  <c r="AI15" i="2"/>
  <c r="AE15" i="2"/>
  <c r="AQ15" i="2"/>
  <c r="AF15" i="2"/>
  <c r="AN15" i="2" s="1"/>
  <c r="AJ15" i="2"/>
  <c r="AD15" i="2"/>
  <c r="AL15" i="2" s="1"/>
  <c r="AO15" i="2"/>
  <c r="AH15" i="2"/>
  <c r="AP15" i="2" s="1"/>
  <c r="AM15" i="2"/>
  <c r="AG15" i="2"/>
  <c r="AM20" i="2"/>
  <c r="AH20" i="2"/>
  <c r="AD20" i="2"/>
  <c r="AO20" i="2"/>
  <c r="AI20" i="2"/>
  <c r="AQ20" i="2" s="1"/>
  <c r="AN20" i="2"/>
  <c r="AG20" i="2"/>
  <c r="AL20" i="2"/>
  <c r="AF20" i="2"/>
  <c r="AP20" i="2"/>
  <c r="AJ20" i="2"/>
  <c r="AE20" i="2"/>
  <c r="AM16" i="2"/>
  <c r="AH16" i="2"/>
  <c r="AD16" i="2"/>
  <c r="AO16" i="2"/>
  <c r="AI16" i="2"/>
  <c r="AQ16" i="2" s="1"/>
  <c r="AG16" i="2"/>
  <c r="AL16" i="2"/>
  <c r="AF16" i="2"/>
  <c r="AN16" i="2" s="1"/>
  <c r="AP16" i="2"/>
  <c r="AJ16" i="2"/>
  <c r="AE16" i="2"/>
  <c r="U27" i="2"/>
  <c r="AC27" i="2" s="1"/>
  <c r="Q27" i="2"/>
  <c r="Y27" i="2" s="1"/>
  <c r="S27" i="2"/>
  <c r="AA27" i="2" s="1"/>
  <c r="O27" i="2"/>
  <c r="W27" i="2" s="1"/>
  <c r="T27" i="2"/>
  <c r="AB27" i="2" s="1"/>
  <c r="R27" i="2"/>
  <c r="Z27" i="2" s="1"/>
  <c r="P27" i="2"/>
  <c r="X27" i="2" s="1"/>
  <c r="N27" i="2"/>
  <c r="V27" i="2" s="1"/>
  <c r="AH26" i="2"/>
  <c r="AP26" i="2" s="1"/>
  <c r="AD26" i="2"/>
  <c r="AO26" i="2"/>
  <c r="AJ26" i="2"/>
  <c r="AF26" i="2"/>
  <c r="AL26" i="2"/>
  <c r="AI26" i="2"/>
  <c r="AQ26" i="2" s="1"/>
  <c r="AN26" i="2"/>
  <c r="AG26" i="2"/>
  <c r="AE26" i="2"/>
  <c r="AM26" i="2" s="1"/>
  <c r="AJ35" i="2"/>
  <c r="AF35" i="2"/>
  <c r="AN35" i="2"/>
  <c r="AI35" i="2"/>
  <c r="AE35" i="2"/>
  <c r="AQ35" i="2"/>
  <c r="AM35" i="2"/>
  <c r="AH35" i="2"/>
  <c r="AD35" i="2"/>
  <c r="AL35" i="2"/>
  <c r="AG35" i="2"/>
  <c r="AO35" i="2" s="1"/>
  <c r="AP35" i="2"/>
  <c r="AP30" i="2"/>
  <c r="AL30" i="2"/>
  <c r="AN30" i="2"/>
  <c r="AH30" i="2"/>
  <c r="AD30" i="2"/>
  <c r="AQ30" i="2"/>
  <c r="AJ30" i="2"/>
  <c r="AF30" i="2"/>
  <c r="AI30" i="2"/>
  <c r="AG30" i="2"/>
  <c r="AO30" i="2" s="1"/>
  <c r="AE30" i="2"/>
  <c r="AM30" i="2" s="1"/>
  <c r="AJ24" i="2"/>
  <c r="AF24" i="2"/>
  <c r="AM24" i="2"/>
  <c r="AH24" i="2"/>
  <c r="AP24" i="2" s="1"/>
  <c r="AD24" i="2"/>
  <c r="AI24" i="2"/>
  <c r="AQ24" i="2" s="1"/>
  <c r="AG24" i="2"/>
  <c r="AO24" i="2" s="1"/>
  <c r="AE24" i="2"/>
  <c r="AN24" i="2"/>
  <c r="AL24" i="2"/>
  <c r="AN36" i="2"/>
  <c r="AI36" i="2"/>
  <c r="AE36" i="2"/>
  <c r="AQ36" i="2"/>
  <c r="AM36" i="2"/>
  <c r="AH36" i="2"/>
  <c r="AD36" i="2"/>
  <c r="AP36" i="2"/>
  <c r="AL36" i="2"/>
  <c r="AG36" i="2"/>
  <c r="AF36" i="2"/>
  <c r="AO36" i="2"/>
  <c r="AJ36" i="2"/>
  <c r="K41" i="2"/>
  <c r="AI38" i="2"/>
  <c r="AE38" i="2"/>
  <c r="AH38" i="2"/>
  <c r="AD38" i="2"/>
  <c r="AG38" i="2"/>
  <c r="AJ38" i="2"/>
  <c r="AF38" i="2"/>
  <c r="L41" i="2"/>
  <c r="M13" i="2"/>
  <c r="AJ39" i="2"/>
  <c r="AF39" i="2"/>
  <c r="AI39" i="2"/>
  <c r="AE39" i="2"/>
  <c r="AH39" i="2"/>
  <c r="AD39" i="2"/>
  <c r="AG39" i="2"/>
  <c r="U34" i="2"/>
  <c r="AC34" i="2" s="1"/>
  <c r="Q34" i="2"/>
  <c r="Y34" i="2" s="1"/>
  <c r="T34" i="2"/>
  <c r="AB34" i="2" s="1"/>
  <c r="P34" i="2"/>
  <c r="X34" i="2" s="1"/>
  <c r="S34" i="2"/>
  <c r="AA34" i="2" s="1"/>
  <c r="O34" i="2"/>
  <c r="W34" i="2" s="1"/>
  <c r="R34" i="2"/>
  <c r="Z34" i="2" s="1"/>
  <c r="N34" i="2"/>
  <c r="V34" i="2" s="1"/>
  <c r="AH37" i="2"/>
  <c r="AD37" i="2"/>
  <c r="AG37" i="2"/>
  <c r="AJ37" i="2"/>
  <c r="AF37" i="2"/>
  <c r="AI37" i="2"/>
  <c r="AE37" i="2"/>
  <c r="AI32" i="2"/>
  <c r="AE32" i="2"/>
  <c r="AM32" i="2" s="1"/>
  <c r="AQ32" i="2"/>
  <c r="AH32" i="2"/>
  <c r="AD32" i="2"/>
  <c r="AL32" i="2" s="1"/>
  <c r="AP32" i="2"/>
  <c r="AG32" i="2"/>
  <c r="AF32" i="2"/>
  <c r="AN32" i="2" s="1"/>
  <c r="AO32" i="2"/>
  <c r="AJ32" i="2"/>
  <c r="AJ22" i="2"/>
  <c r="AF22" i="2"/>
  <c r="AN22" i="2" s="1"/>
  <c r="AI22" i="2"/>
  <c r="AE22" i="2"/>
  <c r="AQ22" i="2"/>
  <c r="AH22" i="2"/>
  <c r="AP22" i="2"/>
  <c r="AG22" i="2"/>
  <c r="AO22" i="2" s="1"/>
  <c r="AM22" i="2"/>
  <c r="AD22" i="2"/>
  <c r="AL22" i="2"/>
  <c r="AJ14" i="2"/>
  <c r="AF14" i="2"/>
  <c r="AG14" i="2"/>
  <c r="AO14" i="2" s="1"/>
  <c r="AE14" i="2"/>
  <c r="AM14" i="2" s="1"/>
  <c r="AI14" i="2"/>
  <c r="AQ14" i="2" s="1"/>
  <c r="AD14" i="2"/>
  <c r="AL14" i="2" s="1"/>
  <c r="AN14" i="2"/>
  <c r="AH14" i="2"/>
  <c r="AP14" i="2" s="1"/>
  <c r="AG23" i="2"/>
  <c r="AN23" i="2"/>
  <c r="AH23" i="2"/>
  <c r="AP23" i="2" s="1"/>
  <c r="AF23" i="2"/>
  <c r="AI23" i="2"/>
  <c r="AQ23" i="2"/>
  <c r="AE23" i="2"/>
  <c r="AM23" i="2" s="1"/>
  <c r="AO23" i="2"/>
  <c r="AD23" i="2"/>
  <c r="AL23" i="2" s="1"/>
  <c r="AJ23" i="2"/>
  <c r="AL21" i="2"/>
  <c r="AG21" i="2"/>
  <c r="AN21" i="2"/>
  <c r="AH21" i="2"/>
  <c r="AP21" i="2" s="1"/>
  <c r="AF21" i="2"/>
  <c r="AJ21" i="2"/>
  <c r="AE21" i="2"/>
  <c r="AM21" i="2" s="1"/>
  <c r="AO21" i="2"/>
  <c r="AI21" i="2"/>
  <c r="AQ21" i="2" s="1"/>
  <c r="AD21" i="2"/>
  <c r="AL17" i="2"/>
  <c r="AG17" i="2"/>
  <c r="AH17" i="2"/>
  <c r="AP17" i="2" s="1"/>
  <c r="AF17" i="2"/>
  <c r="AN17" i="2" s="1"/>
  <c r="AJ17" i="2"/>
  <c r="AE17" i="2"/>
  <c r="AM17" i="2" s="1"/>
  <c r="AO17" i="2"/>
  <c r="AI17" i="2"/>
  <c r="AQ17" i="2" s="1"/>
  <c r="AD17" i="2"/>
  <c r="W16" i="3" l="1"/>
  <c r="R16" i="3"/>
  <c r="S16" i="3"/>
  <c r="V12" i="3"/>
  <c r="V24" i="3" s="1"/>
  <c r="V25" i="3" s="1"/>
  <c r="X12" i="3"/>
  <c r="X24" i="3" s="1"/>
  <c r="X25" i="3" s="1"/>
  <c r="R12" i="3"/>
  <c r="W12" i="3"/>
  <c r="W24" i="3" s="1"/>
  <c r="W25" i="3" s="1"/>
  <c r="Q12" i="3"/>
  <c r="Q24" i="3" s="1"/>
  <c r="S12" i="3"/>
  <c r="Y12" i="3"/>
  <c r="Y24" i="3" s="1"/>
  <c r="Y25" i="3" s="1"/>
  <c r="Z16" i="3"/>
  <c r="T16" i="3"/>
  <c r="AA12" i="3"/>
  <c r="U12" i="3"/>
  <c r="AA16" i="3"/>
  <c r="U16" i="3"/>
  <c r="Z12" i="3"/>
  <c r="T12" i="3"/>
  <c r="T24" i="3" s="1"/>
  <c r="R24" i="3"/>
  <c r="X26" i="3" s="1"/>
  <c r="AG27" i="2"/>
  <c r="AO27" i="2" s="1"/>
  <c r="AN27" i="2"/>
  <c r="AI27" i="2"/>
  <c r="AE27" i="2"/>
  <c r="AJ27" i="2"/>
  <c r="AQ27" i="2"/>
  <c r="AH27" i="2"/>
  <c r="AP27" i="2" s="1"/>
  <c r="AM27" i="2"/>
  <c r="AF27" i="2"/>
  <c r="AD27" i="2"/>
  <c r="AL27" i="2" s="1"/>
  <c r="AN29" i="2"/>
  <c r="AI29" i="2"/>
  <c r="AE29" i="2"/>
  <c r="AM29" i="2" s="1"/>
  <c r="AG29" i="2"/>
  <c r="AO29" i="2"/>
  <c r="AF29" i="2"/>
  <c r="AD29" i="2"/>
  <c r="AL29" i="2" s="1"/>
  <c r="AQ29" i="2"/>
  <c r="AJ29" i="2"/>
  <c r="AH29" i="2"/>
  <c r="AP29" i="2" s="1"/>
  <c r="M41" i="2"/>
  <c r="U13" i="2"/>
  <c r="Q13" i="2"/>
  <c r="R13" i="2"/>
  <c r="P13" i="2"/>
  <c r="T13" i="2"/>
  <c r="O13" i="2"/>
  <c r="S13" i="2"/>
  <c r="N13" i="2"/>
  <c r="AP34" i="2"/>
  <c r="AG34" i="2"/>
  <c r="AO34" i="2"/>
  <c r="AJ34" i="2"/>
  <c r="AF34" i="2"/>
  <c r="AN34" i="2"/>
  <c r="AI34" i="2"/>
  <c r="AQ34" i="2" s="1"/>
  <c r="AE34" i="2"/>
  <c r="AM34" i="2" s="1"/>
  <c r="AH34" i="2"/>
  <c r="AD34" i="2"/>
  <c r="AL34" i="2" s="1"/>
  <c r="AG40" i="2"/>
  <c r="AJ40" i="2"/>
  <c r="AF40" i="2"/>
  <c r="AI40" i="2"/>
  <c r="AE40" i="2"/>
  <c r="AH40" i="2"/>
  <c r="AD40" i="2"/>
  <c r="AJ31" i="2"/>
  <c r="AF31" i="2"/>
  <c r="AN31" i="2"/>
  <c r="AI31" i="2"/>
  <c r="AQ31" i="2" s="1"/>
  <c r="AE31" i="2"/>
  <c r="AP31" i="2"/>
  <c r="AG31" i="2"/>
  <c r="AO31" i="2" s="1"/>
  <c r="AM31" i="2"/>
  <c r="AH31" i="2"/>
  <c r="AD31" i="2"/>
  <c r="AL31" i="2" s="1"/>
  <c r="Z24" i="3" l="1"/>
  <c r="Z25" i="3" s="1"/>
  <c r="Z26" i="3" s="1"/>
  <c r="U24" i="3"/>
  <c r="AA24" i="3"/>
  <c r="AA25" i="3" s="1"/>
  <c r="AA26" i="3" s="1"/>
  <c r="S24" i="3"/>
  <c r="Y26" i="3" s="1"/>
  <c r="W26" i="3"/>
  <c r="U41" i="2"/>
  <c r="AC13" i="2"/>
  <c r="AC41" i="2" s="1"/>
  <c r="N41" i="2"/>
  <c r="V13" i="2"/>
  <c r="P41" i="2"/>
  <c r="X13" i="2"/>
  <c r="X41" i="2" s="1"/>
  <c r="T41" i="2"/>
  <c r="AB13" i="2"/>
  <c r="AB41" i="2" s="1"/>
  <c r="S41" i="2"/>
  <c r="AA13" i="2"/>
  <c r="AA41" i="2" s="1"/>
  <c r="R41" i="2"/>
  <c r="Z13" i="2"/>
  <c r="Z41" i="2" s="1"/>
  <c r="O41" i="2"/>
  <c r="W13" i="2"/>
  <c r="W41" i="2" s="1"/>
  <c r="Q41" i="2"/>
  <c r="Y13" i="2"/>
  <c r="Y41" i="2" s="1"/>
  <c r="V41" i="2" l="1"/>
  <c r="AG13" i="2"/>
  <c r="AG41" i="2" s="1"/>
  <c r="AH13" i="2"/>
  <c r="AH41" i="2" s="1"/>
  <c r="AF13" i="2"/>
  <c r="AF41" i="2" s="1"/>
  <c r="AJ13" i="2"/>
  <c r="AE13" i="2"/>
  <c r="AE41" i="2" s="1"/>
  <c r="AO13" i="2"/>
  <c r="AO41" i="2" s="1"/>
  <c r="AI13" i="2"/>
  <c r="AI41" i="2" s="1"/>
  <c r="AD13" i="2"/>
  <c r="AD41" i="2" s="1"/>
  <c r="AM13" i="2" l="1"/>
  <c r="AM41" i="2" s="1"/>
  <c r="AL13" i="2"/>
  <c r="AL41" i="2" s="1"/>
  <c r="AP13" i="2"/>
  <c r="AP41" i="2" s="1"/>
  <c r="AQ13" i="2"/>
  <c r="AQ41" i="2" s="1"/>
  <c r="AN13" i="2"/>
  <c r="AN41" i="2" s="1"/>
</calcChain>
</file>

<file path=xl/sharedStrings.xml><?xml version="1.0" encoding="utf-8"?>
<sst xmlns="http://schemas.openxmlformats.org/spreadsheetml/2006/main" count="429" uniqueCount="218">
  <si>
    <t>Bot</t>
  </si>
  <si>
    <t>Customer</t>
  </si>
  <si>
    <t>Barang yang disewakan</t>
  </si>
  <si>
    <t>satuan</t>
  </si>
  <si>
    <t>Harga</t>
  </si>
  <si>
    <t>Terimakasih telah mengakses Chat ini</t>
  </si>
  <si>
    <t>per minggu</t>
  </si>
  <si>
    <t>per 2 minggu</t>
  </si>
  <si>
    <t>per bulan</t>
  </si>
  <si>
    <t>perpanjangan/minggu</t>
  </si>
  <si>
    <t>Berat(kg)</t>
  </si>
  <si>
    <t>per 1 minggu</t>
  </si>
  <si>
    <t>Dengan bapak/ibu siapa?</t>
  </si>
  <si>
    <t>Jack Base 60 cm</t>
  </si>
  <si>
    <t>pcs</t>
  </si>
  <si>
    <t>Jack Base 60 cm = 3000</t>
  </si>
  <si>
    <t>Jack Base 60 cm = 5000</t>
  </si>
  <si>
    <t>Jack Base 60 cm = 7000</t>
  </si>
  <si>
    <t>Bapak Fathul</t>
  </si>
  <si>
    <t>U Head Jack 60 cm</t>
  </si>
  <si>
    <t>U Head Jack 60 cm = 3000</t>
  </si>
  <si>
    <t>U Head Jack 60 cm = 7000</t>
  </si>
  <si>
    <t>Baik, Ada yang bisa dibantu?</t>
  </si>
  <si>
    <t>Cat Walk</t>
  </si>
  <si>
    <t>Cat Walk = 30000</t>
  </si>
  <si>
    <t>saya mau tanya2 sewa scaffolding</t>
  </si>
  <si>
    <t>Roda</t>
  </si>
  <si>
    <t>4 pcs</t>
  </si>
  <si>
    <t>Roda = 40000</t>
  </si>
  <si>
    <t>Roda 50000</t>
  </si>
  <si>
    <t>untuk penggantian banner di pinggir jalan sekitar 5-6meter</t>
  </si>
  <si>
    <t>Tangga</t>
  </si>
  <si>
    <t>Tangga = 30000</t>
  </si>
  <si>
    <t>Tangga = 40000</t>
  </si>
  <si>
    <t>Bapak membutuhkan 3 set Main Frame 1,9</t>
  </si>
  <si>
    <t>Pipa Support</t>
  </si>
  <si>
    <t>Pipa Support = 28000</t>
  </si>
  <si>
    <t>Pipa Support = 38000</t>
  </si>
  <si>
    <t>berapa harganya?</t>
  </si>
  <si>
    <t>1 set Main Frame 1,7</t>
  </si>
  <si>
    <t>set</t>
  </si>
  <si>
    <t>1 set Main Frame 1,7 = 30000</t>
  </si>
  <si>
    <t>1 set Main Frame 1,7 = 40000</t>
  </si>
  <si>
    <t>1 minggu = 35000</t>
  </si>
  <si>
    <t>Main Frame</t>
  </si>
  <si>
    <t>2 pcs</t>
  </si>
  <si>
    <t>Main Frame = 11000</t>
  </si>
  <si>
    <t>Main Frame = 13500</t>
  </si>
  <si>
    <t>2 minggu = 45000</t>
  </si>
  <si>
    <t>Cross Brace 220</t>
  </si>
  <si>
    <t>Cross Brace 220 = 3000</t>
  </si>
  <si>
    <t>Cross Brace 220 = 5000</t>
  </si>
  <si>
    <t>1 bulan = 55000</t>
  </si>
  <si>
    <t>Join Pin</t>
  </si>
  <si>
    <t>Join Pin = 500</t>
  </si>
  <si>
    <t>Join Pin = 750</t>
  </si>
  <si>
    <t>saya menyewa 1 minggu</t>
  </si>
  <si>
    <t>1 set Main Frame 1,9</t>
  </si>
  <si>
    <t>1 set Main Frame 1,9 = 35000</t>
  </si>
  <si>
    <t>1 set Main Frame 1,9 = 45000</t>
  </si>
  <si>
    <t>notif</t>
  </si>
  <si>
    <r>
      <rPr>
        <sz val="11"/>
        <color theme="1"/>
        <rFont val="Calibri"/>
        <charset val="134"/>
        <scheme val="minor"/>
      </rPr>
      <t xml:space="preserve">biaya sewa sebesar 35000 </t>
    </r>
    <r>
      <rPr>
        <b/>
        <sz val="11"/>
        <color theme="1"/>
        <rFont val="Calibri"/>
        <charset val="134"/>
        <scheme val="minor"/>
      </rPr>
      <t>belum termasuk transport</t>
    </r>
  </si>
  <si>
    <t>Main Frame = 16000</t>
  </si>
  <si>
    <t>admin akan segera memproses, silahkan menunggu</t>
  </si>
  <si>
    <t>Leader 0,9 - jp</t>
  </si>
  <si>
    <t>Leader 0,9 - jp = 20000</t>
  </si>
  <si>
    <t>Leader 0,9 - jp = 33000</t>
  </si>
  <si>
    <t>Ibu Ani</t>
  </si>
  <si>
    <t>Leader 0,9</t>
  </si>
  <si>
    <t>Leader 0,9 = 7000</t>
  </si>
  <si>
    <t>Leader 0,9 = 11500</t>
  </si>
  <si>
    <t>Cross Brace 200</t>
  </si>
  <si>
    <t>Cross Brace 200 = 3000</t>
  </si>
  <si>
    <t>Cross Brace 200 = 5000</t>
  </si>
  <si>
    <t>saya dari pt heksagon tiwikrama mau minta harga penawaran untuk sewa scaffolding</t>
  </si>
  <si>
    <t>Leader 0,9 + jp</t>
  </si>
  <si>
    <t>Leader 0,9 + jp = 22000</t>
  </si>
  <si>
    <t>Leader 0,9 + jp = 36000</t>
  </si>
  <si>
    <t>Leader 0,9 + jp = 42000</t>
  </si>
  <si>
    <t>1 set Main Frame 1,7  = 50000</t>
  </si>
  <si>
    <t>Leader 0,9 = 11000</t>
  </si>
  <si>
    <t>Main Frame 2pcs = 15000</t>
  </si>
  <si>
    <t>Cross Brace 200 = 7000</t>
  </si>
  <si>
    <t>Cross Brace 220 2 pcs = 7000</t>
  </si>
  <si>
    <t>Join Pin = 1500</t>
  </si>
  <si>
    <t>Join Pin 4pcs = 1500</t>
  </si>
  <si>
    <t>Leader 0,9 - jp = 36.000</t>
  </si>
  <si>
    <t>10 kecamatan</t>
  </si>
  <si>
    <t>59 kelurahan</t>
  </si>
  <si>
    <t>Tangga 1pcs = 50000</t>
  </si>
  <si>
    <t>Catwalk 1pcs = 40000</t>
  </si>
  <si>
    <t>Jack Base 1 pcs = 7000</t>
  </si>
  <si>
    <t>U-head 1 pcs = 7000</t>
  </si>
  <si>
    <t>Roda 4 pcs = 80000</t>
  </si>
  <si>
    <t>baik, saya akan memesan 1 set main frame dan leader 0,9</t>
  </si>
  <si>
    <t>berapa lama anda meminjam?</t>
  </si>
  <si>
    <t>2 bulan</t>
  </si>
  <si>
    <r>
      <rPr>
        <sz val="11"/>
        <color theme="1"/>
        <rFont val="Calibri"/>
        <charset val="134"/>
        <scheme val="minor"/>
      </rPr>
      <t xml:space="preserve">biaya sewa sebesar 172.000 </t>
    </r>
    <r>
      <rPr>
        <b/>
        <sz val="11"/>
        <color theme="1"/>
        <rFont val="Calibri"/>
        <charset val="134"/>
        <scheme val="minor"/>
      </rPr>
      <t>belum termasuk transport</t>
    </r>
  </si>
  <si>
    <t>Pak Sumeh</t>
  </si>
  <si>
    <t>saya mau sewa 4 susun badan, 1 catwalk+roda selama 1 bulan</t>
  </si>
  <si>
    <t>untuk hari ini g bisa ya pengantarannya?</t>
  </si>
  <si>
    <t>4 set Main Frame 1,7  = 200000</t>
  </si>
  <si>
    <t>biaya sewa sebesar 320000 belum termasuk transport</t>
  </si>
  <si>
    <t>Pak Rahardian</t>
  </si>
  <si>
    <t>Saya perlu scaffolding 5, jackbase 4, catwalk 2</t>
  </si>
  <si>
    <t>bisa antar jam 3 sampai lokasinya?</t>
  </si>
  <si>
    <t>5 set Main Frame 1,7 = 250000</t>
  </si>
  <si>
    <t>Jack Base 4 pcs = 28000</t>
  </si>
  <si>
    <t>Catwalk 2 pcs = 80000</t>
  </si>
  <si>
    <t>biaya sewa sebesar 385000 belum termasuk transport</t>
  </si>
  <si>
    <t>Ibu Ria</t>
  </si>
  <si>
    <t>berapa biaya penyewaan scaffolding disini?</t>
  </si>
  <si>
    <t>Jack Base 60 cm = 3000 / 1 minggu</t>
  </si>
  <si>
    <t>U Head Jack 60 cm = 3000/ 1 minggu</t>
  </si>
  <si>
    <t>Cat Walk = 30000/ 1 minggu</t>
  </si>
  <si>
    <t>Roda = 40000/ 1 minggu</t>
  </si>
  <si>
    <t>Tangga = 30000/ 1 minggu</t>
  </si>
  <si>
    <t>Pipa Support = 28000/ 1 minggu</t>
  </si>
  <si>
    <t>1 set Main Frame 1,7 = 30000 / 1 minggu</t>
  </si>
  <si>
    <t>1 set Main Frame 1,9 = 35000 / 1 minggu</t>
  </si>
  <si>
    <t>Leader 0,9 - jp = 20000 / 1 minggu</t>
  </si>
  <si>
    <t>Leader 0,9 + jp = 22000/ 1 minggu</t>
  </si>
  <si>
    <t>jika sewa 1 bulan untuk 1 set main frame 1,9 berapa?</t>
  </si>
  <si>
    <t>1 set Main Frame 1,9 = 55000 / 1 bulan</t>
  </si>
  <si>
    <t>saya sewa untuk tanggal 20 januari</t>
  </si>
  <si>
    <t>biaya sewa sebesar 55000 belum termasuk transport</t>
  </si>
  <si>
    <t>Pak Rizal</t>
  </si>
  <si>
    <t>boleh minta info update harga sewa scaffoldingnya?</t>
  </si>
  <si>
    <t>baik, terimakasih</t>
  </si>
  <si>
    <t>Kata Kunci (Q)</t>
  </si>
  <si>
    <t>sewa scaffolding</t>
  </si>
  <si>
    <t>Kalimat 1(d1)</t>
  </si>
  <si>
    <t>saya mau tanya sewa scaffolding</t>
  </si>
  <si>
    <t>Kalimat 2(d2)</t>
  </si>
  <si>
    <t>Kalimat 3(d3)</t>
  </si>
  <si>
    <t>saya mau sewa scaffolding, catwalk+roda selama 1 bulan</t>
  </si>
  <si>
    <t>Kalimat 4(d4)</t>
  </si>
  <si>
    <t>Saya perlu scaffolding, jackbase, catwalk</t>
  </si>
  <si>
    <t>Kalimat 5(d5)</t>
  </si>
  <si>
    <t>Kalimat 6(d6)</t>
  </si>
  <si>
    <t>jika sewa 1 bulan untuk scaffolding berapa?</t>
  </si>
  <si>
    <t>Kalimat 7(d7)</t>
  </si>
  <si>
    <t>apa saja persyaratan sewanya</t>
  </si>
  <si>
    <t>jumlah dokumen</t>
  </si>
  <si>
    <t>Raw TF</t>
  </si>
  <si>
    <t>penghitungan bobot</t>
  </si>
  <si>
    <t>Hasil perkalian skalar tiap d terhadap Q</t>
  </si>
  <si>
    <t>hasil perkalian vektor tiap query key jawaban dan query jawaban</t>
  </si>
  <si>
    <t>Term</t>
  </si>
  <si>
    <t>Q</t>
  </si>
  <si>
    <t>D1</t>
  </si>
  <si>
    <t>D2</t>
  </si>
  <si>
    <t>D3</t>
  </si>
  <si>
    <t>D4</t>
  </si>
  <si>
    <t>D5</t>
  </si>
  <si>
    <t>D6</t>
  </si>
  <si>
    <t>D7</t>
  </si>
  <si>
    <t>DF</t>
  </si>
  <si>
    <t>IDF1</t>
  </si>
  <si>
    <t>N/DF</t>
  </si>
  <si>
    <t>IDF2</t>
  </si>
  <si>
    <t>berapa</t>
  </si>
  <si>
    <t>biaya</t>
  </si>
  <si>
    <t>bulan</t>
  </si>
  <si>
    <t>catwalk</t>
  </si>
  <si>
    <t>dari</t>
  </si>
  <si>
    <t>disini</t>
  </si>
  <si>
    <t>harga</t>
  </si>
  <si>
    <t>heksagon</t>
  </si>
  <si>
    <t>jackbase</t>
  </si>
  <si>
    <t>jika</t>
  </si>
  <si>
    <t>mau</t>
  </si>
  <si>
    <t>minta</t>
  </si>
  <si>
    <t>penawaran</t>
  </si>
  <si>
    <t>penyewaan</t>
  </si>
  <si>
    <t>perlu</t>
  </si>
  <si>
    <t>pt</t>
  </si>
  <si>
    <t>roda</t>
  </si>
  <si>
    <t>saya</t>
  </si>
  <si>
    <t>scaffolding</t>
  </si>
  <si>
    <t>selama</t>
  </si>
  <si>
    <t>sewa</t>
  </si>
  <si>
    <t>tanya</t>
  </si>
  <si>
    <t>tiwikrama</t>
  </si>
  <si>
    <t>untuk</t>
  </si>
  <si>
    <t>apa</t>
  </si>
  <si>
    <t>saja</t>
  </si>
  <si>
    <t>persyaratan</t>
  </si>
  <si>
    <t>sewanya</t>
  </si>
  <si>
    <t>Total</t>
  </si>
  <si>
    <t xml:space="preserve">Harga sewa scaffolding </t>
  </si>
  <si>
    <t>Penyewaan buka pada pukul 8 pagi</t>
  </si>
  <si>
    <t>Harga sewa main frame 1,9 Rp55.000 untuk sebulan</t>
  </si>
  <si>
    <t>Harga sewa main frame 1,9 Rp45.000 untuk 2 minggu</t>
  </si>
  <si>
    <t>Harga sewa main frame 1,9 Rp35.000 untuk 1 minggu</t>
  </si>
  <si>
    <t>Hari Jumat dan Minggu Libur.</t>
  </si>
  <si>
    <t>buka</t>
  </si>
  <si>
    <t>pukul</t>
  </si>
  <si>
    <t>pagi</t>
  </si>
  <si>
    <t>main frame</t>
  </si>
  <si>
    <t>minggu</t>
  </si>
  <si>
    <t>hari</t>
  </si>
  <si>
    <t>jumat</t>
  </si>
  <si>
    <t>libur</t>
  </si>
  <si>
    <t>Main Frame 1,7</t>
  </si>
  <si>
    <t>Main Frame 1,9</t>
  </si>
  <si>
    <t>dokumen 1</t>
  </si>
  <si>
    <t>dokumen 2</t>
  </si>
  <si>
    <t>dokumen 3</t>
  </si>
  <si>
    <t>dokumen 4</t>
  </si>
  <si>
    <t>dokumen 5</t>
  </si>
  <si>
    <t>Cat Walk = 40000</t>
  </si>
  <si>
    <t>Roda = 80000</t>
  </si>
  <si>
    <t>Tangga = 50000</t>
  </si>
  <si>
    <t>Pipa Support = 40000</t>
  </si>
  <si>
    <t>1 set Main Frame 1,7 = 50000</t>
  </si>
  <si>
    <t>1 set Main Frame 1,9 = 55000</t>
  </si>
  <si>
    <t>Leader 0,9 - jp = 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</si>
</sst>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>
    <font>
      <sz val="11"/>
      <color theme="1"/>
      <name val="Calibri"/>
      <charset val="134"/>
      <scheme val="minor"/>
    </font>
    <font>
      <sz val="9.9"/>
      <color rgb="FF000000"/>
      <name val="Helvetica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Continuous" vertical="center" wrapText="1"/>
    </xf>
    <xf numFmtId="0" fontId="0" fillId="0" borderId="5" xfId="0" applyBorder="1">
      <alignment vertical="center"/>
    </xf>
    <xf numFmtId="0" fontId="0" fillId="0" borderId="7" xfId="0" applyBorder="1" applyAlignment="1">
      <alignment horizontal="centerContinuous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6" xfId="0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0" xfId="0" applyFont="1" applyFill="1" applyBorder="1">
      <alignment vertical="center"/>
    </xf>
    <xf numFmtId="0" fontId="0" fillId="2" borderId="13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3" xfId="0" applyBorder="1">
      <alignment vertical="center"/>
    </xf>
    <xf numFmtId="3" fontId="0" fillId="0" borderId="0" xfId="0" applyNumberFormat="1">
      <alignment vertical="center"/>
    </xf>
    <xf numFmtId="0" fontId="0" fillId="0" borderId="9" xfId="0" applyFill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19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164" fontId="3" fillId="3" borderId="22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K1" workbookViewId="0">
      <selection activeCell="L11" sqref="L11"/>
    </sheetView>
  </sheetViews>
  <sheetFormatPr defaultColWidth="9.1796875" defaultRowHeight="14.5"/>
  <cols>
    <col min="2" max="2" width="51.54296875" customWidth="1"/>
    <col min="3" max="3" width="84.1796875" customWidth="1"/>
    <col min="6" max="6" width="21.1796875" customWidth="1"/>
    <col min="7" max="7" width="2.54296875" customWidth="1"/>
    <col min="8" max="8" width="5.81640625" customWidth="1"/>
    <col min="9" max="9" width="11.7265625" customWidth="1"/>
    <col min="10" max="10" width="13.453125" customWidth="1"/>
    <col min="11" max="11" width="10" customWidth="1"/>
    <col min="12" max="12" width="22.54296875" customWidth="1"/>
    <col min="14" max="14" width="28.453125" style="14" customWidth="1"/>
    <col min="15" max="15" width="28.453125" style="15" customWidth="1"/>
    <col min="16" max="16" width="24.7265625" style="15" customWidth="1"/>
  </cols>
  <sheetData>
    <row r="1" spans="1:16">
      <c r="B1" t="s">
        <v>0</v>
      </c>
      <c r="C1" t="s">
        <v>1</v>
      </c>
      <c r="F1" s="68" t="s">
        <v>2</v>
      </c>
      <c r="G1" s="68" t="s">
        <v>3</v>
      </c>
      <c r="H1" s="68"/>
      <c r="I1" s="68" t="s">
        <v>4</v>
      </c>
      <c r="J1" s="68"/>
      <c r="K1" s="68"/>
      <c r="L1" s="68"/>
    </row>
    <row r="2" spans="1:16">
      <c r="A2" s="16">
        <v>1</v>
      </c>
      <c r="B2" s="17" t="s">
        <v>5</v>
      </c>
      <c r="C2" s="18"/>
      <c r="F2" s="68"/>
      <c r="G2" s="68"/>
      <c r="H2" s="68"/>
      <c r="I2" t="s">
        <v>6</v>
      </c>
      <c r="J2" t="s">
        <v>7</v>
      </c>
      <c r="K2" t="s">
        <v>8</v>
      </c>
      <c r="L2" t="s">
        <v>9</v>
      </c>
      <c r="M2" t="s">
        <v>10</v>
      </c>
      <c r="N2" s="14" t="s">
        <v>11</v>
      </c>
      <c r="O2" s="15" t="s">
        <v>7</v>
      </c>
      <c r="P2" s="15" t="s">
        <v>8</v>
      </c>
    </row>
    <row r="3" spans="1:16">
      <c r="B3" s="19" t="s">
        <v>12</v>
      </c>
      <c r="C3" s="10"/>
      <c r="E3">
        <v>1</v>
      </c>
      <c r="F3" t="s">
        <v>13</v>
      </c>
      <c r="G3" s="16">
        <v>1</v>
      </c>
      <c r="H3" s="16" t="s">
        <v>14</v>
      </c>
      <c r="I3">
        <v>3000</v>
      </c>
      <c r="J3">
        <v>5000</v>
      </c>
      <c r="K3">
        <v>7000</v>
      </c>
      <c r="L3">
        <v>1750</v>
      </c>
      <c r="M3">
        <v>4.5999999999999996</v>
      </c>
      <c r="N3" s="15" t="s">
        <v>15</v>
      </c>
      <c r="O3" s="15" t="s">
        <v>16</v>
      </c>
      <c r="P3" s="15" t="s">
        <v>17</v>
      </c>
    </row>
    <row r="4" spans="1:16">
      <c r="B4" s="11"/>
      <c r="C4" s="10" t="s">
        <v>18</v>
      </c>
      <c r="E4">
        <v>2</v>
      </c>
      <c r="F4" t="s">
        <v>19</v>
      </c>
      <c r="G4" s="16">
        <v>1</v>
      </c>
      <c r="H4" s="16" t="s">
        <v>14</v>
      </c>
      <c r="I4">
        <v>3000</v>
      </c>
      <c r="J4">
        <v>5000</v>
      </c>
      <c r="K4">
        <v>7000</v>
      </c>
      <c r="L4">
        <v>1750</v>
      </c>
      <c r="M4">
        <v>4.8</v>
      </c>
      <c r="N4" s="15" t="s">
        <v>20</v>
      </c>
      <c r="O4" s="15" t="s">
        <v>20</v>
      </c>
      <c r="P4" s="15" t="s">
        <v>21</v>
      </c>
    </row>
    <row r="5" spans="1:16">
      <c r="B5" s="19" t="s">
        <v>22</v>
      </c>
      <c r="C5" s="10"/>
      <c r="E5">
        <v>3</v>
      </c>
      <c r="F5" t="s">
        <v>23</v>
      </c>
      <c r="G5" s="16">
        <v>1</v>
      </c>
      <c r="H5" s="16" t="s">
        <v>14</v>
      </c>
      <c r="I5">
        <v>30000</v>
      </c>
      <c r="J5">
        <v>30000</v>
      </c>
      <c r="K5">
        <v>40000</v>
      </c>
      <c r="L5">
        <v>10000</v>
      </c>
      <c r="M5">
        <v>13.3</v>
      </c>
      <c r="N5" s="15" t="s">
        <v>24</v>
      </c>
      <c r="O5" s="15" t="s">
        <v>24</v>
      </c>
      <c r="P5" s="15" t="s">
        <v>211</v>
      </c>
    </row>
    <row r="6" spans="1:16">
      <c r="B6" s="11"/>
      <c r="C6" s="10" t="s">
        <v>25</v>
      </c>
      <c r="E6">
        <v>4</v>
      </c>
      <c r="F6" t="s">
        <v>26</v>
      </c>
      <c r="G6" s="16"/>
      <c r="H6" s="16" t="s">
        <v>27</v>
      </c>
      <c r="I6">
        <v>40000</v>
      </c>
      <c r="J6">
        <v>50000</v>
      </c>
      <c r="K6">
        <v>80000</v>
      </c>
      <c r="L6">
        <v>20000</v>
      </c>
      <c r="M6" s="20"/>
      <c r="N6" s="15" t="s">
        <v>28</v>
      </c>
      <c r="O6" s="15" t="s">
        <v>29</v>
      </c>
      <c r="P6" s="15" t="s">
        <v>212</v>
      </c>
    </row>
    <row r="7" spans="1:16">
      <c r="B7" s="11"/>
      <c r="C7" s="10" t="s">
        <v>30</v>
      </c>
      <c r="E7">
        <v>5</v>
      </c>
      <c r="F7" t="s">
        <v>31</v>
      </c>
      <c r="G7" s="16">
        <v>1</v>
      </c>
      <c r="H7" s="16" t="s">
        <v>14</v>
      </c>
      <c r="I7">
        <v>30000</v>
      </c>
      <c r="J7">
        <v>40000</v>
      </c>
      <c r="K7">
        <v>50000</v>
      </c>
      <c r="L7">
        <v>12500</v>
      </c>
      <c r="M7" s="20"/>
      <c r="N7" s="15" t="s">
        <v>32</v>
      </c>
      <c r="O7" s="15" t="s">
        <v>33</v>
      </c>
      <c r="P7" s="15" t="s">
        <v>213</v>
      </c>
    </row>
    <row r="8" spans="1:16">
      <c r="B8" s="11" t="s">
        <v>34</v>
      </c>
      <c r="C8" s="10"/>
      <c r="E8">
        <v>6</v>
      </c>
      <c r="F8" t="s">
        <v>35</v>
      </c>
      <c r="G8" s="16">
        <v>1</v>
      </c>
      <c r="H8" s="16" t="s">
        <v>14</v>
      </c>
      <c r="I8">
        <v>28000</v>
      </c>
      <c r="J8">
        <v>38000</v>
      </c>
      <c r="K8">
        <v>40000</v>
      </c>
      <c r="L8">
        <v>12500</v>
      </c>
      <c r="M8" s="20"/>
      <c r="N8" s="15" t="s">
        <v>36</v>
      </c>
      <c r="O8" s="15" t="s">
        <v>37</v>
      </c>
      <c r="P8" s="15" t="s">
        <v>214</v>
      </c>
    </row>
    <row r="9" spans="1:16">
      <c r="B9" s="11"/>
      <c r="C9" s="10" t="s">
        <v>38</v>
      </c>
      <c r="F9" s="20" t="s">
        <v>39</v>
      </c>
      <c r="G9" s="21">
        <v>1</v>
      </c>
      <c r="H9" s="21" t="s">
        <v>40</v>
      </c>
      <c r="I9" s="20">
        <v>30000</v>
      </c>
      <c r="J9" s="20">
        <v>40000</v>
      </c>
      <c r="K9" s="20">
        <v>50000</v>
      </c>
      <c r="L9" s="20">
        <v>12500</v>
      </c>
      <c r="M9">
        <f>SUM(M10:M12)</f>
        <v>14.559999999999999</v>
      </c>
      <c r="N9" s="15" t="s">
        <v>41</v>
      </c>
      <c r="O9" s="15" t="s">
        <v>42</v>
      </c>
      <c r="P9" s="15" t="s">
        <v>215</v>
      </c>
    </row>
    <row r="10" spans="1:16">
      <c r="B10" s="11" t="s">
        <v>43</v>
      </c>
      <c r="C10" s="10"/>
      <c r="E10">
        <v>7</v>
      </c>
      <c r="F10" s="16" t="s">
        <v>204</v>
      </c>
      <c r="G10" s="16"/>
      <c r="H10" s="16" t="s">
        <v>45</v>
      </c>
      <c r="I10">
        <v>11000</v>
      </c>
      <c r="J10">
        <v>13500</v>
      </c>
      <c r="K10">
        <v>15000</v>
      </c>
      <c r="L10">
        <v>3750</v>
      </c>
      <c r="M10">
        <v>11.2</v>
      </c>
      <c r="N10" s="15" t="s">
        <v>46</v>
      </c>
      <c r="O10" s="15" t="s">
        <v>47</v>
      </c>
      <c r="P10" s="15" t="s">
        <v>44</v>
      </c>
    </row>
    <row r="11" spans="1:16">
      <c r="B11" s="11" t="s">
        <v>48</v>
      </c>
      <c r="C11" s="10"/>
      <c r="E11">
        <v>8</v>
      </c>
      <c r="F11" s="16" t="s">
        <v>49</v>
      </c>
      <c r="G11" s="16"/>
      <c r="H11" s="16" t="s">
        <v>45</v>
      </c>
      <c r="I11">
        <v>3000</v>
      </c>
      <c r="J11">
        <v>5000</v>
      </c>
      <c r="K11">
        <v>7000</v>
      </c>
      <c r="L11">
        <v>1750</v>
      </c>
      <c r="M11">
        <v>3.08</v>
      </c>
      <c r="N11" s="15" t="s">
        <v>50</v>
      </c>
      <c r="O11" s="15" t="s">
        <v>51</v>
      </c>
      <c r="P11" s="15" t="s">
        <v>49</v>
      </c>
    </row>
    <row r="12" spans="1:16">
      <c r="B12" s="11" t="s">
        <v>52</v>
      </c>
      <c r="C12" s="10"/>
      <c r="E12">
        <v>9</v>
      </c>
      <c r="F12" s="16" t="s">
        <v>53</v>
      </c>
      <c r="G12" s="16"/>
      <c r="H12" s="16" t="s">
        <v>27</v>
      </c>
      <c r="I12">
        <v>500</v>
      </c>
      <c r="J12">
        <v>750</v>
      </c>
      <c r="K12">
        <v>1500</v>
      </c>
      <c r="L12">
        <v>375</v>
      </c>
      <c r="M12">
        <v>0.28000000000000003</v>
      </c>
      <c r="N12" s="15" t="s">
        <v>54</v>
      </c>
      <c r="O12" s="15" t="s">
        <v>55</v>
      </c>
      <c r="P12" s="15" t="s">
        <v>53</v>
      </c>
    </row>
    <row r="13" spans="1:16">
      <c r="B13" s="11"/>
      <c r="C13" s="10" t="s">
        <v>56</v>
      </c>
      <c r="F13" s="20" t="s">
        <v>57</v>
      </c>
      <c r="G13" s="21">
        <v>1</v>
      </c>
      <c r="H13" s="21" t="s">
        <v>40</v>
      </c>
      <c r="I13" s="20">
        <v>35000</v>
      </c>
      <c r="J13" s="20">
        <v>45000</v>
      </c>
      <c r="K13" s="20">
        <v>55000</v>
      </c>
      <c r="L13" s="20">
        <v>13750</v>
      </c>
      <c r="M13">
        <f>SUM(M14:M16)</f>
        <v>15.36</v>
      </c>
      <c r="N13" s="15" t="s">
        <v>58</v>
      </c>
      <c r="O13" s="15" t="s">
        <v>59</v>
      </c>
      <c r="P13" s="15" t="s">
        <v>216</v>
      </c>
    </row>
    <row r="14" spans="1:16">
      <c r="A14" t="s">
        <v>60</v>
      </c>
      <c r="B14" s="22" t="s">
        <v>61</v>
      </c>
      <c r="C14" s="10"/>
      <c r="E14">
        <v>10</v>
      </c>
      <c r="F14" s="16" t="s">
        <v>205</v>
      </c>
      <c r="G14" s="16"/>
      <c r="H14" s="16" t="s">
        <v>45</v>
      </c>
      <c r="I14">
        <v>13500</v>
      </c>
      <c r="J14">
        <v>16000</v>
      </c>
      <c r="K14">
        <v>17500</v>
      </c>
      <c r="L14">
        <v>4375</v>
      </c>
      <c r="M14">
        <v>12</v>
      </c>
      <c r="N14" s="15" t="s">
        <v>47</v>
      </c>
      <c r="O14" s="15" t="s">
        <v>62</v>
      </c>
      <c r="P14" s="15" t="s">
        <v>44</v>
      </c>
    </row>
    <row r="15" spans="1:16">
      <c r="B15" s="23" t="s">
        <v>63</v>
      </c>
      <c r="C15" s="13"/>
      <c r="F15" s="16" t="s">
        <v>49</v>
      </c>
      <c r="G15" s="16"/>
      <c r="H15" s="16" t="s">
        <v>45</v>
      </c>
      <c r="I15">
        <v>3000</v>
      </c>
      <c r="J15">
        <v>5000</v>
      </c>
      <c r="K15">
        <v>7000</v>
      </c>
      <c r="L15">
        <v>1750</v>
      </c>
      <c r="M15">
        <v>3.08</v>
      </c>
      <c r="N15" s="15" t="s">
        <v>50</v>
      </c>
      <c r="O15" s="15" t="s">
        <v>51</v>
      </c>
      <c r="P15" s="15" t="s">
        <v>49</v>
      </c>
    </row>
    <row r="16" spans="1:16">
      <c r="A16" s="16">
        <v>2</v>
      </c>
      <c r="B16" s="9" t="s">
        <v>5</v>
      </c>
      <c r="C16" s="18"/>
      <c r="F16" s="16" t="s">
        <v>53</v>
      </c>
      <c r="G16" s="16"/>
      <c r="H16" s="16" t="s">
        <v>27</v>
      </c>
      <c r="I16">
        <v>500</v>
      </c>
      <c r="J16">
        <v>750</v>
      </c>
      <c r="K16">
        <v>1500</v>
      </c>
      <c r="L16">
        <v>375</v>
      </c>
      <c r="M16">
        <v>0.28000000000000003</v>
      </c>
      <c r="N16" s="15" t="s">
        <v>54</v>
      </c>
      <c r="O16" s="15" t="s">
        <v>55</v>
      </c>
      <c r="P16" s="15" t="s">
        <v>53</v>
      </c>
    </row>
    <row r="17" spans="2:16">
      <c r="B17" s="11" t="s">
        <v>12</v>
      </c>
      <c r="C17" s="10"/>
      <c r="F17" s="20" t="s">
        <v>64</v>
      </c>
      <c r="G17" s="21">
        <v>1</v>
      </c>
      <c r="H17" s="21" t="s">
        <v>40</v>
      </c>
      <c r="I17" s="20">
        <v>20000</v>
      </c>
      <c r="J17" s="20">
        <v>33000</v>
      </c>
      <c r="K17" s="20">
        <v>36000</v>
      </c>
      <c r="L17" s="20">
        <v>9000</v>
      </c>
      <c r="M17">
        <f>SUM(M18:M19)</f>
        <v>8.8000000000000007</v>
      </c>
      <c r="N17" s="82" t="s">
        <v>65</v>
      </c>
      <c r="O17" s="82" t="s">
        <v>66</v>
      </c>
      <c r="P17" s="82" t="s">
        <v>217</v>
      </c>
    </row>
    <row r="18" spans="2:16">
      <c r="B18" s="11"/>
      <c r="C18" s="10" t="s">
        <v>67</v>
      </c>
      <c r="E18">
        <v>11</v>
      </c>
      <c r="F18" s="16" t="s">
        <v>68</v>
      </c>
      <c r="G18" s="16"/>
      <c r="H18" s="16" t="s">
        <v>45</v>
      </c>
      <c r="I18">
        <v>7000</v>
      </c>
      <c r="J18" s="30">
        <v>11500</v>
      </c>
      <c r="K18">
        <v>11000</v>
      </c>
      <c r="L18">
        <v>2750</v>
      </c>
      <c r="M18">
        <v>6</v>
      </c>
      <c r="N18" s="82" t="s">
        <v>69</v>
      </c>
      <c r="O18" s="82" t="s">
        <v>70</v>
      </c>
      <c r="P18" s="82" t="s">
        <v>68</v>
      </c>
    </row>
    <row r="19" spans="2:16">
      <c r="B19" s="11" t="s">
        <v>22</v>
      </c>
      <c r="C19" s="10"/>
      <c r="E19">
        <v>12</v>
      </c>
      <c r="F19" s="16" t="s">
        <v>71</v>
      </c>
      <c r="G19" s="16"/>
      <c r="H19" s="16" t="s">
        <v>45</v>
      </c>
      <c r="I19">
        <v>3000</v>
      </c>
      <c r="J19">
        <v>5000</v>
      </c>
      <c r="K19">
        <v>7000</v>
      </c>
      <c r="L19">
        <v>1750</v>
      </c>
      <c r="M19">
        <v>2.8</v>
      </c>
      <c r="N19" s="82" t="s">
        <v>72</v>
      </c>
      <c r="O19" s="82" t="s">
        <v>73</v>
      </c>
      <c r="P19" s="82" t="s">
        <v>71</v>
      </c>
    </row>
    <row r="20" spans="2:16">
      <c r="B20" s="11"/>
      <c r="C20" s="10" t="s">
        <v>74</v>
      </c>
      <c r="F20" s="20" t="s">
        <v>75</v>
      </c>
      <c r="G20" s="21">
        <v>1</v>
      </c>
      <c r="H20" s="21" t="s">
        <v>40</v>
      </c>
      <c r="I20" s="20">
        <v>22000</v>
      </c>
      <c r="J20" s="20">
        <v>36000</v>
      </c>
      <c r="K20" s="20">
        <v>42000</v>
      </c>
      <c r="L20" s="20">
        <v>10500</v>
      </c>
      <c r="M20">
        <f>SUM(M21:M23)</f>
        <v>9.08</v>
      </c>
      <c r="N20" s="82" t="s">
        <v>76</v>
      </c>
      <c r="O20" s="82" t="s">
        <v>77</v>
      </c>
      <c r="P20" s="82" t="s">
        <v>78</v>
      </c>
    </row>
    <row r="21" spans="2:16">
      <c r="B21" s="24" t="s">
        <v>79</v>
      </c>
      <c r="C21" s="10"/>
      <c r="F21" s="16" t="s">
        <v>68</v>
      </c>
      <c r="G21" s="16"/>
      <c r="H21" s="16" t="s">
        <v>45</v>
      </c>
      <c r="I21">
        <v>7000</v>
      </c>
      <c r="J21" s="30">
        <v>11500</v>
      </c>
      <c r="K21">
        <v>11000</v>
      </c>
      <c r="L21">
        <v>2750</v>
      </c>
      <c r="M21">
        <v>6</v>
      </c>
      <c r="N21" s="82" t="s">
        <v>69</v>
      </c>
      <c r="O21" s="82" t="s">
        <v>70</v>
      </c>
      <c r="P21" s="82" t="s">
        <v>80</v>
      </c>
    </row>
    <row r="22" spans="2:16">
      <c r="B22" s="25" t="s">
        <v>81</v>
      </c>
      <c r="C22" s="10"/>
      <c r="F22" s="16" t="s">
        <v>71</v>
      </c>
      <c r="G22" s="16"/>
      <c r="H22" s="16" t="s">
        <v>45</v>
      </c>
      <c r="I22">
        <v>3000</v>
      </c>
      <c r="J22">
        <v>5000</v>
      </c>
      <c r="K22">
        <v>7000</v>
      </c>
      <c r="L22">
        <v>1750</v>
      </c>
      <c r="M22">
        <v>2.8</v>
      </c>
      <c r="N22" s="82" t="s">
        <v>72</v>
      </c>
      <c r="O22" s="82" t="s">
        <v>73</v>
      </c>
      <c r="P22" s="82" t="s">
        <v>82</v>
      </c>
    </row>
    <row r="23" spans="2:16">
      <c r="B23" s="25" t="s">
        <v>83</v>
      </c>
      <c r="C23" s="10"/>
      <c r="F23" s="16" t="s">
        <v>53</v>
      </c>
      <c r="G23" s="16"/>
      <c r="H23" s="16" t="s">
        <v>27</v>
      </c>
      <c r="I23">
        <v>500</v>
      </c>
      <c r="J23">
        <v>750</v>
      </c>
      <c r="K23">
        <v>1500</v>
      </c>
      <c r="L23">
        <v>375</v>
      </c>
      <c r="M23">
        <v>0.28000000000000003</v>
      </c>
      <c r="N23" s="82" t="s">
        <v>54</v>
      </c>
      <c r="O23" s="82" t="s">
        <v>55</v>
      </c>
      <c r="P23" s="82" t="s">
        <v>84</v>
      </c>
    </row>
    <row r="24" spans="2:16">
      <c r="B24" s="25" t="s">
        <v>85</v>
      </c>
      <c r="C24" s="10"/>
    </row>
    <row r="25" spans="2:16">
      <c r="B25" s="24" t="s">
        <v>86</v>
      </c>
      <c r="C25" s="10"/>
      <c r="F25" t="s">
        <v>87</v>
      </c>
    </row>
    <row r="26" spans="2:16">
      <c r="B26" s="26" t="s">
        <v>80</v>
      </c>
      <c r="C26" s="10"/>
      <c r="F26" t="s">
        <v>88</v>
      </c>
    </row>
    <row r="27" spans="2:16">
      <c r="B27" s="26" t="s">
        <v>82</v>
      </c>
      <c r="C27" s="10"/>
    </row>
    <row r="28" spans="2:16">
      <c r="B28" s="11" t="s">
        <v>89</v>
      </c>
      <c r="C28" s="10"/>
    </row>
    <row r="29" spans="2:16">
      <c r="B29" s="11" t="s">
        <v>90</v>
      </c>
      <c r="C29" s="10"/>
    </row>
    <row r="30" spans="2:16">
      <c r="B30" s="11" t="s">
        <v>91</v>
      </c>
      <c r="C30" s="10"/>
    </row>
    <row r="31" spans="2:16">
      <c r="B31" s="11" t="s">
        <v>92</v>
      </c>
      <c r="C31" s="10"/>
    </row>
    <row r="32" spans="2:16">
      <c r="B32" s="11" t="s">
        <v>93</v>
      </c>
      <c r="C32" s="10"/>
    </row>
    <row r="33" spans="1:3">
      <c r="B33" s="11"/>
      <c r="C33" s="10" t="s">
        <v>94</v>
      </c>
    </row>
    <row r="34" spans="1:3">
      <c r="B34" s="11" t="s">
        <v>95</v>
      </c>
      <c r="C34" s="10"/>
    </row>
    <row r="35" spans="1:3">
      <c r="B35" s="11"/>
      <c r="C35" s="10" t="s">
        <v>96</v>
      </c>
    </row>
    <row r="36" spans="1:3">
      <c r="A36" t="s">
        <v>60</v>
      </c>
      <c r="B36" s="27" t="s">
        <v>97</v>
      </c>
      <c r="C36" s="10"/>
    </row>
    <row r="37" spans="1:3">
      <c r="B37" s="28" t="s">
        <v>63</v>
      </c>
      <c r="C37" s="13"/>
    </row>
    <row r="38" spans="1:3">
      <c r="A38" s="16">
        <v>3</v>
      </c>
      <c r="B38" s="9" t="s">
        <v>5</v>
      </c>
      <c r="C38" s="18"/>
    </row>
    <row r="39" spans="1:3">
      <c r="B39" s="11" t="s">
        <v>12</v>
      </c>
      <c r="C39" s="10"/>
    </row>
    <row r="40" spans="1:3">
      <c r="B40" s="11"/>
      <c r="C40" s="10" t="s">
        <v>98</v>
      </c>
    </row>
    <row r="41" spans="1:3">
      <c r="B41" s="11" t="s">
        <v>22</v>
      </c>
      <c r="C41" s="10"/>
    </row>
    <row r="42" spans="1:3">
      <c r="B42" s="11"/>
      <c r="C42" s="10" t="s">
        <v>99</v>
      </c>
    </row>
    <row r="43" spans="1:3">
      <c r="B43" s="11"/>
      <c r="C43" s="10" t="s">
        <v>100</v>
      </c>
    </row>
    <row r="44" spans="1:3">
      <c r="B44" s="24" t="s">
        <v>101</v>
      </c>
      <c r="C44" s="10"/>
    </row>
    <row r="45" spans="1:3">
      <c r="B45" s="11" t="s">
        <v>90</v>
      </c>
      <c r="C45" s="10"/>
    </row>
    <row r="46" spans="1:3">
      <c r="B46" s="11" t="s">
        <v>93</v>
      </c>
      <c r="C46" s="10"/>
    </row>
    <row r="47" spans="1:3">
      <c r="A47" t="s">
        <v>60</v>
      </c>
      <c r="B47" s="11" t="s">
        <v>102</v>
      </c>
      <c r="C47" s="10"/>
    </row>
    <row r="48" spans="1:3">
      <c r="B48" s="28" t="s">
        <v>63</v>
      </c>
      <c r="C48" s="13"/>
    </row>
    <row r="49" spans="1:3">
      <c r="A49" s="16">
        <v>4</v>
      </c>
      <c r="B49" s="9" t="s">
        <v>5</v>
      </c>
      <c r="C49" s="18"/>
    </row>
    <row r="50" spans="1:3">
      <c r="B50" s="11" t="s">
        <v>12</v>
      </c>
      <c r="C50" s="10"/>
    </row>
    <row r="51" spans="1:3">
      <c r="B51" s="11"/>
      <c r="C51" s="10" t="s">
        <v>103</v>
      </c>
    </row>
    <row r="52" spans="1:3">
      <c r="B52" s="11" t="s">
        <v>22</v>
      </c>
      <c r="C52" s="10"/>
    </row>
    <row r="53" spans="1:3">
      <c r="B53" s="11"/>
      <c r="C53" s="10" t="s">
        <v>104</v>
      </c>
    </row>
    <row r="54" spans="1:3">
      <c r="B54" s="11"/>
      <c r="C54" s="10" t="s">
        <v>105</v>
      </c>
    </row>
    <row r="55" spans="1:3">
      <c r="B55" s="11" t="s">
        <v>106</v>
      </c>
      <c r="C55" s="10"/>
    </row>
    <row r="56" spans="1:3">
      <c r="B56" s="11" t="s">
        <v>107</v>
      </c>
      <c r="C56" s="10"/>
    </row>
    <row r="57" spans="1:3">
      <c r="B57" s="11" t="s">
        <v>108</v>
      </c>
      <c r="C57" s="10"/>
    </row>
    <row r="58" spans="1:3">
      <c r="A58" t="s">
        <v>60</v>
      </c>
      <c r="B58" s="11" t="s">
        <v>109</v>
      </c>
      <c r="C58" s="10"/>
    </row>
    <row r="59" spans="1:3">
      <c r="B59" s="29" t="s">
        <v>63</v>
      </c>
      <c r="C59" s="13"/>
    </row>
    <row r="60" spans="1:3">
      <c r="A60" s="16">
        <v>5</v>
      </c>
      <c r="B60" s="9" t="s">
        <v>5</v>
      </c>
      <c r="C60" s="18"/>
    </row>
    <row r="61" spans="1:3">
      <c r="B61" s="11" t="s">
        <v>12</v>
      </c>
      <c r="C61" s="10"/>
    </row>
    <row r="62" spans="1:3">
      <c r="B62" s="11"/>
      <c r="C62" s="10" t="s">
        <v>110</v>
      </c>
    </row>
    <row r="63" spans="1:3">
      <c r="B63" s="11" t="s">
        <v>22</v>
      </c>
      <c r="C63" s="10"/>
    </row>
    <row r="64" spans="1:3">
      <c r="B64" s="11"/>
      <c r="C64" s="10" t="s">
        <v>111</v>
      </c>
    </row>
    <row r="65" spans="1:3">
      <c r="B65" s="11" t="s">
        <v>112</v>
      </c>
      <c r="C65" s="31"/>
    </row>
    <row r="66" spans="1:3">
      <c r="B66" s="11" t="s">
        <v>113</v>
      </c>
      <c r="C66" s="31"/>
    </row>
    <row r="67" spans="1:3">
      <c r="B67" s="11" t="s">
        <v>114</v>
      </c>
      <c r="C67" s="31"/>
    </row>
    <row r="68" spans="1:3">
      <c r="B68" s="11" t="s">
        <v>115</v>
      </c>
      <c r="C68" s="31"/>
    </row>
    <row r="69" spans="1:3">
      <c r="B69" s="11" t="s">
        <v>116</v>
      </c>
      <c r="C69" s="31"/>
    </row>
    <row r="70" spans="1:3">
      <c r="B70" s="11" t="s">
        <v>117</v>
      </c>
      <c r="C70" s="31"/>
    </row>
    <row r="71" spans="1:3">
      <c r="B71" s="24" t="s">
        <v>118</v>
      </c>
      <c r="C71" s="31"/>
    </row>
    <row r="72" spans="1:3">
      <c r="B72" s="24" t="s">
        <v>119</v>
      </c>
      <c r="C72" s="31"/>
    </row>
    <row r="73" spans="1:3">
      <c r="B73" s="24" t="s">
        <v>120</v>
      </c>
      <c r="C73" s="31"/>
    </row>
    <row r="74" spans="1:3">
      <c r="B74" s="24" t="s">
        <v>121</v>
      </c>
      <c r="C74" s="31"/>
    </row>
    <row r="75" spans="1:3">
      <c r="B75" s="11"/>
      <c r="C75" s="10" t="s">
        <v>122</v>
      </c>
    </row>
    <row r="76" spans="1:3">
      <c r="B76" s="24" t="s">
        <v>123</v>
      </c>
      <c r="C76" s="10"/>
    </row>
    <row r="77" spans="1:3">
      <c r="B77" s="11"/>
      <c r="C77" s="10" t="s">
        <v>124</v>
      </c>
    </row>
    <row r="78" spans="1:3">
      <c r="A78" t="s">
        <v>60</v>
      </c>
      <c r="B78" s="11" t="s">
        <v>125</v>
      </c>
      <c r="C78" s="10"/>
    </row>
    <row r="79" spans="1:3">
      <c r="B79" s="29" t="s">
        <v>63</v>
      </c>
      <c r="C79" s="13"/>
    </row>
    <row r="80" spans="1:3">
      <c r="A80">
        <v>6</v>
      </c>
      <c r="B80" s="9" t="s">
        <v>5</v>
      </c>
      <c r="C80" s="18"/>
    </row>
    <row r="81" spans="2:3">
      <c r="B81" s="11" t="s">
        <v>12</v>
      </c>
      <c r="C81" s="10"/>
    </row>
    <row r="82" spans="2:3">
      <c r="B82" s="11"/>
      <c r="C82" s="10" t="s">
        <v>126</v>
      </c>
    </row>
    <row r="83" spans="2:3">
      <c r="B83" s="11" t="s">
        <v>22</v>
      </c>
      <c r="C83" s="10"/>
    </row>
    <row r="84" spans="2:3">
      <c r="B84" s="11"/>
      <c r="C84" s="10" t="s">
        <v>127</v>
      </c>
    </row>
    <row r="85" spans="2:3">
      <c r="B85" s="32" t="s">
        <v>11</v>
      </c>
      <c r="C85" s="10"/>
    </row>
    <row r="86" spans="2:3">
      <c r="B86" s="33" t="s">
        <v>15</v>
      </c>
      <c r="C86" s="10"/>
    </row>
    <row r="87" spans="2:3">
      <c r="B87" s="33" t="s">
        <v>20</v>
      </c>
      <c r="C87" s="10"/>
    </row>
    <row r="88" spans="2:3">
      <c r="B88" s="33" t="s">
        <v>24</v>
      </c>
      <c r="C88" s="10"/>
    </row>
    <row r="89" spans="2:3">
      <c r="B89" s="33" t="s">
        <v>28</v>
      </c>
      <c r="C89" s="10"/>
    </row>
    <row r="90" spans="2:3">
      <c r="B90" s="33" t="s">
        <v>32</v>
      </c>
      <c r="C90" s="10"/>
    </row>
    <row r="91" spans="2:3">
      <c r="B91" s="33" t="s">
        <v>36</v>
      </c>
      <c r="C91" s="10"/>
    </row>
    <row r="92" spans="2:3">
      <c r="B92" s="33" t="s">
        <v>41</v>
      </c>
      <c r="C92" s="10"/>
    </row>
    <row r="93" spans="2:3">
      <c r="B93" s="33" t="s">
        <v>46</v>
      </c>
      <c r="C93" s="10"/>
    </row>
    <row r="94" spans="2:3">
      <c r="B94" s="33" t="s">
        <v>50</v>
      </c>
      <c r="C94" s="10"/>
    </row>
    <row r="95" spans="2:3">
      <c r="B95" s="33" t="s">
        <v>54</v>
      </c>
      <c r="C95" s="10"/>
    </row>
    <row r="96" spans="2:3">
      <c r="B96" s="33" t="s">
        <v>58</v>
      </c>
      <c r="C96" s="10"/>
    </row>
    <row r="97" spans="2:3">
      <c r="B97" s="33" t="s">
        <v>47</v>
      </c>
      <c r="C97" s="10"/>
    </row>
    <row r="98" spans="2:3">
      <c r="B98" s="33" t="s">
        <v>50</v>
      </c>
      <c r="C98" s="10"/>
    </row>
    <row r="99" spans="2:3">
      <c r="B99" s="33" t="s">
        <v>54</v>
      </c>
      <c r="C99" s="10"/>
    </row>
    <row r="100" spans="2:3">
      <c r="B100" s="33" t="s">
        <v>65</v>
      </c>
      <c r="C100" s="10"/>
    </row>
    <row r="101" spans="2:3">
      <c r="B101" s="33" t="s">
        <v>69</v>
      </c>
      <c r="C101" s="10"/>
    </row>
    <row r="102" spans="2:3">
      <c r="B102" s="33" t="s">
        <v>72</v>
      </c>
      <c r="C102" s="10"/>
    </row>
    <row r="103" spans="2:3">
      <c r="B103" s="33" t="s">
        <v>76</v>
      </c>
      <c r="C103" s="10"/>
    </row>
    <row r="104" spans="2:3">
      <c r="B104" s="33" t="s">
        <v>69</v>
      </c>
      <c r="C104" s="10"/>
    </row>
    <row r="105" spans="2:3">
      <c r="B105" s="33" t="s">
        <v>72</v>
      </c>
      <c r="C105" s="10"/>
    </row>
    <row r="106" spans="2:3">
      <c r="B106" s="33" t="s">
        <v>54</v>
      </c>
      <c r="C106" s="10"/>
    </row>
    <row r="107" spans="2:3">
      <c r="B107" s="33" t="s">
        <v>7</v>
      </c>
      <c r="C107" s="10"/>
    </row>
    <row r="108" spans="2:3">
      <c r="B108" s="33" t="s">
        <v>16</v>
      </c>
      <c r="C108" s="10"/>
    </row>
    <row r="109" spans="2:3">
      <c r="B109" s="33" t="s">
        <v>20</v>
      </c>
      <c r="C109" s="10"/>
    </row>
    <row r="110" spans="2:3">
      <c r="B110" s="33" t="s">
        <v>24</v>
      </c>
      <c r="C110" s="10"/>
    </row>
    <row r="111" spans="2:3">
      <c r="B111" s="33" t="s">
        <v>29</v>
      </c>
      <c r="C111" s="10"/>
    </row>
    <row r="112" spans="2:3">
      <c r="B112" s="33" t="s">
        <v>33</v>
      </c>
      <c r="C112" s="10"/>
    </row>
    <row r="113" spans="2:3">
      <c r="B113" s="33" t="s">
        <v>37</v>
      </c>
      <c r="C113" s="10"/>
    </row>
    <row r="114" spans="2:3">
      <c r="B114" s="33" t="s">
        <v>42</v>
      </c>
      <c r="C114" s="10"/>
    </row>
    <row r="115" spans="2:3">
      <c r="B115" s="33" t="s">
        <v>47</v>
      </c>
      <c r="C115" s="10"/>
    </row>
    <row r="116" spans="2:3">
      <c r="B116" s="33" t="s">
        <v>51</v>
      </c>
      <c r="C116" s="10"/>
    </row>
    <row r="117" spans="2:3">
      <c r="B117" s="33" t="s">
        <v>55</v>
      </c>
      <c r="C117" s="10"/>
    </row>
    <row r="118" spans="2:3">
      <c r="B118" s="33" t="s">
        <v>59</v>
      </c>
      <c r="C118" s="10"/>
    </row>
    <row r="119" spans="2:3">
      <c r="B119" s="33" t="s">
        <v>62</v>
      </c>
      <c r="C119" s="10"/>
    </row>
    <row r="120" spans="2:3">
      <c r="B120" s="33" t="s">
        <v>51</v>
      </c>
      <c r="C120" s="10"/>
    </row>
    <row r="121" spans="2:3">
      <c r="B121" s="33" t="s">
        <v>55</v>
      </c>
      <c r="C121" s="10"/>
    </row>
    <row r="122" spans="2:3">
      <c r="B122" s="33" t="s">
        <v>66</v>
      </c>
      <c r="C122" s="10"/>
    </row>
    <row r="123" spans="2:3">
      <c r="B123" s="33" t="s">
        <v>70</v>
      </c>
      <c r="C123" s="10"/>
    </row>
    <row r="124" spans="2:3">
      <c r="B124" s="33" t="s">
        <v>73</v>
      </c>
      <c r="C124" s="10"/>
    </row>
    <row r="125" spans="2:3">
      <c r="B125" s="33" t="s">
        <v>77</v>
      </c>
      <c r="C125" s="10"/>
    </row>
    <row r="126" spans="2:3">
      <c r="B126" s="33" t="s">
        <v>70</v>
      </c>
      <c r="C126" s="10"/>
    </row>
    <row r="127" spans="2:3">
      <c r="B127" s="33" t="s">
        <v>73</v>
      </c>
      <c r="C127" s="10"/>
    </row>
    <row r="128" spans="2:3">
      <c r="B128" s="33" t="s">
        <v>55</v>
      </c>
      <c r="C128" s="10"/>
    </row>
    <row r="129" spans="2:3">
      <c r="B129" s="33" t="s">
        <v>8</v>
      </c>
      <c r="C129" s="10"/>
    </row>
    <row r="130" spans="2:3">
      <c r="B130" s="33" t="s">
        <v>17</v>
      </c>
      <c r="C130" s="10"/>
    </row>
    <row r="131" spans="2:3">
      <c r="B131" s="33" t="s">
        <v>21</v>
      </c>
      <c r="C131" s="10"/>
    </row>
    <row r="132" spans="2:3">
      <c r="B132" s="33" t="s">
        <v>23</v>
      </c>
      <c r="C132" s="10"/>
    </row>
    <row r="133" spans="2:3">
      <c r="B133" s="33" t="s">
        <v>26</v>
      </c>
      <c r="C133" s="10"/>
    </row>
    <row r="134" spans="2:3">
      <c r="B134" s="33" t="s">
        <v>31</v>
      </c>
      <c r="C134" s="10"/>
    </row>
    <row r="135" spans="2:3">
      <c r="B135" s="33" t="s">
        <v>35</v>
      </c>
      <c r="C135" s="10"/>
    </row>
    <row r="136" spans="2:3">
      <c r="B136" s="33" t="s">
        <v>39</v>
      </c>
      <c r="C136" s="10"/>
    </row>
    <row r="137" spans="2:3">
      <c r="B137" s="33" t="s">
        <v>44</v>
      </c>
      <c r="C137" s="10"/>
    </row>
    <row r="138" spans="2:3">
      <c r="B138" s="33" t="s">
        <v>49</v>
      </c>
      <c r="C138" s="10"/>
    </row>
    <row r="139" spans="2:3">
      <c r="B139" s="33" t="s">
        <v>53</v>
      </c>
      <c r="C139" s="10"/>
    </row>
    <row r="140" spans="2:3">
      <c r="B140" s="33" t="s">
        <v>57</v>
      </c>
      <c r="C140" s="10"/>
    </row>
    <row r="141" spans="2:3">
      <c r="B141" s="33" t="s">
        <v>44</v>
      </c>
      <c r="C141" s="10"/>
    </row>
    <row r="142" spans="2:3">
      <c r="B142" s="33" t="s">
        <v>49</v>
      </c>
      <c r="C142" s="10"/>
    </row>
    <row r="143" spans="2:3">
      <c r="B143" s="33" t="s">
        <v>53</v>
      </c>
      <c r="C143" s="10"/>
    </row>
    <row r="144" spans="2:3">
      <c r="B144" s="33" t="s">
        <v>64</v>
      </c>
      <c r="C144" s="10"/>
    </row>
    <row r="145" spans="2:3">
      <c r="B145" s="33" t="s">
        <v>68</v>
      </c>
      <c r="C145" s="10"/>
    </row>
    <row r="146" spans="2:3">
      <c r="B146" s="33" t="s">
        <v>71</v>
      </c>
      <c r="C146" s="10"/>
    </row>
    <row r="147" spans="2:3">
      <c r="B147" s="33" t="s">
        <v>78</v>
      </c>
      <c r="C147" s="10"/>
    </row>
    <row r="148" spans="2:3">
      <c r="B148" s="33" t="s">
        <v>80</v>
      </c>
      <c r="C148" s="10"/>
    </row>
    <row r="149" spans="2:3">
      <c r="B149" s="33" t="s">
        <v>82</v>
      </c>
      <c r="C149" s="10"/>
    </row>
    <row r="150" spans="2:3">
      <c r="B150" s="33" t="s">
        <v>84</v>
      </c>
      <c r="C150" s="10"/>
    </row>
    <row r="151" spans="2:3">
      <c r="B151" s="29"/>
      <c r="C151" s="13" t="s">
        <v>128</v>
      </c>
    </row>
  </sheetData>
  <mergeCells count="3">
    <mergeCell ref="I1:L1"/>
    <mergeCell ref="F1:F2"/>
    <mergeCell ref="G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opLeftCell="T6" zoomScale="90" zoomScaleNormal="90" workbookViewId="0">
      <selection activeCell="AD13" sqref="AD13"/>
    </sheetView>
  </sheetViews>
  <sheetFormatPr defaultColWidth="9.1796875" defaultRowHeight="14.5"/>
  <cols>
    <col min="1" max="1" width="17.453125" customWidth="1"/>
    <col min="2" max="2" width="2.7265625" customWidth="1"/>
    <col min="3" max="10" width="3.1796875" customWidth="1"/>
    <col min="11" max="14" width="12.81640625" customWidth="1"/>
    <col min="15" max="36" width="12.81640625"/>
    <col min="37" max="42" width="12.81640625" customWidth="1"/>
    <col min="43" max="43" width="12.81640625"/>
  </cols>
  <sheetData>
    <row r="1" spans="1:44">
      <c r="A1" t="s">
        <v>129</v>
      </c>
      <c r="B1" t="s">
        <v>130</v>
      </c>
    </row>
    <row r="2" spans="1:44">
      <c r="A2" t="s">
        <v>131</v>
      </c>
      <c r="B2" s="1" t="s">
        <v>132</v>
      </c>
    </row>
    <row r="3" spans="1:44">
      <c r="A3" t="s">
        <v>133</v>
      </c>
      <c r="B3" s="1" t="s">
        <v>74</v>
      </c>
    </row>
    <row r="4" spans="1:44">
      <c r="A4" t="s">
        <v>134</v>
      </c>
      <c r="B4" s="1" t="s">
        <v>135</v>
      </c>
    </row>
    <row r="5" spans="1:44">
      <c r="A5" t="s">
        <v>136</v>
      </c>
      <c r="B5" s="1" t="s">
        <v>137</v>
      </c>
    </row>
    <row r="6" spans="1:44">
      <c r="A6" t="s">
        <v>138</v>
      </c>
      <c r="B6" s="1" t="s">
        <v>111</v>
      </c>
    </row>
    <row r="7" spans="1:44">
      <c r="A7" t="s">
        <v>139</v>
      </c>
      <c r="B7" s="1" t="s">
        <v>140</v>
      </c>
    </row>
    <row r="8" spans="1:44">
      <c r="A8" t="s">
        <v>141</v>
      </c>
      <c r="B8" t="s">
        <v>142</v>
      </c>
    </row>
    <row r="10" spans="1:44">
      <c r="A10" t="s">
        <v>143</v>
      </c>
      <c r="B10">
        <v>7</v>
      </c>
    </row>
    <row r="11" spans="1:44">
      <c r="N11" s="69" t="s">
        <v>144</v>
      </c>
      <c r="O11" s="70"/>
      <c r="P11" s="70"/>
      <c r="Q11" s="70"/>
      <c r="R11" s="70"/>
      <c r="S11" s="70"/>
      <c r="T11" s="70"/>
      <c r="U11" s="71"/>
      <c r="V11" s="72" t="s">
        <v>145</v>
      </c>
      <c r="W11" s="72"/>
      <c r="X11" s="72"/>
      <c r="Y11" s="72"/>
      <c r="Z11" s="72"/>
      <c r="AA11" s="72"/>
      <c r="AB11" s="72"/>
      <c r="AC11" s="6"/>
      <c r="AD11" s="72" t="s">
        <v>146</v>
      </c>
      <c r="AE11" s="72"/>
      <c r="AF11" s="72"/>
      <c r="AG11" s="72"/>
      <c r="AH11" s="72"/>
      <c r="AI11" s="72"/>
      <c r="AJ11" s="4"/>
      <c r="AK11" s="73" t="s">
        <v>147</v>
      </c>
      <c r="AL11" s="74"/>
      <c r="AM11" s="74"/>
      <c r="AN11" s="74"/>
      <c r="AO11" s="74"/>
      <c r="AP11" s="74"/>
      <c r="AQ11" s="75"/>
    </row>
    <row r="12" spans="1:44">
      <c r="A12" s="2" t="s">
        <v>148</v>
      </c>
      <c r="B12" s="2" t="s">
        <v>149</v>
      </c>
      <c r="C12" s="2" t="s">
        <v>150</v>
      </c>
      <c r="D12" s="2" t="s">
        <v>151</v>
      </c>
      <c r="E12" s="2" t="s">
        <v>152</v>
      </c>
      <c r="F12" s="2" t="s">
        <v>153</v>
      </c>
      <c r="G12" s="2" t="s">
        <v>154</v>
      </c>
      <c r="H12" s="2" t="s">
        <v>155</v>
      </c>
      <c r="I12" s="2" t="s">
        <v>156</v>
      </c>
      <c r="J12" s="2" t="s">
        <v>157</v>
      </c>
      <c r="K12" s="2" t="s">
        <v>158</v>
      </c>
      <c r="L12" s="2" t="s">
        <v>159</v>
      </c>
      <c r="M12" s="2" t="s">
        <v>160</v>
      </c>
      <c r="N12" s="5" t="s">
        <v>149</v>
      </c>
      <c r="O12" s="2" t="s">
        <v>150</v>
      </c>
      <c r="P12" s="2" t="s">
        <v>151</v>
      </c>
      <c r="Q12" s="2" t="s">
        <v>152</v>
      </c>
      <c r="R12" s="2" t="s">
        <v>153</v>
      </c>
      <c r="S12" s="2" t="s">
        <v>154</v>
      </c>
      <c r="T12" s="2" t="s">
        <v>155</v>
      </c>
      <c r="U12" s="2" t="s">
        <v>156</v>
      </c>
      <c r="V12" s="5" t="s">
        <v>149</v>
      </c>
      <c r="W12" s="2" t="s">
        <v>150</v>
      </c>
      <c r="X12" s="2" t="s">
        <v>151</v>
      </c>
      <c r="Y12" s="2" t="s">
        <v>152</v>
      </c>
      <c r="Z12" s="2" t="s">
        <v>153</v>
      </c>
      <c r="AA12" s="2" t="s">
        <v>154</v>
      </c>
      <c r="AB12" s="2" t="s">
        <v>155</v>
      </c>
      <c r="AC12" s="7" t="s">
        <v>156</v>
      </c>
      <c r="AD12" s="2" t="s">
        <v>150</v>
      </c>
      <c r="AE12" s="2" t="s">
        <v>151</v>
      </c>
      <c r="AF12" s="2" t="s">
        <v>152</v>
      </c>
      <c r="AG12" s="2" t="s">
        <v>153</v>
      </c>
      <c r="AH12" s="2" t="s">
        <v>154</v>
      </c>
      <c r="AI12" s="2" t="s">
        <v>155</v>
      </c>
      <c r="AJ12" s="2" t="s">
        <v>156</v>
      </c>
      <c r="AK12" s="2" t="s">
        <v>149</v>
      </c>
      <c r="AL12" s="8" t="s">
        <v>150</v>
      </c>
      <c r="AM12" s="2" t="s">
        <v>151</v>
      </c>
      <c r="AN12" s="2" t="s">
        <v>152</v>
      </c>
      <c r="AO12" s="2" t="s">
        <v>153</v>
      </c>
      <c r="AP12" s="2" t="s">
        <v>154</v>
      </c>
      <c r="AQ12" s="2" t="s">
        <v>155</v>
      </c>
      <c r="AR12" t="s">
        <v>156</v>
      </c>
    </row>
    <row r="13" spans="1:44">
      <c r="A13" s="3" t="s">
        <v>161</v>
      </c>
      <c r="B13" s="3"/>
      <c r="C13" s="3"/>
      <c r="D13" s="3"/>
      <c r="E13" s="3"/>
      <c r="F13" s="3"/>
      <c r="G13" s="3">
        <v>1</v>
      </c>
      <c r="H13" s="3">
        <v>1</v>
      </c>
      <c r="I13" s="3"/>
      <c r="J13" s="3">
        <f>SUM(C13:I13)</f>
        <v>2</v>
      </c>
      <c r="K13" s="3">
        <f>1/J13</f>
        <v>0.5</v>
      </c>
      <c r="L13" s="3">
        <f>$B$10/J13</f>
        <v>3.5</v>
      </c>
      <c r="M13" s="3">
        <f>LOG(L13)</f>
        <v>0.54406804435027567</v>
      </c>
      <c r="N13">
        <f>B13*M13</f>
        <v>0</v>
      </c>
      <c r="O13" s="3">
        <f>C13*M13</f>
        <v>0</v>
      </c>
      <c r="P13" s="3">
        <f>D13*M13</f>
        <v>0</v>
      </c>
      <c r="Q13" s="3">
        <f>E13*M13</f>
        <v>0</v>
      </c>
      <c r="R13" s="3">
        <f>F13*M13</f>
        <v>0</v>
      </c>
      <c r="S13" s="3">
        <f>G13*M13</f>
        <v>0.54406804435027567</v>
      </c>
      <c r="T13" s="3">
        <f>H13*M13</f>
        <v>0.54406804435027567</v>
      </c>
      <c r="U13" s="3">
        <f>I13*M13</f>
        <v>0</v>
      </c>
      <c r="V13">
        <f t="shared" ref="V13:AC13" si="0">N13+1</f>
        <v>1</v>
      </c>
      <c r="W13" s="7">
        <f t="shared" si="0"/>
        <v>1</v>
      </c>
      <c r="X13" s="7">
        <f t="shared" si="0"/>
        <v>1</v>
      </c>
      <c r="Y13" s="7">
        <f t="shared" si="0"/>
        <v>1</v>
      </c>
      <c r="Z13" s="7">
        <f t="shared" si="0"/>
        <v>1</v>
      </c>
      <c r="AA13" s="7">
        <f t="shared" si="0"/>
        <v>1.5440680443502757</v>
      </c>
      <c r="AB13" s="9">
        <f t="shared" si="0"/>
        <v>1.5440680443502757</v>
      </c>
      <c r="AC13" s="7">
        <f t="shared" si="0"/>
        <v>1</v>
      </c>
      <c r="AD13" s="10">
        <f t="shared" ref="AD13:AJ13" si="1">$V13*W13</f>
        <v>1</v>
      </c>
      <c r="AE13" s="3">
        <f t="shared" si="1"/>
        <v>1</v>
      </c>
      <c r="AF13" s="3">
        <f t="shared" si="1"/>
        <v>1</v>
      </c>
      <c r="AG13" s="3">
        <f t="shared" si="1"/>
        <v>1</v>
      </c>
      <c r="AH13" s="3">
        <f t="shared" si="1"/>
        <v>1.5440680443502757</v>
      </c>
      <c r="AI13" s="3">
        <f t="shared" si="1"/>
        <v>1.5440680443502757</v>
      </c>
      <c r="AJ13" s="3">
        <f t="shared" si="1"/>
        <v>1</v>
      </c>
      <c r="AK13" s="3"/>
      <c r="AL13" s="10">
        <f t="shared" ref="AL13:AQ13" si="2">$V13*AD13</f>
        <v>1</v>
      </c>
      <c r="AM13" s="3">
        <f t="shared" si="2"/>
        <v>1</v>
      </c>
      <c r="AN13" s="3">
        <f t="shared" si="2"/>
        <v>1</v>
      </c>
      <c r="AO13" s="3">
        <f t="shared" si="2"/>
        <v>1</v>
      </c>
      <c r="AP13" s="3">
        <f t="shared" si="2"/>
        <v>1.5440680443502757</v>
      </c>
      <c r="AQ13" s="3">
        <f t="shared" si="2"/>
        <v>1.5440680443502757</v>
      </c>
    </row>
    <row r="14" spans="1:44">
      <c r="A14" s="3" t="s">
        <v>162</v>
      </c>
      <c r="B14" s="3"/>
      <c r="C14" s="3"/>
      <c r="D14" s="3"/>
      <c r="E14" s="3"/>
      <c r="F14" s="3"/>
      <c r="G14" s="3">
        <v>1</v>
      </c>
      <c r="H14" s="3"/>
      <c r="I14" s="3"/>
      <c r="J14" s="3">
        <f t="shared" ref="J14:J40" si="3">SUM(C14:I14)</f>
        <v>1</v>
      </c>
      <c r="K14" s="3">
        <f>1/J14</f>
        <v>1</v>
      </c>
      <c r="L14" s="3">
        <f t="shared" ref="L14:L40" si="4">$B$10/J14</f>
        <v>7</v>
      </c>
      <c r="M14" s="3">
        <f t="shared" ref="M14:M40" si="5">LOG(L14)</f>
        <v>0.84509804001425681</v>
      </c>
      <c r="N14">
        <f t="shared" ref="N14:N40" si="6">B14*M14</f>
        <v>0</v>
      </c>
      <c r="O14" s="3">
        <f t="shared" ref="O14:O40" si="7">C14*M14</f>
        <v>0</v>
      </c>
      <c r="P14" s="3">
        <f t="shared" ref="P14:P40" si="8">D14*M14</f>
        <v>0</v>
      </c>
      <c r="Q14" s="3">
        <f t="shared" ref="Q14:Q29" si="9">E14*M14</f>
        <v>0</v>
      </c>
      <c r="R14" s="3">
        <f t="shared" ref="R14:R40" si="10">F14*M14</f>
        <v>0</v>
      </c>
      <c r="S14" s="3">
        <f t="shared" ref="S14:S40" si="11">G14*M14</f>
        <v>0.84509804001425681</v>
      </c>
      <c r="T14" s="3">
        <f t="shared" ref="T14:T40" si="12">H14*M14</f>
        <v>0</v>
      </c>
      <c r="U14" s="3">
        <f t="shared" ref="U14:U40" si="13">I14*M14</f>
        <v>0</v>
      </c>
      <c r="V14">
        <f t="shared" ref="V14:V40" si="14">N14+1</f>
        <v>1</v>
      </c>
      <c r="W14" s="3">
        <f t="shared" ref="W14:W40" si="15">O14+1</f>
        <v>1</v>
      </c>
      <c r="X14" s="3">
        <f t="shared" ref="X14:X40" si="16">P14+1</f>
        <v>1</v>
      </c>
      <c r="Y14" s="3">
        <f t="shared" ref="Y14:Y40" si="17">Q14+1</f>
        <v>1</v>
      </c>
      <c r="Z14" s="3">
        <f t="shared" ref="Z14:Z40" si="18">R14+1</f>
        <v>1</v>
      </c>
      <c r="AA14" s="3">
        <f t="shared" ref="AA14:AA40" si="19">S14+1</f>
        <v>1.8450980400142569</v>
      </c>
      <c r="AB14" s="11">
        <f t="shared" ref="AB14:AB40" si="20">T14+1</f>
        <v>1</v>
      </c>
      <c r="AC14" s="3">
        <f t="shared" ref="AC14:AC40" si="21">U14+1</f>
        <v>1</v>
      </c>
      <c r="AD14" s="10">
        <f t="shared" ref="AD14:AD40" si="22">$V14*W14</f>
        <v>1</v>
      </c>
      <c r="AE14" s="3">
        <f t="shared" ref="AE14:AE40" si="23">$V14*X14</f>
        <v>1</v>
      </c>
      <c r="AF14" s="3">
        <f t="shared" ref="AF14:AF40" si="24">$V14*Y14</f>
        <v>1</v>
      </c>
      <c r="AG14" s="3">
        <f t="shared" ref="AG14:AG40" si="25">$V14*Z14</f>
        <v>1</v>
      </c>
      <c r="AH14" s="3">
        <f t="shared" ref="AH14:AH21" si="26">$V14*AA14</f>
        <v>1.8450980400142569</v>
      </c>
      <c r="AI14" s="3">
        <f t="shared" ref="AI14:AI21" si="27">$V14*AB14</f>
        <v>1</v>
      </c>
      <c r="AJ14" s="3">
        <f t="shared" ref="AJ14:AJ21" si="28">$V14*AC14</f>
        <v>1</v>
      </c>
      <c r="AK14" s="3"/>
      <c r="AL14" s="10">
        <f t="shared" ref="AL14:AQ14" si="29">$V14*AD14</f>
        <v>1</v>
      </c>
      <c r="AM14" s="3">
        <f t="shared" si="29"/>
        <v>1</v>
      </c>
      <c r="AN14" s="3">
        <f t="shared" si="29"/>
        <v>1</v>
      </c>
      <c r="AO14" s="3">
        <f t="shared" si="29"/>
        <v>1</v>
      </c>
      <c r="AP14" s="3">
        <f t="shared" si="29"/>
        <v>1.8450980400142569</v>
      </c>
      <c r="AQ14" s="3">
        <f t="shared" si="29"/>
        <v>1</v>
      </c>
    </row>
    <row r="15" spans="1:44">
      <c r="A15" s="3" t="s">
        <v>163</v>
      </c>
      <c r="B15" s="3"/>
      <c r="C15" s="3"/>
      <c r="D15" s="3"/>
      <c r="E15" s="3">
        <v>1</v>
      </c>
      <c r="F15" s="3"/>
      <c r="G15" s="3"/>
      <c r="H15" s="3">
        <v>1</v>
      </c>
      <c r="I15" s="3"/>
      <c r="J15" s="3">
        <f t="shared" si="3"/>
        <v>2</v>
      </c>
      <c r="K15" s="3">
        <f t="shared" ref="K15:K40" si="30">1/J15</f>
        <v>0.5</v>
      </c>
      <c r="L15" s="3">
        <f t="shared" si="4"/>
        <v>3.5</v>
      </c>
      <c r="M15" s="3">
        <f t="shared" si="5"/>
        <v>0.54406804435027567</v>
      </c>
      <c r="N15">
        <f t="shared" si="6"/>
        <v>0</v>
      </c>
      <c r="O15" s="3">
        <f t="shared" si="7"/>
        <v>0</v>
      </c>
      <c r="P15" s="3">
        <f t="shared" si="8"/>
        <v>0</v>
      </c>
      <c r="Q15" s="3">
        <f t="shared" si="9"/>
        <v>0.54406804435027567</v>
      </c>
      <c r="R15" s="3">
        <f t="shared" si="10"/>
        <v>0</v>
      </c>
      <c r="S15" s="3">
        <f t="shared" si="11"/>
        <v>0</v>
      </c>
      <c r="T15" s="3">
        <f t="shared" si="12"/>
        <v>0.54406804435027567</v>
      </c>
      <c r="U15" s="3">
        <f t="shared" si="13"/>
        <v>0</v>
      </c>
      <c r="V15">
        <f t="shared" si="14"/>
        <v>1</v>
      </c>
      <c r="W15" s="3">
        <f t="shared" si="15"/>
        <v>1</v>
      </c>
      <c r="X15" s="3">
        <f t="shared" si="16"/>
        <v>1</v>
      </c>
      <c r="Y15" s="3">
        <f t="shared" si="17"/>
        <v>1.5440680443502757</v>
      </c>
      <c r="Z15" s="3">
        <f t="shared" si="18"/>
        <v>1</v>
      </c>
      <c r="AA15" s="3">
        <f t="shared" si="19"/>
        <v>1</v>
      </c>
      <c r="AB15" s="11">
        <f t="shared" si="20"/>
        <v>1.5440680443502757</v>
      </c>
      <c r="AC15" s="3">
        <f t="shared" si="21"/>
        <v>1</v>
      </c>
      <c r="AD15" s="10">
        <f t="shared" si="22"/>
        <v>1</v>
      </c>
      <c r="AE15" s="3">
        <f t="shared" si="23"/>
        <v>1</v>
      </c>
      <c r="AF15" s="3">
        <f t="shared" si="24"/>
        <v>1.5440680443502757</v>
      </c>
      <c r="AG15" s="3">
        <f t="shared" si="25"/>
        <v>1</v>
      </c>
      <c r="AH15" s="3">
        <f t="shared" si="26"/>
        <v>1</v>
      </c>
      <c r="AI15" s="3">
        <f t="shared" si="27"/>
        <v>1.5440680443502757</v>
      </c>
      <c r="AJ15" s="3">
        <f t="shared" si="28"/>
        <v>1</v>
      </c>
      <c r="AK15" s="3"/>
      <c r="AL15" s="10">
        <f t="shared" ref="AL15:AQ15" si="31">$V15*AD15</f>
        <v>1</v>
      </c>
      <c r="AM15" s="3">
        <f t="shared" si="31"/>
        <v>1</v>
      </c>
      <c r="AN15" s="3">
        <f t="shared" si="31"/>
        <v>1.5440680443502757</v>
      </c>
      <c r="AO15" s="3">
        <f t="shared" si="31"/>
        <v>1</v>
      </c>
      <c r="AP15" s="3">
        <f t="shared" si="31"/>
        <v>1</v>
      </c>
      <c r="AQ15" s="3">
        <f t="shared" si="31"/>
        <v>1.5440680443502757</v>
      </c>
    </row>
    <row r="16" spans="1:44">
      <c r="A16" s="3" t="s">
        <v>164</v>
      </c>
      <c r="B16" s="3"/>
      <c r="C16" s="3"/>
      <c r="D16" s="3"/>
      <c r="E16" s="3">
        <v>1</v>
      </c>
      <c r="F16" s="3">
        <v>1</v>
      </c>
      <c r="G16" s="3"/>
      <c r="H16" s="3"/>
      <c r="I16" s="3"/>
      <c r="J16" s="3">
        <f t="shared" si="3"/>
        <v>2</v>
      </c>
      <c r="K16" s="3">
        <f t="shared" si="30"/>
        <v>0.5</v>
      </c>
      <c r="L16" s="3">
        <f t="shared" si="4"/>
        <v>3.5</v>
      </c>
      <c r="M16" s="3">
        <f t="shared" si="5"/>
        <v>0.54406804435027567</v>
      </c>
      <c r="N16">
        <f t="shared" si="6"/>
        <v>0</v>
      </c>
      <c r="O16" s="3">
        <f t="shared" si="7"/>
        <v>0</v>
      </c>
      <c r="P16" s="3">
        <f t="shared" si="8"/>
        <v>0</v>
      </c>
      <c r="Q16" s="3">
        <f t="shared" si="9"/>
        <v>0.54406804435027567</v>
      </c>
      <c r="R16" s="3">
        <f t="shared" si="10"/>
        <v>0.54406804435027567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>
        <f t="shared" si="14"/>
        <v>1</v>
      </c>
      <c r="W16" s="3">
        <f t="shared" si="15"/>
        <v>1</v>
      </c>
      <c r="X16" s="3">
        <f t="shared" si="16"/>
        <v>1</v>
      </c>
      <c r="Y16" s="3">
        <f t="shared" si="17"/>
        <v>1.5440680443502757</v>
      </c>
      <c r="Z16" s="3">
        <f t="shared" si="18"/>
        <v>1.5440680443502757</v>
      </c>
      <c r="AA16" s="3">
        <f t="shared" si="19"/>
        <v>1</v>
      </c>
      <c r="AB16" s="11">
        <f t="shared" si="20"/>
        <v>1</v>
      </c>
      <c r="AC16" s="3">
        <f t="shared" si="21"/>
        <v>1</v>
      </c>
      <c r="AD16" s="10">
        <f t="shared" si="22"/>
        <v>1</v>
      </c>
      <c r="AE16" s="3">
        <f t="shared" si="23"/>
        <v>1</v>
      </c>
      <c r="AF16" s="3">
        <f t="shared" si="24"/>
        <v>1.5440680443502757</v>
      </c>
      <c r="AG16" s="3">
        <f t="shared" si="25"/>
        <v>1.5440680443502757</v>
      </c>
      <c r="AH16" s="3">
        <f t="shared" si="26"/>
        <v>1</v>
      </c>
      <c r="AI16" s="3">
        <f t="shared" si="27"/>
        <v>1</v>
      </c>
      <c r="AJ16" s="3">
        <f t="shared" si="28"/>
        <v>1</v>
      </c>
      <c r="AK16" s="3"/>
      <c r="AL16" s="10">
        <f t="shared" ref="AL16:AQ16" si="32">$V16*AD16</f>
        <v>1</v>
      </c>
      <c r="AM16" s="3">
        <f t="shared" si="32"/>
        <v>1</v>
      </c>
      <c r="AN16" s="3">
        <f t="shared" si="32"/>
        <v>1.5440680443502757</v>
      </c>
      <c r="AO16" s="3">
        <f t="shared" si="32"/>
        <v>1.5440680443502757</v>
      </c>
      <c r="AP16" s="3">
        <f t="shared" si="32"/>
        <v>1</v>
      </c>
      <c r="AQ16" s="3">
        <f t="shared" si="32"/>
        <v>1</v>
      </c>
    </row>
    <row r="17" spans="1:43">
      <c r="A17" s="3" t="s">
        <v>165</v>
      </c>
      <c r="B17" s="3"/>
      <c r="C17" s="3"/>
      <c r="D17" s="3">
        <v>1</v>
      </c>
      <c r="E17" s="3"/>
      <c r="F17" s="3"/>
      <c r="G17" s="3"/>
      <c r="H17" s="3"/>
      <c r="I17" s="3"/>
      <c r="J17" s="3">
        <f t="shared" si="3"/>
        <v>1</v>
      </c>
      <c r="K17" s="3">
        <f t="shared" si="30"/>
        <v>1</v>
      </c>
      <c r="L17" s="3">
        <f t="shared" si="4"/>
        <v>7</v>
      </c>
      <c r="M17" s="3">
        <f t="shared" si="5"/>
        <v>0.84509804001425681</v>
      </c>
      <c r="N17">
        <f t="shared" si="6"/>
        <v>0</v>
      </c>
      <c r="O17" s="3">
        <f t="shared" si="7"/>
        <v>0</v>
      </c>
      <c r="P17" s="3">
        <f t="shared" si="8"/>
        <v>0.84509804001425681</v>
      </c>
      <c r="Q17" s="3">
        <f t="shared" si="9"/>
        <v>0</v>
      </c>
      <c r="R17" s="3">
        <f t="shared" si="10"/>
        <v>0</v>
      </c>
      <c r="S17" s="3">
        <f t="shared" si="11"/>
        <v>0</v>
      </c>
      <c r="T17" s="3">
        <f t="shared" si="12"/>
        <v>0</v>
      </c>
      <c r="U17" s="3">
        <f t="shared" si="13"/>
        <v>0</v>
      </c>
      <c r="V17">
        <f t="shared" si="14"/>
        <v>1</v>
      </c>
      <c r="W17" s="3">
        <f t="shared" si="15"/>
        <v>1</v>
      </c>
      <c r="X17" s="3">
        <f t="shared" si="16"/>
        <v>1.8450980400142569</v>
      </c>
      <c r="Y17" s="3">
        <f t="shared" si="17"/>
        <v>1</v>
      </c>
      <c r="Z17" s="3">
        <f t="shared" si="18"/>
        <v>1</v>
      </c>
      <c r="AA17" s="3">
        <f t="shared" si="19"/>
        <v>1</v>
      </c>
      <c r="AB17" s="11">
        <f t="shared" si="20"/>
        <v>1</v>
      </c>
      <c r="AC17" s="3">
        <f t="shared" si="21"/>
        <v>1</v>
      </c>
      <c r="AD17" s="10">
        <f t="shared" si="22"/>
        <v>1</v>
      </c>
      <c r="AE17" s="3">
        <f t="shared" si="23"/>
        <v>1.8450980400142569</v>
      </c>
      <c r="AF17" s="3">
        <f t="shared" si="24"/>
        <v>1</v>
      </c>
      <c r="AG17" s="3">
        <f t="shared" si="25"/>
        <v>1</v>
      </c>
      <c r="AH17" s="3">
        <f t="shared" si="26"/>
        <v>1</v>
      </c>
      <c r="AI17" s="3">
        <f t="shared" si="27"/>
        <v>1</v>
      </c>
      <c r="AJ17" s="3">
        <f t="shared" si="28"/>
        <v>1</v>
      </c>
      <c r="AK17" s="3"/>
      <c r="AL17" s="10">
        <f t="shared" ref="AL17:AQ17" si="33">$V17*AD17</f>
        <v>1</v>
      </c>
      <c r="AM17" s="3">
        <f t="shared" si="33"/>
        <v>1.8450980400142569</v>
      </c>
      <c r="AN17" s="3">
        <f t="shared" si="33"/>
        <v>1</v>
      </c>
      <c r="AO17" s="3">
        <f t="shared" si="33"/>
        <v>1</v>
      </c>
      <c r="AP17" s="3">
        <f t="shared" si="33"/>
        <v>1</v>
      </c>
      <c r="AQ17" s="3">
        <f t="shared" si="33"/>
        <v>1</v>
      </c>
    </row>
    <row r="18" spans="1:43">
      <c r="A18" s="3" t="s">
        <v>166</v>
      </c>
      <c r="B18" s="3"/>
      <c r="C18" s="3"/>
      <c r="D18" s="3"/>
      <c r="E18" s="3"/>
      <c r="F18" s="3"/>
      <c r="G18" s="3">
        <v>1</v>
      </c>
      <c r="H18" s="3"/>
      <c r="I18" s="3"/>
      <c r="J18" s="3">
        <f t="shared" si="3"/>
        <v>1</v>
      </c>
      <c r="K18" s="3">
        <f t="shared" si="30"/>
        <v>1</v>
      </c>
      <c r="L18" s="3">
        <f t="shared" si="4"/>
        <v>7</v>
      </c>
      <c r="M18" s="3">
        <f t="shared" si="5"/>
        <v>0.84509804001425681</v>
      </c>
      <c r="N18">
        <f t="shared" si="6"/>
        <v>0</v>
      </c>
      <c r="O18" s="3">
        <f t="shared" si="7"/>
        <v>0</v>
      </c>
      <c r="P18" s="3">
        <f t="shared" si="8"/>
        <v>0</v>
      </c>
      <c r="Q18" s="3">
        <f t="shared" si="9"/>
        <v>0</v>
      </c>
      <c r="R18" s="3">
        <f t="shared" si="10"/>
        <v>0</v>
      </c>
      <c r="S18" s="3">
        <f t="shared" si="11"/>
        <v>0.84509804001425681</v>
      </c>
      <c r="T18" s="3">
        <f t="shared" si="12"/>
        <v>0</v>
      </c>
      <c r="U18" s="3">
        <f t="shared" si="13"/>
        <v>0</v>
      </c>
      <c r="V18">
        <f t="shared" si="14"/>
        <v>1</v>
      </c>
      <c r="W18" s="3">
        <f t="shared" si="15"/>
        <v>1</v>
      </c>
      <c r="X18" s="3">
        <f t="shared" si="16"/>
        <v>1</v>
      </c>
      <c r="Y18" s="3">
        <f t="shared" si="17"/>
        <v>1</v>
      </c>
      <c r="Z18" s="3">
        <f t="shared" si="18"/>
        <v>1</v>
      </c>
      <c r="AA18" s="3">
        <f t="shared" si="19"/>
        <v>1.8450980400142569</v>
      </c>
      <c r="AB18" s="11">
        <f t="shared" si="20"/>
        <v>1</v>
      </c>
      <c r="AC18" s="3">
        <f t="shared" si="21"/>
        <v>1</v>
      </c>
      <c r="AD18" s="10">
        <f t="shared" si="22"/>
        <v>1</v>
      </c>
      <c r="AE18" s="3">
        <f t="shared" si="23"/>
        <v>1</v>
      </c>
      <c r="AF18" s="3">
        <f t="shared" si="24"/>
        <v>1</v>
      </c>
      <c r="AG18" s="3">
        <f t="shared" si="25"/>
        <v>1</v>
      </c>
      <c r="AH18" s="3">
        <f t="shared" si="26"/>
        <v>1.8450980400142569</v>
      </c>
      <c r="AI18" s="3">
        <f t="shared" si="27"/>
        <v>1</v>
      </c>
      <c r="AJ18" s="3">
        <f t="shared" si="28"/>
        <v>1</v>
      </c>
      <c r="AK18" s="3"/>
      <c r="AL18" s="10">
        <f t="shared" ref="AL18:AQ18" si="34">$V18*AD18</f>
        <v>1</v>
      </c>
      <c r="AM18" s="3">
        <f t="shared" si="34"/>
        <v>1</v>
      </c>
      <c r="AN18" s="3">
        <f t="shared" si="34"/>
        <v>1</v>
      </c>
      <c r="AO18" s="3">
        <f t="shared" si="34"/>
        <v>1</v>
      </c>
      <c r="AP18" s="3">
        <f t="shared" si="34"/>
        <v>1.8450980400142569</v>
      </c>
      <c r="AQ18" s="3">
        <f t="shared" si="34"/>
        <v>1</v>
      </c>
    </row>
    <row r="19" spans="1:43">
      <c r="A19" s="3" t="s">
        <v>167</v>
      </c>
      <c r="B19" s="3"/>
      <c r="C19" s="3"/>
      <c r="D19" s="3">
        <v>1</v>
      </c>
      <c r="E19" s="3"/>
      <c r="F19" s="3"/>
      <c r="G19" s="3"/>
      <c r="H19" s="3"/>
      <c r="I19" s="3"/>
      <c r="J19" s="3">
        <f t="shared" si="3"/>
        <v>1</v>
      </c>
      <c r="K19" s="3">
        <f t="shared" si="30"/>
        <v>1</v>
      </c>
      <c r="L19" s="3">
        <f t="shared" si="4"/>
        <v>7</v>
      </c>
      <c r="M19" s="3">
        <f t="shared" si="5"/>
        <v>0.84509804001425681</v>
      </c>
      <c r="N19">
        <f t="shared" si="6"/>
        <v>0</v>
      </c>
      <c r="O19" s="3">
        <f t="shared" si="7"/>
        <v>0</v>
      </c>
      <c r="P19" s="3">
        <f t="shared" si="8"/>
        <v>0.84509804001425681</v>
      </c>
      <c r="Q19" s="3">
        <f t="shared" si="9"/>
        <v>0</v>
      </c>
      <c r="R19" s="3">
        <f t="shared" si="10"/>
        <v>0</v>
      </c>
      <c r="S19" s="3">
        <f t="shared" si="11"/>
        <v>0</v>
      </c>
      <c r="T19" s="3">
        <f t="shared" si="12"/>
        <v>0</v>
      </c>
      <c r="U19" s="3">
        <f t="shared" si="13"/>
        <v>0</v>
      </c>
      <c r="V19">
        <f t="shared" si="14"/>
        <v>1</v>
      </c>
      <c r="W19" s="3">
        <f t="shared" si="15"/>
        <v>1</v>
      </c>
      <c r="X19" s="3">
        <f t="shared" si="16"/>
        <v>1.8450980400142569</v>
      </c>
      <c r="Y19" s="3">
        <f t="shared" si="17"/>
        <v>1</v>
      </c>
      <c r="Z19" s="3">
        <f t="shared" si="18"/>
        <v>1</v>
      </c>
      <c r="AA19" s="3">
        <f t="shared" si="19"/>
        <v>1</v>
      </c>
      <c r="AB19" s="11">
        <f t="shared" si="20"/>
        <v>1</v>
      </c>
      <c r="AC19" s="3">
        <f t="shared" si="21"/>
        <v>1</v>
      </c>
      <c r="AD19" s="10">
        <f t="shared" si="22"/>
        <v>1</v>
      </c>
      <c r="AE19" s="3">
        <f t="shared" si="23"/>
        <v>1.8450980400142569</v>
      </c>
      <c r="AF19" s="3">
        <f t="shared" si="24"/>
        <v>1</v>
      </c>
      <c r="AG19" s="3">
        <f t="shared" si="25"/>
        <v>1</v>
      </c>
      <c r="AH19" s="3">
        <f t="shared" si="26"/>
        <v>1</v>
      </c>
      <c r="AI19" s="3">
        <f t="shared" si="27"/>
        <v>1</v>
      </c>
      <c r="AJ19" s="3">
        <f t="shared" si="28"/>
        <v>1</v>
      </c>
      <c r="AK19" s="3"/>
      <c r="AL19" s="10">
        <f t="shared" ref="AL19:AQ19" si="35">$V19*AD19</f>
        <v>1</v>
      </c>
      <c r="AM19" s="3">
        <f t="shared" si="35"/>
        <v>1.8450980400142569</v>
      </c>
      <c r="AN19" s="3">
        <f t="shared" si="35"/>
        <v>1</v>
      </c>
      <c r="AO19" s="3">
        <f t="shared" si="35"/>
        <v>1</v>
      </c>
      <c r="AP19" s="3">
        <f t="shared" si="35"/>
        <v>1</v>
      </c>
      <c r="AQ19" s="3">
        <f t="shared" si="35"/>
        <v>1</v>
      </c>
    </row>
    <row r="20" spans="1:43">
      <c r="A20" s="3" t="s">
        <v>168</v>
      </c>
      <c r="B20" s="3"/>
      <c r="C20" s="3"/>
      <c r="D20" s="3">
        <v>1</v>
      </c>
      <c r="E20" s="3"/>
      <c r="F20" s="3"/>
      <c r="G20" s="3"/>
      <c r="H20" s="3"/>
      <c r="I20" s="3"/>
      <c r="J20" s="3">
        <f t="shared" si="3"/>
        <v>1</v>
      </c>
      <c r="K20" s="3">
        <f t="shared" si="30"/>
        <v>1</v>
      </c>
      <c r="L20" s="3">
        <f t="shared" si="4"/>
        <v>7</v>
      </c>
      <c r="M20" s="3">
        <f t="shared" si="5"/>
        <v>0.84509804001425681</v>
      </c>
      <c r="N20">
        <f t="shared" si="6"/>
        <v>0</v>
      </c>
      <c r="O20" s="3">
        <f t="shared" si="7"/>
        <v>0</v>
      </c>
      <c r="P20" s="3">
        <f t="shared" si="8"/>
        <v>0.84509804001425681</v>
      </c>
      <c r="Q20" s="3">
        <f t="shared" si="9"/>
        <v>0</v>
      </c>
      <c r="R20" s="3">
        <f t="shared" si="10"/>
        <v>0</v>
      </c>
      <c r="S20" s="3">
        <f t="shared" si="11"/>
        <v>0</v>
      </c>
      <c r="T20" s="3">
        <f t="shared" si="12"/>
        <v>0</v>
      </c>
      <c r="U20" s="3">
        <f t="shared" si="13"/>
        <v>0</v>
      </c>
      <c r="V20">
        <f t="shared" si="14"/>
        <v>1</v>
      </c>
      <c r="W20" s="3">
        <f t="shared" si="15"/>
        <v>1</v>
      </c>
      <c r="X20" s="3">
        <f t="shared" si="16"/>
        <v>1.8450980400142569</v>
      </c>
      <c r="Y20" s="3">
        <f t="shared" si="17"/>
        <v>1</v>
      </c>
      <c r="Z20" s="3">
        <f t="shared" si="18"/>
        <v>1</v>
      </c>
      <c r="AA20" s="3">
        <f t="shared" si="19"/>
        <v>1</v>
      </c>
      <c r="AB20" s="11">
        <f t="shared" si="20"/>
        <v>1</v>
      </c>
      <c r="AC20" s="3">
        <f t="shared" si="21"/>
        <v>1</v>
      </c>
      <c r="AD20" s="10">
        <f t="shared" si="22"/>
        <v>1</v>
      </c>
      <c r="AE20" s="3">
        <f t="shared" si="23"/>
        <v>1.8450980400142569</v>
      </c>
      <c r="AF20" s="3">
        <f t="shared" si="24"/>
        <v>1</v>
      </c>
      <c r="AG20" s="3">
        <f t="shared" si="25"/>
        <v>1</v>
      </c>
      <c r="AH20" s="3">
        <f t="shared" si="26"/>
        <v>1</v>
      </c>
      <c r="AI20" s="3">
        <f t="shared" si="27"/>
        <v>1</v>
      </c>
      <c r="AJ20" s="3">
        <f t="shared" si="28"/>
        <v>1</v>
      </c>
      <c r="AK20" s="3"/>
      <c r="AL20" s="10">
        <f t="shared" ref="AL20:AQ20" si="36">$V20*AD20</f>
        <v>1</v>
      </c>
      <c r="AM20" s="3">
        <f t="shared" si="36"/>
        <v>1.8450980400142569</v>
      </c>
      <c r="AN20" s="3">
        <f t="shared" si="36"/>
        <v>1</v>
      </c>
      <c r="AO20" s="3">
        <f t="shared" si="36"/>
        <v>1</v>
      </c>
      <c r="AP20" s="3">
        <f t="shared" si="36"/>
        <v>1</v>
      </c>
      <c r="AQ20" s="3">
        <f t="shared" si="36"/>
        <v>1</v>
      </c>
    </row>
    <row r="21" spans="1:43">
      <c r="A21" s="3" t="s">
        <v>169</v>
      </c>
      <c r="B21" s="3"/>
      <c r="C21" s="3"/>
      <c r="D21" s="3"/>
      <c r="E21" s="3"/>
      <c r="F21" s="3">
        <v>1</v>
      </c>
      <c r="G21" s="3"/>
      <c r="H21" s="3"/>
      <c r="I21" s="3"/>
      <c r="J21" s="3">
        <f t="shared" si="3"/>
        <v>1</v>
      </c>
      <c r="K21" s="3">
        <f t="shared" si="30"/>
        <v>1</v>
      </c>
      <c r="L21" s="3">
        <f t="shared" si="4"/>
        <v>7</v>
      </c>
      <c r="M21" s="3">
        <f t="shared" si="5"/>
        <v>0.84509804001425681</v>
      </c>
      <c r="N21">
        <f t="shared" si="6"/>
        <v>0</v>
      </c>
      <c r="O21" s="3">
        <f t="shared" si="7"/>
        <v>0</v>
      </c>
      <c r="P21" s="3">
        <f t="shared" si="8"/>
        <v>0</v>
      </c>
      <c r="Q21" s="3">
        <f t="shared" si="9"/>
        <v>0</v>
      </c>
      <c r="R21" s="3">
        <f t="shared" si="10"/>
        <v>0.84509804001425681</v>
      </c>
      <c r="S21" s="3">
        <f t="shared" si="11"/>
        <v>0</v>
      </c>
      <c r="T21" s="3">
        <f t="shared" si="12"/>
        <v>0</v>
      </c>
      <c r="U21" s="3">
        <f t="shared" si="13"/>
        <v>0</v>
      </c>
      <c r="V21">
        <f t="shared" si="14"/>
        <v>1</v>
      </c>
      <c r="W21" s="3">
        <f t="shared" si="15"/>
        <v>1</v>
      </c>
      <c r="X21" s="3">
        <f t="shared" si="16"/>
        <v>1</v>
      </c>
      <c r="Y21" s="3">
        <f t="shared" si="17"/>
        <v>1</v>
      </c>
      <c r="Z21" s="3">
        <f t="shared" si="18"/>
        <v>1.8450980400142569</v>
      </c>
      <c r="AA21" s="3">
        <f t="shared" si="19"/>
        <v>1</v>
      </c>
      <c r="AB21" s="11">
        <f t="shared" si="20"/>
        <v>1</v>
      </c>
      <c r="AC21" s="3">
        <f t="shared" si="21"/>
        <v>1</v>
      </c>
      <c r="AD21" s="10">
        <f t="shared" si="22"/>
        <v>1</v>
      </c>
      <c r="AE21" s="3">
        <f t="shared" si="23"/>
        <v>1</v>
      </c>
      <c r="AF21" s="3">
        <f t="shared" si="24"/>
        <v>1</v>
      </c>
      <c r="AG21" s="3">
        <f t="shared" si="25"/>
        <v>1.8450980400142569</v>
      </c>
      <c r="AH21" s="3">
        <f t="shared" si="26"/>
        <v>1</v>
      </c>
      <c r="AI21" s="3">
        <f t="shared" si="27"/>
        <v>1</v>
      </c>
      <c r="AJ21" s="3">
        <f t="shared" si="28"/>
        <v>1</v>
      </c>
      <c r="AK21" s="3"/>
      <c r="AL21" s="10">
        <f t="shared" ref="AL21:AQ21" si="37">$V21*AD21</f>
        <v>1</v>
      </c>
      <c r="AM21" s="3">
        <f t="shared" si="37"/>
        <v>1</v>
      </c>
      <c r="AN21" s="3">
        <f t="shared" si="37"/>
        <v>1</v>
      </c>
      <c r="AO21" s="3">
        <f t="shared" si="37"/>
        <v>1.8450980400142569</v>
      </c>
      <c r="AP21" s="3">
        <f t="shared" si="37"/>
        <v>1</v>
      </c>
      <c r="AQ21" s="3">
        <f t="shared" si="37"/>
        <v>1</v>
      </c>
    </row>
    <row r="22" spans="1:43">
      <c r="A22" s="3" t="s">
        <v>170</v>
      </c>
      <c r="B22" s="3"/>
      <c r="C22" s="3"/>
      <c r="D22" s="3"/>
      <c r="E22" s="3"/>
      <c r="F22" s="3"/>
      <c r="G22" s="3"/>
      <c r="H22" s="3">
        <v>1</v>
      </c>
      <c r="I22" s="3"/>
      <c r="J22" s="3">
        <f t="shared" si="3"/>
        <v>1</v>
      </c>
      <c r="K22" s="3">
        <f t="shared" si="30"/>
        <v>1</v>
      </c>
      <c r="L22" s="3">
        <f t="shared" si="4"/>
        <v>7</v>
      </c>
      <c r="M22" s="3">
        <f t="shared" si="5"/>
        <v>0.84509804001425681</v>
      </c>
      <c r="N22">
        <f t="shared" si="6"/>
        <v>0</v>
      </c>
      <c r="O22" s="3">
        <f t="shared" si="7"/>
        <v>0</v>
      </c>
      <c r="P22" s="3">
        <f t="shared" si="8"/>
        <v>0</v>
      </c>
      <c r="Q22" s="3">
        <f t="shared" si="9"/>
        <v>0</v>
      </c>
      <c r="R22" s="3">
        <f t="shared" si="10"/>
        <v>0</v>
      </c>
      <c r="S22" s="3">
        <f t="shared" si="11"/>
        <v>0</v>
      </c>
      <c r="T22" s="3">
        <f t="shared" si="12"/>
        <v>0.84509804001425681</v>
      </c>
      <c r="U22" s="3">
        <f t="shared" si="13"/>
        <v>0</v>
      </c>
      <c r="V22">
        <f t="shared" si="14"/>
        <v>1</v>
      </c>
      <c r="W22" s="3">
        <f t="shared" si="15"/>
        <v>1</v>
      </c>
      <c r="X22" s="3">
        <f t="shared" si="16"/>
        <v>1</v>
      </c>
      <c r="Y22" s="3">
        <f t="shared" si="17"/>
        <v>1</v>
      </c>
      <c r="Z22" s="3">
        <f t="shared" si="18"/>
        <v>1</v>
      </c>
      <c r="AA22" s="3">
        <f t="shared" si="19"/>
        <v>1</v>
      </c>
      <c r="AB22" s="11">
        <f t="shared" si="20"/>
        <v>1.8450980400142569</v>
      </c>
      <c r="AC22" s="3">
        <f t="shared" si="21"/>
        <v>1</v>
      </c>
      <c r="AD22" s="10">
        <f t="shared" si="22"/>
        <v>1</v>
      </c>
      <c r="AE22" s="3">
        <f t="shared" si="23"/>
        <v>1</v>
      </c>
      <c r="AF22" s="3">
        <f t="shared" si="24"/>
        <v>1</v>
      </c>
      <c r="AG22" s="3">
        <f t="shared" si="25"/>
        <v>1</v>
      </c>
      <c r="AH22" s="3">
        <f t="shared" ref="AH22:AH40" si="38">$V22*AA22</f>
        <v>1</v>
      </c>
      <c r="AI22" s="3">
        <f t="shared" ref="AI22:AI40" si="39">$V22*AB22</f>
        <v>1.8450980400142569</v>
      </c>
      <c r="AJ22" s="3">
        <f t="shared" ref="AJ22:AJ40" si="40">$V22*AC22</f>
        <v>1</v>
      </c>
      <c r="AK22" s="3"/>
      <c r="AL22" s="10">
        <f t="shared" ref="AL22:AQ22" si="41">$V22*AD22</f>
        <v>1</v>
      </c>
      <c r="AM22" s="3">
        <f t="shared" si="41"/>
        <v>1</v>
      </c>
      <c r="AN22" s="3">
        <f t="shared" si="41"/>
        <v>1</v>
      </c>
      <c r="AO22" s="3">
        <f t="shared" si="41"/>
        <v>1</v>
      </c>
      <c r="AP22" s="3">
        <f t="shared" si="41"/>
        <v>1</v>
      </c>
      <c r="AQ22" s="3">
        <f t="shared" si="41"/>
        <v>1.8450980400142569</v>
      </c>
    </row>
    <row r="23" spans="1:43">
      <c r="A23" s="3" t="s">
        <v>171</v>
      </c>
      <c r="B23" s="3"/>
      <c r="C23" s="3">
        <v>1</v>
      </c>
      <c r="D23" s="3">
        <v>1</v>
      </c>
      <c r="E23" s="3">
        <v>1</v>
      </c>
      <c r="F23" s="3"/>
      <c r="G23" s="3"/>
      <c r="H23" s="3"/>
      <c r="I23" s="3"/>
      <c r="J23" s="3">
        <f t="shared" si="3"/>
        <v>3</v>
      </c>
      <c r="K23" s="3">
        <f t="shared" si="30"/>
        <v>0.33333333333333331</v>
      </c>
      <c r="L23" s="3">
        <f t="shared" si="4"/>
        <v>2.3333333333333335</v>
      </c>
      <c r="M23" s="3">
        <f t="shared" si="5"/>
        <v>0.36797678529459443</v>
      </c>
      <c r="N23">
        <f t="shared" si="6"/>
        <v>0</v>
      </c>
      <c r="O23" s="3">
        <f t="shared" si="7"/>
        <v>0.36797678529459443</v>
      </c>
      <c r="P23" s="3">
        <f t="shared" si="8"/>
        <v>0.36797678529459443</v>
      </c>
      <c r="Q23" s="3">
        <f t="shared" si="9"/>
        <v>0.36797678529459443</v>
      </c>
      <c r="R23" s="3">
        <f t="shared" si="10"/>
        <v>0</v>
      </c>
      <c r="S23" s="3">
        <f t="shared" si="11"/>
        <v>0</v>
      </c>
      <c r="T23" s="3">
        <f t="shared" si="12"/>
        <v>0</v>
      </c>
      <c r="U23" s="3">
        <f t="shared" si="13"/>
        <v>0</v>
      </c>
      <c r="V23">
        <f t="shared" si="14"/>
        <v>1</v>
      </c>
      <c r="W23" s="3">
        <f t="shared" si="15"/>
        <v>1.3679767852945943</v>
      </c>
      <c r="X23" s="3">
        <f t="shared" si="16"/>
        <v>1.3679767852945943</v>
      </c>
      <c r="Y23" s="3">
        <f t="shared" si="17"/>
        <v>1.3679767852945943</v>
      </c>
      <c r="Z23" s="3">
        <f t="shared" si="18"/>
        <v>1</v>
      </c>
      <c r="AA23" s="3">
        <f t="shared" si="19"/>
        <v>1</v>
      </c>
      <c r="AB23" s="11">
        <f t="shared" si="20"/>
        <v>1</v>
      </c>
      <c r="AC23" s="3">
        <f t="shared" si="21"/>
        <v>1</v>
      </c>
      <c r="AD23" s="10">
        <f t="shared" si="22"/>
        <v>1.3679767852945943</v>
      </c>
      <c r="AE23" s="3">
        <f t="shared" si="23"/>
        <v>1.3679767852945943</v>
      </c>
      <c r="AF23" s="3">
        <f t="shared" si="24"/>
        <v>1.3679767852945943</v>
      </c>
      <c r="AG23" s="3">
        <f t="shared" si="25"/>
        <v>1</v>
      </c>
      <c r="AH23" s="3">
        <f t="shared" si="38"/>
        <v>1</v>
      </c>
      <c r="AI23" s="3">
        <f t="shared" si="39"/>
        <v>1</v>
      </c>
      <c r="AJ23" s="3">
        <f t="shared" si="40"/>
        <v>1</v>
      </c>
      <c r="AK23" s="3"/>
      <c r="AL23" s="10">
        <f t="shared" ref="AL23:AQ23" si="42">$V23*AD23</f>
        <v>1.3679767852945943</v>
      </c>
      <c r="AM23" s="3">
        <f t="shared" si="42"/>
        <v>1.3679767852945943</v>
      </c>
      <c r="AN23" s="3">
        <f t="shared" si="42"/>
        <v>1.3679767852945943</v>
      </c>
      <c r="AO23" s="3">
        <f t="shared" si="42"/>
        <v>1</v>
      </c>
      <c r="AP23" s="3">
        <f t="shared" si="42"/>
        <v>1</v>
      </c>
      <c r="AQ23" s="3">
        <f t="shared" si="42"/>
        <v>1</v>
      </c>
    </row>
    <row r="24" spans="1:43">
      <c r="A24" s="3" t="s">
        <v>172</v>
      </c>
      <c r="B24" s="3"/>
      <c r="C24" s="3"/>
      <c r="D24" s="3">
        <v>1</v>
      </c>
      <c r="E24" s="3"/>
      <c r="F24" s="3"/>
      <c r="G24" s="3"/>
      <c r="H24" s="3"/>
      <c r="I24" s="3"/>
      <c r="J24" s="3">
        <f t="shared" si="3"/>
        <v>1</v>
      </c>
      <c r="K24" s="3">
        <f t="shared" si="30"/>
        <v>1</v>
      </c>
      <c r="L24" s="3">
        <f t="shared" si="4"/>
        <v>7</v>
      </c>
      <c r="M24" s="3">
        <f t="shared" si="5"/>
        <v>0.84509804001425681</v>
      </c>
      <c r="N24">
        <f t="shared" si="6"/>
        <v>0</v>
      </c>
      <c r="O24" s="3">
        <f t="shared" si="7"/>
        <v>0</v>
      </c>
      <c r="P24" s="3">
        <f t="shared" si="8"/>
        <v>0.84509804001425681</v>
      </c>
      <c r="Q24" s="3">
        <f t="shared" si="9"/>
        <v>0</v>
      </c>
      <c r="R24" s="3">
        <f t="shared" si="10"/>
        <v>0</v>
      </c>
      <c r="S24" s="3">
        <f t="shared" si="11"/>
        <v>0</v>
      </c>
      <c r="T24" s="3">
        <f t="shared" si="12"/>
        <v>0</v>
      </c>
      <c r="U24" s="3">
        <f t="shared" si="13"/>
        <v>0</v>
      </c>
      <c r="V24">
        <f t="shared" si="14"/>
        <v>1</v>
      </c>
      <c r="W24" s="3">
        <f t="shared" si="15"/>
        <v>1</v>
      </c>
      <c r="X24" s="3">
        <f t="shared" si="16"/>
        <v>1.8450980400142569</v>
      </c>
      <c r="Y24" s="3">
        <f t="shared" si="17"/>
        <v>1</v>
      </c>
      <c r="Z24" s="3">
        <f t="shared" si="18"/>
        <v>1</v>
      </c>
      <c r="AA24" s="3">
        <f t="shared" si="19"/>
        <v>1</v>
      </c>
      <c r="AB24" s="11">
        <f t="shared" si="20"/>
        <v>1</v>
      </c>
      <c r="AC24" s="3">
        <f t="shared" si="21"/>
        <v>1</v>
      </c>
      <c r="AD24" s="10">
        <f t="shared" si="22"/>
        <v>1</v>
      </c>
      <c r="AE24" s="3">
        <f t="shared" si="23"/>
        <v>1.8450980400142569</v>
      </c>
      <c r="AF24" s="3">
        <f t="shared" si="24"/>
        <v>1</v>
      </c>
      <c r="AG24" s="3">
        <f t="shared" si="25"/>
        <v>1</v>
      </c>
      <c r="AH24" s="3">
        <f t="shared" si="38"/>
        <v>1</v>
      </c>
      <c r="AI24" s="3">
        <f t="shared" si="39"/>
        <v>1</v>
      </c>
      <c r="AJ24" s="3">
        <f t="shared" si="40"/>
        <v>1</v>
      </c>
      <c r="AK24" s="3"/>
      <c r="AL24" s="10">
        <f t="shared" ref="AL24:AQ24" si="43">$V24*AD24</f>
        <v>1</v>
      </c>
      <c r="AM24" s="3">
        <f t="shared" si="43"/>
        <v>1.8450980400142569</v>
      </c>
      <c r="AN24" s="3">
        <f t="shared" si="43"/>
        <v>1</v>
      </c>
      <c r="AO24" s="3">
        <f t="shared" si="43"/>
        <v>1</v>
      </c>
      <c r="AP24" s="3">
        <f t="shared" si="43"/>
        <v>1</v>
      </c>
      <c r="AQ24" s="3">
        <f t="shared" si="43"/>
        <v>1</v>
      </c>
    </row>
    <row r="25" spans="1:43">
      <c r="A25" s="3" t="s">
        <v>173</v>
      </c>
      <c r="B25" s="3"/>
      <c r="C25" s="3"/>
      <c r="D25" s="3">
        <v>1</v>
      </c>
      <c r="E25" s="3"/>
      <c r="F25" s="3"/>
      <c r="G25" s="3"/>
      <c r="H25" s="3"/>
      <c r="I25" s="3"/>
      <c r="J25" s="3">
        <f t="shared" si="3"/>
        <v>1</v>
      </c>
      <c r="K25" s="3">
        <f t="shared" si="30"/>
        <v>1</v>
      </c>
      <c r="L25" s="3">
        <f t="shared" si="4"/>
        <v>7</v>
      </c>
      <c r="M25" s="3">
        <f t="shared" si="5"/>
        <v>0.84509804001425681</v>
      </c>
      <c r="N25">
        <f t="shared" si="6"/>
        <v>0</v>
      </c>
      <c r="O25" s="3">
        <f t="shared" si="7"/>
        <v>0</v>
      </c>
      <c r="P25" s="3">
        <f t="shared" si="8"/>
        <v>0.84509804001425681</v>
      </c>
      <c r="Q25" s="3">
        <f t="shared" si="9"/>
        <v>0</v>
      </c>
      <c r="R25" s="3">
        <f t="shared" si="10"/>
        <v>0</v>
      </c>
      <c r="S25" s="3">
        <f t="shared" si="11"/>
        <v>0</v>
      </c>
      <c r="T25" s="3">
        <f t="shared" si="12"/>
        <v>0</v>
      </c>
      <c r="U25" s="3">
        <f t="shared" si="13"/>
        <v>0</v>
      </c>
      <c r="V25">
        <f t="shared" si="14"/>
        <v>1</v>
      </c>
      <c r="W25" s="3">
        <f t="shared" si="15"/>
        <v>1</v>
      </c>
      <c r="X25" s="3">
        <f t="shared" si="16"/>
        <v>1.8450980400142569</v>
      </c>
      <c r="Y25" s="3">
        <f t="shared" si="17"/>
        <v>1</v>
      </c>
      <c r="Z25" s="3">
        <f t="shared" si="18"/>
        <v>1</v>
      </c>
      <c r="AA25" s="3">
        <f t="shared" si="19"/>
        <v>1</v>
      </c>
      <c r="AB25" s="11">
        <f t="shared" si="20"/>
        <v>1</v>
      </c>
      <c r="AC25" s="3">
        <f t="shared" si="21"/>
        <v>1</v>
      </c>
      <c r="AD25" s="10">
        <f t="shared" si="22"/>
        <v>1</v>
      </c>
      <c r="AE25" s="3">
        <f t="shared" si="23"/>
        <v>1.8450980400142569</v>
      </c>
      <c r="AF25" s="3">
        <f t="shared" si="24"/>
        <v>1</v>
      </c>
      <c r="AG25" s="3">
        <f t="shared" si="25"/>
        <v>1</v>
      </c>
      <c r="AH25" s="3">
        <f t="shared" si="38"/>
        <v>1</v>
      </c>
      <c r="AI25" s="3">
        <f t="shared" si="39"/>
        <v>1</v>
      </c>
      <c r="AJ25" s="3">
        <f t="shared" si="40"/>
        <v>1</v>
      </c>
      <c r="AK25" s="3"/>
      <c r="AL25" s="10">
        <f t="shared" ref="AL25:AQ25" si="44">$V25*AD25</f>
        <v>1</v>
      </c>
      <c r="AM25" s="3">
        <f t="shared" si="44"/>
        <v>1.8450980400142569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</row>
    <row r="26" spans="1:43">
      <c r="A26" s="3" t="s">
        <v>174</v>
      </c>
      <c r="B26" s="3"/>
      <c r="C26" s="3"/>
      <c r="D26" s="3"/>
      <c r="E26" s="3"/>
      <c r="F26" s="3"/>
      <c r="G26" s="3">
        <v>1</v>
      </c>
      <c r="H26" s="3"/>
      <c r="I26" s="3"/>
      <c r="J26" s="3">
        <f t="shared" si="3"/>
        <v>1</v>
      </c>
      <c r="K26" s="3">
        <f t="shared" si="30"/>
        <v>1</v>
      </c>
      <c r="L26" s="3">
        <f t="shared" si="4"/>
        <v>7</v>
      </c>
      <c r="M26" s="3">
        <f t="shared" si="5"/>
        <v>0.84509804001425681</v>
      </c>
      <c r="N26">
        <f t="shared" si="6"/>
        <v>0</v>
      </c>
      <c r="O26" s="3">
        <f t="shared" si="7"/>
        <v>0</v>
      </c>
      <c r="P26" s="3">
        <f t="shared" si="8"/>
        <v>0</v>
      </c>
      <c r="Q26" s="3">
        <f t="shared" si="9"/>
        <v>0</v>
      </c>
      <c r="R26" s="3">
        <f t="shared" si="10"/>
        <v>0</v>
      </c>
      <c r="S26" s="3">
        <f t="shared" si="11"/>
        <v>0.84509804001425681</v>
      </c>
      <c r="T26" s="3">
        <f t="shared" si="12"/>
        <v>0</v>
      </c>
      <c r="U26" s="3">
        <f t="shared" si="13"/>
        <v>0</v>
      </c>
      <c r="V26">
        <f t="shared" si="14"/>
        <v>1</v>
      </c>
      <c r="W26" s="3">
        <f t="shared" si="15"/>
        <v>1</v>
      </c>
      <c r="X26" s="3">
        <f t="shared" si="16"/>
        <v>1</v>
      </c>
      <c r="Y26" s="3">
        <f t="shared" si="17"/>
        <v>1</v>
      </c>
      <c r="Z26" s="3">
        <f t="shared" si="18"/>
        <v>1</v>
      </c>
      <c r="AA26" s="3">
        <f t="shared" si="19"/>
        <v>1.8450980400142569</v>
      </c>
      <c r="AB26" s="11">
        <f t="shared" si="20"/>
        <v>1</v>
      </c>
      <c r="AC26" s="3">
        <f t="shared" si="21"/>
        <v>1</v>
      </c>
      <c r="AD26" s="10">
        <f t="shared" si="22"/>
        <v>1</v>
      </c>
      <c r="AE26" s="3">
        <f t="shared" si="23"/>
        <v>1</v>
      </c>
      <c r="AF26" s="3">
        <f t="shared" si="24"/>
        <v>1</v>
      </c>
      <c r="AG26" s="3">
        <f t="shared" si="25"/>
        <v>1</v>
      </c>
      <c r="AH26" s="3">
        <f t="shared" si="38"/>
        <v>1.8450980400142569</v>
      </c>
      <c r="AI26" s="3">
        <f t="shared" si="39"/>
        <v>1</v>
      </c>
      <c r="AJ26" s="3">
        <f t="shared" si="40"/>
        <v>1</v>
      </c>
      <c r="AK26" s="3"/>
      <c r="AL26" s="10">
        <f t="shared" ref="AL26:AQ26" si="45">$V26*AD26</f>
        <v>1</v>
      </c>
      <c r="AM26" s="3">
        <f t="shared" si="45"/>
        <v>1</v>
      </c>
      <c r="AN26" s="3">
        <f t="shared" si="45"/>
        <v>1</v>
      </c>
      <c r="AO26" s="3">
        <f t="shared" si="45"/>
        <v>1</v>
      </c>
      <c r="AP26" s="3">
        <f t="shared" si="45"/>
        <v>1.8450980400142569</v>
      </c>
      <c r="AQ26" s="3">
        <f t="shared" si="45"/>
        <v>1</v>
      </c>
    </row>
    <row r="27" spans="1:43">
      <c r="A27" s="3" t="s">
        <v>175</v>
      </c>
      <c r="B27" s="3"/>
      <c r="C27" s="3"/>
      <c r="D27" s="3"/>
      <c r="E27" s="3"/>
      <c r="F27" s="3">
        <v>1</v>
      </c>
      <c r="G27" s="3"/>
      <c r="H27" s="3"/>
      <c r="I27" s="3"/>
      <c r="J27" s="3">
        <f t="shared" si="3"/>
        <v>1</v>
      </c>
      <c r="K27" s="3">
        <f t="shared" si="30"/>
        <v>1</v>
      </c>
      <c r="L27" s="3">
        <f t="shared" si="4"/>
        <v>7</v>
      </c>
      <c r="M27" s="3">
        <f t="shared" si="5"/>
        <v>0.84509804001425681</v>
      </c>
      <c r="N27">
        <f t="shared" si="6"/>
        <v>0</v>
      </c>
      <c r="O27" s="3">
        <f t="shared" si="7"/>
        <v>0</v>
      </c>
      <c r="P27" s="3">
        <f t="shared" si="8"/>
        <v>0</v>
      </c>
      <c r="Q27" s="3">
        <f t="shared" si="9"/>
        <v>0</v>
      </c>
      <c r="R27" s="3">
        <f t="shared" si="10"/>
        <v>0.84509804001425681</v>
      </c>
      <c r="S27" s="3">
        <f t="shared" si="11"/>
        <v>0</v>
      </c>
      <c r="T27" s="3">
        <f t="shared" si="12"/>
        <v>0</v>
      </c>
      <c r="U27" s="3">
        <f t="shared" si="13"/>
        <v>0</v>
      </c>
      <c r="V27">
        <f t="shared" si="14"/>
        <v>1</v>
      </c>
      <c r="W27" s="3">
        <f t="shared" si="15"/>
        <v>1</v>
      </c>
      <c r="X27" s="3">
        <f t="shared" si="16"/>
        <v>1</v>
      </c>
      <c r="Y27" s="3">
        <f t="shared" si="17"/>
        <v>1</v>
      </c>
      <c r="Z27" s="3">
        <f t="shared" si="18"/>
        <v>1.8450980400142569</v>
      </c>
      <c r="AA27" s="3">
        <f t="shared" si="19"/>
        <v>1</v>
      </c>
      <c r="AB27" s="11">
        <f t="shared" si="20"/>
        <v>1</v>
      </c>
      <c r="AC27" s="3">
        <f t="shared" si="21"/>
        <v>1</v>
      </c>
      <c r="AD27" s="10">
        <f t="shared" si="22"/>
        <v>1</v>
      </c>
      <c r="AE27" s="3">
        <f t="shared" si="23"/>
        <v>1</v>
      </c>
      <c r="AF27" s="3">
        <f t="shared" si="24"/>
        <v>1</v>
      </c>
      <c r="AG27" s="3">
        <f t="shared" si="25"/>
        <v>1.8450980400142569</v>
      </c>
      <c r="AH27" s="3">
        <f t="shared" si="38"/>
        <v>1</v>
      </c>
      <c r="AI27" s="3">
        <f t="shared" si="39"/>
        <v>1</v>
      </c>
      <c r="AJ27" s="3">
        <f t="shared" si="40"/>
        <v>1</v>
      </c>
      <c r="AK27" s="3"/>
      <c r="AL27" s="10">
        <f t="shared" ref="AL27:AQ27" si="46">$V27*AD27</f>
        <v>1</v>
      </c>
      <c r="AM27" s="3">
        <f t="shared" si="46"/>
        <v>1</v>
      </c>
      <c r="AN27" s="3">
        <f t="shared" si="46"/>
        <v>1</v>
      </c>
      <c r="AO27" s="3">
        <f t="shared" si="46"/>
        <v>1.8450980400142569</v>
      </c>
      <c r="AP27" s="3">
        <f t="shared" si="46"/>
        <v>1</v>
      </c>
      <c r="AQ27" s="3">
        <f t="shared" si="46"/>
        <v>1</v>
      </c>
    </row>
    <row r="28" spans="1:43">
      <c r="A28" s="3" t="s">
        <v>176</v>
      </c>
      <c r="B28" s="3"/>
      <c r="C28" s="3"/>
      <c r="D28" s="3">
        <v>1</v>
      </c>
      <c r="E28" s="3"/>
      <c r="F28" s="3"/>
      <c r="G28" s="3"/>
      <c r="H28" s="3"/>
      <c r="I28" s="3"/>
      <c r="J28" s="3">
        <f t="shared" si="3"/>
        <v>1</v>
      </c>
      <c r="K28" s="3">
        <f t="shared" si="30"/>
        <v>1</v>
      </c>
      <c r="L28" s="3">
        <f t="shared" si="4"/>
        <v>7</v>
      </c>
      <c r="M28" s="3">
        <f t="shared" si="5"/>
        <v>0.84509804001425681</v>
      </c>
      <c r="N28">
        <f t="shared" si="6"/>
        <v>0</v>
      </c>
      <c r="O28" s="3">
        <f t="shared" si="7"/>
        <v>0</v>
      </c>
      <c r="P28" s="3">
        <f t="shared" si="8"/>
        <v>0.84509804001425681</v>
      </c>
      <c r="Q28" s="3">
        <f t="shared" si="9"/>
        <v>0</v>
      </c>
      <c r="R28" s="3">
        <f t="shared" si="10"/>
        <v>0</v>
      </c>
      <c r="S28" s="3">
        <f t="shared" si="11"/>
        <v>0</v>
      </c>
      <c r="T28" s="3">
        <f t="shared" si="12"/>
        <v>0</v>
      </c>
      <c r="U28" s="3">
        <f t="shared" si="13"/>
        <v>0</v>
      </c>
      <c r="V28">
        <f t="shared" si="14"/>
        <v>1</v>
      </c>
      <c r="W28" s="3">
        <f t="shared" si="15"/>
        <v>1</v>
      </c>
      <c r="X28" s="3">
        <f t="shared" si="16"/>
        <v>1.8450980400142569</v>
      </c>
      <c r="Y28" s="3">
        <f t="shared" si="17"/>
        <v>1</v>
      </c>
      <c r="Z28" s="3">
        <f t="shared" si="18"/>
        <v>1</v>
      </c>
      <c r="AA28" s="3">
        <f t="shared" si="19"/>
        <v>1</v>
      </c>
      <c r="AB28" s="11">
        <f t="shared" si="20"/>
        <v>1</v>
      </c>
      <c r="AC28" s="3">
        <f t="shared" si="21"/>
        <v>1</v>
      </c>
      <c r="AD28" s="10">
        <f t="shared" si="22"/>
        <v>1</v>
      </c>
      <c r="AE28" s="3">
        <f t="shared" si="23"/>
        <v>1.8450980400142569</v>
      </c>
      <c r="AF28" s="3">
        <f t="shared" si="24"/>
        <v>1</v>
      </c>
      <c r="AG28" s="3">
        <f t="shared" si="25"/>
        <v>1</v>
      </c>
      <c r="AH28" s="3">
        <f t="shared" si="38"/>
        <v>1</v>
      </c>
      <c r="AI28" s="3">
        <f t="shared" si="39"/>
        <v>1</v>
      </c>
      <c r="AJ28" s="3">
        <f t="shared" si="40"/>
        <v>1</v>
      </c>
      <c r="AK28" s="3"/>
      <c r="AL28" s="10">
        <f t="shared" ref="AL28:AQ28" si="47">$V28*AD28</f>
        <v>1</v>
      </c>
      <c r="AM28" s="3">
        <f t="shared" si="47"/>
        <v>1.8450980400142569</v>
      </c>
      <c r="AN28" s="3">
        <f t="shared" si="47"/>
        <v>1</v>
      </c>
      <c r="AO28" s="3">
        <f t="shared" si="47"/>
        <v>1</v>
      </c>
      <c r="AP28" s="3">
        <f t="shared" si="47"/>
        <v>1</v>
      </c>
      <c r="AQ28" s="3">
        <f t="shared" si="47"/>
        <v>1</v>
      </c>
    </row>
    <row r="29" spans="1:43">
      <c r="A29" s="3" t="s">
        <v>177</v>
      </c>
      <c r="B29" s="3"/>
      <c r="C29" s="3"/>
      <c r="D29" s="3"/>
      <c r="E29" s="3">
        <v>1</v>
      </c>
      <c r="F29" s="3"/>
      <c r="G29" s="3"/>
      <c r="H29" s="3"/>
      <c r="I29" s="3"/>
      <c r="J29" s="3">
        <f t="shared" si="3"/>
        <v>1</v>
      </c>
      <c r="K29" s="3">
        <f t="shared" si="30"/>
        <v>1</v>
      </c>
      <c r="L29" s="3">
        <f t="shared" si="4"/>
        <v>7</v>
      </c>
      <c r="M29" s="3">
        <f t="shared" si="5"/>
        <v>0.84509804001425681</v>
      </c>
      <c r="N29">
        <f t="shared" si="6"/>
        <v>0</v>
      </c>
      <c r="O29" s="3">
        <f t="shared" si="7"/>
        <v>0</v>
      </c>
      <c r="P29" s="3">
        <f t="shared" si="8"/>
        <v>0</v>
      </c>
      <c r="Q29" s="3">
        <f t="shared" si="9"/>
        <v>0.84509804001425681</v>
      </c>
      <c r="R29" s="3">
        <f t="shared" si="10"/>
        <v>0</v>
      </c>
      <c r="S29" s="3">
        <f t="shared" si="11"/>
        <v>0</v>
      </c>
      <c r="T29" s="3">
        <f t="shared" si="12"/>
        <v>0</v>
      </c>
      <c r="U29" s="3">
        <f t="shared" si="13"/>
        <v>0</v>
      </c>
      <c r="V29">
        <f t="shared" si="14"/>
        <v>1</v>
      </c>
      <c r="W29" s="3">
        <f t="shared" si="15"/>
        <v>1</v>
      </c>
      <c r="X29" s="3">
        <f t="shared" si="16"/>
        <v>1</v>
      </c>
      <c r="Y29" s="3">
        <f t="shared" si="17"/>
        <v>1.8450980400142569</v>
      </c>
      <c r="Z29" s="3">
        <f t="shared" si="18"/>
        <v>1</v>
      </c>
      <c r="AA29" s="3">
        <f t="shared" si="19"/>
        <v>1</v>
      </c>
      <c r="AB29" s="11">
        <f t="shared" si="20"/>
        <v>1</v>
      </c>
      <c r="AC29" s="3">
        <f t="shared" si="21"/>
        <v>1</v>
      </c>
      <c r="AD29" s="10">
        <f t="shared" si="22"/>
        <v>1</v>
      </c>
      <c r="AE29" s="3">
        <f t="shared" si="23"/>
        <v>1</v>
      </c>
      <c r="AF29" s="3">
        <f t="shared" si="24"/>
        <v>1.8450980400142569</v>
      </c>
      <c r="AG29" s="3">
        <f t="shared" si="25"/>
        <v>1</v>
      </c>
      <c r="AH29" s="3">
        <f t="shared" si="38"/>
        <v>1</v>
      </c>
      <c r="AI29" s="3">
        <f t="shared" si="39"/>
        <v>1</v>
      </c>
      <c r="AJ29" s="3">
        <f t="shared" si="40"/>
        <v>1</v>
      </c>
      <c r="AK29" s="3"/>
      <c r="AL29" s="10">
        <f t="shared" ref="AL29:AQ29" si="48">$V29*AD29</f>
        <v>1</v>
      </c>
      <c r="AM29" s="3">
        <f t="shared" si="48"/>
        <v>1</v>
      </c>
      <c r="AN29" s="3">
        <f t="shared" si="48"/>
        <v>1.8450980400142569</v>
      </c>
      <c r="AO29" s="3">
        <f t="shared" si="48"/>
        <v>1</v>
      </c>
      <c r="AP29" s="3">
        <f t="shared" si="48"/>
        <v>1</v>
      </c>
      <c r="AQ29" s="3">
        <f t="shared" si="48"/>
        <v>1</v>
      </c>
    </row>
    <row r="30" spans="1:43">
      <c r="A30" s="3" t="s">
        <v>178</v>
      </c>
      <c r="B30" s="3"/>
      <c r="C30" s="3">
        <v>1</v>
      </c>
      <c r="D30" s="3">
        <v>1</v>
      </c>
      <c r="E30" s="3">
        <v>1</v>
      </c>
      <c r="F30" s="3">
        <v>1</v>
      </c>
      <c r="G30" s="3"/>
      <c r="H30" s="3"/>
      <c r="I30" s="3"/>
      <c r="J30" s="3">
        <f t="shared" si="3"/>
        <v>4</v>
      </c>
      <c r="K30" s="3">
        <f t="shared" si="30"/>
        <v>0.25</v>
      </c>
      <c r="L30" s="3">
        <f t="shared" si="4"/>
        <v>1.75</v>
      </c>
      <c r="M30" s="3">
        <f t="shared" si="5"/>
        <v>0.24303804868629444</v>
      </c>
      <c r="N30">
        <f t="shared" si="6"/>
        <v>0</v>
      </c>
      <c r="O30" s="3">
        <f t="shared" si="7"/>
        <v>0.24303804868629444</v>
      </c>
      <c r="P30" s="3">
        <f t="shared" si="8"/>
        <v>0.24303804868629444</v>
      </c>
      <c r="Q30" s="3">
        <f t="shared" ref="Q30:Q40" si="49">E30*M30</f>
        <v>0.24303804868629444</v>
      </c>
      <c r="R30" s="3">
        <f t="shared" si="10"/>
        <v>0.24303804868629444</v>
      </c>
      <c r="S30" s="3">
        <f t="shared" si="11"/>
        <v>0</v>
      </c>
      <c r="T30" s="3">
        <f t="shared" si="12"/>
        <v>0</v>
      </c>
      <c r="U30" s="3">
        <f t="shared" si="13"/>
        <v>0</v>
      </c>
      <c r="V30">
        <f t="shared" si="14"/>
        <v>1</v>
      </c>
      <c r="W30" s="3">
        <f t="shared" si="15"/>
        <v>1.2430380486862944</v>
      </c>
      <c r="X30" s="3">
        <f t="shared" si="16"/>
        <v>1.2430380486862944</v>
      </c>
      <c r="Y30" s="3">
        <f t="shared" si="17"/>
        <v>1.2430380486862944</v>
      </c>
      <c r="Z30" s="3">
        <f t="shared" si="18"/>
        <v>1.2430380486862944</v>
      </c>
      <c r="AA30" s="3">
        <f t="shared" si="19"/>
        <v>1</v>
      </c>
      <c r="AB30" s="11">
        <f t="shared" si="20"/>
        <v>1</v>
      </c>
      <c r="AC30" s="3">
        <f t="shared" si="21"/>
        <v>1</v>
      </c>
      <c r="AD30" s="10">
        <f t="shared" si="22"/>
        <v>1.2430380486862944</v>
      </c>
      <c r="AE30" s="3">
        <f t="shared" si="23"/>
        <v>1.2430380486862944</v>
      </c>
      <c r="AF30" s="3">
        <f t="shared" si="24"/>
        <v>1.2430380486862944</v>
      </c>
      <c r="AG30" s="3">
        <f t="shared" si="25"/>
        <v>1.2430380486862944</v>
      </c>
      <c r="AH30" s="3">
        <f t="shared" si="38"/>
        <v>1</v>
      </c>
      <c r="AI30" s="3">
        <f t="shared" si="39"/>
        <v>1</v>
      </c>
      <c r="AJ30" s="3">
        <f t="shared" si="40"/>
        <v>1</v>
      </c>
      <c r="AK30" s="3"/>
      <c r="AL30" s="10">
        <f t="shared" ref="AL30:AQ30" si="50">$V30*AD30</f>
        <v>1.2430380486862944</v>
      </c>
      <c r="AM30" s="3">
        <f t="shared" si="50"/>
        <v>1.2430380486862944</v>
      </c>
      <c r="AN30" s="3">
        <f t="shared" si="50"/>
        <v>1.2430380486862944</v>
      </c>
      <c r="AO30" s="3">
        <f t="shared" si="50"/>
        <v>1.2430380486862944</v>
      </c>
      <c r="AP30" s="3">
        <f t="shared" si="50"/>
        <v>1</v>
      </c>
      <c r="AQ30" s="3">
        <f t="shared" si="50"/>
        <v>1</v>
      </c>
    </row>
    <row r="31" spans="1:43">
      <c r="A31" s="3" t="s">
        <v>179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/>
      <c r="J31" s="3">
        <f t="shared" si="3"/>
        <v>6</v>
      </c>
      <c r="K31" s="3">
        <f t="shared" si="30"/>
        <v>0.16666666666666666</v>
      </c>
      <c r="L31" s="3">
        <f t="shared" si="4"/>
        <v>1.1666666666666667</v>
      </c>
      <c r="M31" s="3">
        <f t="shared" si="5"/>
        <v>6.6946789630613221E-2</v>
      </c>
      <c r="N31">
        <f t="shared" si="6"/>
        <v>6.6946789630613221E-2</v>
      </c>
      <c r="O31" s="3">
        <f t="shared" si="7"/>
        <v>6.6946789630613221E-2</v>
      </c>
      <c r="P31" s="3">
        <f t="shared" si="8"/>
        <v>6.6946789630613221E-2</v>
      </c>
      <c r="Q31" s="3">
        <f t="shared" si="49"/>
        <v>6.6946789630613221E-2</v>
      </c>
      <c r="R31" s="3">
        <f t="shared" si="10"/>
        <v>6.6946789630613221E-2</v>
      </c>
      <c r="S31" s="3">
        <f t="shared" si="11"/>
        <v>6.6946789630613221E-2</v>
      </c>
      <c r="T31" s="3">
        <f t="shared" si="12"/>
        <v>6.6946789630613221E-2</v>
      </c>
      <c r="U31" s="3">
        <f t="shared" si="13"/>
        <v>0</v>
      </c>
      <c r="V31">
        <f t="shared" si="14"/>
        <v>1.0669467896306133</v>
      </c>
      <c r="W31" s="3">
        <f t="shared" si="15"/>
        <v>1.0669467896306133</v>
      </c>
      <c r="X31" s="3">
        <f t="shared" si="16"/>
        <v>1.0669467896306133</v>
      </c>
      <c r="Y31" s="3">
        <f t="shared" si="17"/>
        <v>1.0669467896306133</v>
      </c>
      <c r="Z31" s="3">
        <f t="shared" si="18"/>
        <v>1.0669467896306133</v>
      </c>
      <c r="AA31" s="3">
        <f t="shared" si="19"/>
        <v>1.0669467896306133</v>
      </c>
      <c r="AB31" s="11">
        <f t="shared" si="20"/>
        <v>1.0669467896306133</v>
      </c>
      <c r="AC31" s="3">
        <f t="shared" si="21"/>
        <v>1</v>
      </c>
      <c r="AD31" s="10">
        <f t="shared" si="22"/>
        <v>1.1383754519030722</v>
      </c>
      <c r="AE31" s="3">
        <f t="shared" si="23"/>
        <v>1.1383754519030722</v>
      </c>
      <c r="AF31" s="3">
        <f t="shared" si="24"/>
        <v>1.1383754519030722</v>
      </c>
      <c r="AG31" s="3">
        <f t="shared" si="25"/>
        <v>1.1383754519030722</v>
      </c>
      <c r="AH31" s="3">
        <f t="shared" si="38"/>
        <v>1.1383754519030722</v>
      </c>
      <c r="AI31" s="3">
        <f t="shared" si="39"/>
        <v>1.1383754519030722</v>
      </c>
      <c r="AJ31" s="3">
        <f t="shared" si="40"/>
        <v>1.0669467896306133</v>
      </c>
      <c r="AK31" s="3"/>
      <c r="AL31" s="10">
        <f t="shared" ref="AL31:AQ31" si="51">$V31*AD31</f>
        <v>1.2145860338022816</v>
      </c>
      <c r="AM31" s="3">
        <f t="shared" si="51"/>
        <v>1.2145860338022816</v>
      </c>
      <c r="AN31" s="3">
        <f t="shared" si="51"/>
        <v>1.2145860338022816</v>
      </c>
      <c r="AO31" s="3">
        <f t="shared" si="51"/>
        <v>1.2145860338022816</v>
      </c>
      <c r="AP31" s="3">
        <f t="shared" si="51"/>
        <v>1.2145860338022816</v>
      </c>
      <c r="AQ31" s="3">
        <f t="shared" si="51"/>
        <v>1.2145860338022816</v>
      </c>
    </row>
    <row r="32" spans="1:43">
      <c r="A32" s="3" t="s">
        <v>180</v>
      </c>
      <c r="B32" s="3"/>
      <c r="C32" s="3"/>
      <c r="D32" s="3"/>
      <c r="E32" s="3">
        <v>1</v>
      </c>
      <c r="F32" s="3"/>
      <c r="G32" s="3"/>
      <c r="H32" s="3"/>
      <c r="I32" s="3"/>
      <c r="J32" s="3">
        <f t="shared" si="3"/>
        <v>1</v>
      </c>
      <c r="K32" s="3">
        <f t="shared" si="30"/>
        <v>1</v>
      </c>
      <c r="L32" s="3">
        <f t="shared" si="4"/>
        <v>7</v>
      </c>
      <c r="M32" s="3">
        <f t="shared" si="5"/>
        <v>0.84509804001425681</v>
      </c>
      <c r="N32">
        <f t="shared" si="6"/>
        <v>0</v>
      </c>
      <c r="O32" s="3">
        <f t="shared" si="7"/>
        <v>0</v>
      </c>
      <c r="P32" s="3">
        <f t="shared" si="8"/>
        <v>0</v>
      </c>
      <c r="Q32" s="3">
        <f t="shared" si="49"/>
        <v>0.84509804001425681</v>
      </c>
      <c r="R32" s="3">
        <f t="shared" si="10"/>
        <v>0</v>
      </c>
      <c r="S32" s="3">
        <f t="shared" si="11"/>
        <v>0</v>
      </c>
      <c r="T32" s="3">
        <f t="shared" si="12"/>
        <v>0</v>
      </c>
      <c r="U32" s="3">
        <f t="shared" si="13"/>
        <v>0</v>
      </c>
      <c r="V32">
        <f t="shared" si="14"/>
        <v>1</v>
      </c>
      <c r="W32" s="3">
        <f t="shared" si="15"/>
        <v>1</v>
      </c>
      <c r="X32" s="3">
        <f t="shared" si="16"/>
        <v>1</v>
      </c>
      <c r="Y32" s="3">
        <f t="shared" si="17"/>
        <v>1.8450980400142569</v>
      </c>
      <c r="Z32" s="3">
        <f t="shared" si="18"/>
        <v>1</v>
      </c>
      <c r="AA32" s="3">
        <f t="shared" si="19"/>
        <v>1</v>
      </c>
      <c r="AB32" s="11">
        <f t="shared" si="20"/>
        <v>1</v>
      </c>
      <c r="AC32" s="3">
        <f t="shared" si="21"/>
        <v>1</v>
      </c>
      <c r="AD32" s="10">
        <f t="shared" si="22"/>
        <v>1</v>
      </c>
      <c r="AE32" s="3">
        <f t="shared" si="23"/>
        <v>1</v>
      </c>
      <c r="AF32" s="3">
        <f t="shared" si="24"/>
        <v>1.8450980400142569</v>
      </c>
      <c r="AG32" s="3">
        <f t="shared" si="25"/>
        <v>1</v>
      </c>
      <c r="AH32" s="3">
        <f t="shared" si="38"/>
        <v>1</v>
      </c>
      <c r="AI32" s="3">
        <f t="shared" si="39"/>
        <v>1</v>
      </c>
      <c r="AJ32" s="3">
        <f t="shared" si="40"/>
        <v>1</v>
      </c>
      <c r="AK32" s="3"/>
      <c r="AL32" s="10">
        <f t="shared" ref="AL32:AQ32" si="52">$V32*AD32</f>
        <v>1</v>
      </c>
      <c r="AM32" s="3">
        <f t="shared" si="52"/>
        <v>1</v>
      </c>
      <c r="AN32" s="3">
        <f t="shared" si="52"/>
        <v>1.8450980400142569</v>
      </c>
      <c r="AO32" s="3">
        <f t="shared" si="52"/>
        <v>1</v>
      </c>
      <c r="AP32" s="3">
        <f t="shared" si="52"/>
        <v>1</v>
      </c>
      <c r="AQ32" s="3">
        <f t="shared" si="52"/>
        <v>1</v>
      </c>
    </row>
    <row r="33" spans="1:43">
      <c r="A33" s="3" t="s">
        <v>181</v>
      </c>
      <c r="B33" s="3">
        <v>1</v>
      </c>
      <c r="C33" s="3">
        <v>1</v>
      </c>
      <c r="D33" s="3">
        <v>1</v>
      </c>
      <c r="E33" s="3">
        <v>1</v>
      </c>
      <c r="F33" s="3"/>
      <c r="G33" s="3"/>
      <c r="H33" s="3">
        <v>1</v>
      </c>
      <c r="I33" s="3"/>
      <c r="J33" s="3">
        <f t="shared" si="3"/>
        <v>4</v>
      </c>
      <c r="K33" s="3">
        <f t="shared" si="30"/>
        <v>0.25</v>
      </c>
      <c r="L33" s="3">
        <f t="shared" si="4"/>
        <v>1.75</v>
      </c>
      <c r="M33" s="3">
        <f t="shared" si="5"/>
        <v>0.24303804868629444</v>
      </c>
      <c r="N33">
        <f t="shared" si="6"/>
        <v>0.24303804868629444</v>
      </c>
      <c r="O33" s="3">
        <f t="shared" si="7"/>
        <v>0.24303804868629444</v>
      </c>
      <c r="P33" s="3">
        <f t="shared" si="8"/>
        <v>0.24303804868629444</v>
      </c>
      <c r="Q33" s="3">
        <f t="shared" si="49"/>
        <v>0.24303804868629444</v>
      </c>
      <c r="R33" s="3">
        <f t="shared" si="10"/>
        <v>0</v>
      </c>
      <c r="S33" s="3">
        <f t="shared" si="11"/>
        <v>0</v>
      </c>
      <c r="T33" s="3">
        <f t="shared" si="12"/>
        <v>0.24303804868629444</v>
      </c>
      <c r="U33" s="3">
        <f t="shared" si="13"/>
        <v>0</v>
      </c>
      <c r="V33">
        <f t="shared" si="14"/>
        <v>1.2430380486862944</v>
      </c>
      <c r="W33" s="3">
        <f t="shared" si="15"/>
        <v>1.2430380486862944</v>
      </c>
      <c r="X33" s="3">
        <f t="shared" si="16"/>
        <v>1.2430380486862944</v>
      </c>
      <c r="Y33" s="3">
        <f t="shared" si="17"/>
        <v>1.2430380486862944</v>
      </c>
      <c r="Z33" s="3">
        <f t="shared" si="18"/>
        <v>1</v>
      </c>
      <c r="AA33" s="3">
        <f t="shared" si="19"/>
        <v>1</v>
      </c>
      <c r="AB33" s="11">
        <f t="shared" si="20"/>
        <v>1.2430380486862944</v>
      </c>
      <c r="AC33" s="3">
        <f t="shared" si="21"/>
        <v>1</v>
      </c>
      <c r="AD33" s="10">
        <f t="shared" si="22"/>
        <v>1.5451435904818305</v>
      </c>
      <c r="AE33" s="3">
        <f t="shared" si="23"/>
        <v>1.5451435904818305</v>
      </c>
      <c r="AF33" s="3">
        <f t="shared" si="24"/>
        <v>1.5451435904818305</v>
      </c>
      <c r="AG33" s="3">
        <f t="shared" si="25"/>
        <v>1.2430380486862944</v>
      </c>
      <c r="AH33" s="3">
        <f t="shared" si="38"/>
        <v>1.2430380486862944</v>
      </c>
      <c r="AI33" s="3">
        <f t="shared" si="39"/>
        <v>1.5451435904818305</v>
      </c>
      <c r="AJ33" s="3">
        <f t="shared" si="40"/>
        <v>1.2430380486862944</v>
      </c>
      <c r="AK33" s="3"/>
      <c r="AL33" s="10">
        <f t="shared" ref="AL33:AQ33" si="53">$V33*AD33</f>
        <v>1.9206722736526693</v>
      </c>
      <c r="AM33" s="3">
        <f t="shared" si="53"/>
        <v>1.9206722736526693</v>
      </c>
      <c r="AN33" s="3">
        <f t="shared" si="53"/>
        <v>1.9206722736526693</v>
      </c>
      <c r="AO33" s="3">
        <f t="shared" si="53"/>
        <v>1.5451435904818305</v>
      </c>
      <c r="AP33" s="3">
        <f t="shared" si="53"/>
        <v>1.5451435904818305</v>
      </c>
      <c r="AQ33" s="3">
        <f t="shared" si="53"/>
        <v>1.9206722736526693</v>
      </c>
    </row>
    <row r="34" spans="1:43">
      <c r="A34" s="3" t="s">
        <v>182</v>
      </c>
      <c r="B34" s="3"/>
      <c r="C34" s="3">
        <v>1</v>
      </c>
      <c r="D34" s="3"/>
      <c r="E34" s="3"/>
      <c r="F34" s="3"/>
      <c r="G34" s="3"/>
      <c r="H34" s="3"/>
      <c r="I34" s="3"/>
      <c r="J34" s="3">
        <f t="shared" si="3"/>
        <v>1</v>
      </c>
      <c r="K34" s="3">
        <f t="shared" si="30"/>
        <v>1</v>
      </c>
      <c r="L34" s="3">
        <f t="shared" si="4"/>
        <v>7</v>
      </c>
      <c r="M34" s="3">
        <f t="shared" si="5"/>
        <v>0.84509804001425681</v>
      </c>
      <c r="N34">
        <f t="shared" si="6"/>
        <v>0</v>
      </c>
      <c r="O34" s="3">
        <f t="shared" si="7"/>
        <v>0.84509804001425681</v>
      </c>
      <c r="P34" s="3">
        <f t="shared" si="8"/>
        <v>0</v>
      </c>
      <c r="Q34" s="3">
        <f t="shared" si="49"/>
        <v>0</v>
      </c>
      <c r="R34" s="3">
        <f t="shared" si="10"/>
        <v>0</v>
      </c>
      <c r="S34" s="3">
        <f t="shared" si="11"/>
        <v>0</v>
      </c>
      <c r="T34" s="3">
        <f t="shared" si="12"/>
        <v>0</v>
      </c>
      <c r="U34" s="3">
        <f t="shared" si="13"/>
        <v>0</v>
      </c>
      <c r="V34">
        <f t="shared" si="14"/>
        <v>1</v>
      </c>
      <c r="W34" s="3">
        <f t="shared" si="15"/>
        <v>1.8450980400142569</v>
      </c>
      <c r="X34" s="3">
        <f t="shared" si="16"/>
        <v>1</v>
      </c>
      <c r="Y34" s="3">
        <f t="shared" si="17"/>
        <v>1</v>
      </c>
      <c r="Z34" s="3">
        <f t="shared" si="18"/>
        <v>1</v>
      </c>
      <c r="AA34" s="3">
        <f t="shared" si="19"/>
        <v>1</v>
      </c>
      <c r="AB34" s="11">
        <f t="shared" si="20"/>
        <v>1</v>
      </c>
      <c r="AC34" s="3">
        <f t="shared" si="21"/>
        <v>1</v>
      </c>
      <c r="AD34" s="10">
        <f t="shared" si="22"/>
        <v>1.8450980400142569</v>
      </c>
      <c r="AE34" s="3">
        <f t="shared" si="23"/>
        <v>1</v>
      </c>
      <c r="AF34" s="3">
        <f t="shared" si="24"/>
        <v>1</v>
      </c>
      <c r="AG34" s="3">
        <f t="shared" si="25"/>
        <v>1</v>
      </c>
      <c r="AH34" s="3">
        <f t="shared" si="38"/>
        <v>1</v>
      </c>
      <c r="AI34" s="3">
        <f t="shared" si="39"/>
        <v>1</v>
      </c>
      <c r="AJ34" s="3">
        <f t="shared" si="40"/>
        <v>1</v>
      </c>
      <c r="AK34" s="3"/>
      <c r="AL34" s="10">
        <f t="shared" ref="AL34:AQ34" si="54">$V34*AD34</f>
        <v>1.8450980400142569</v>
      </c>
      <c r="AM34" s="3">
        <f t="shared" si="54"/>
        <v>1</v>
      </c>
      <c r="AN34" s="3">
        <f t="shared" si="54"/>
        <v>1</v>
      </c>
      <c r="AO34" s="3">
        <f t="shared" si="54"/>
        <v>1</v>
      </c>
      <c r="AP34" s="3">
        <f t="shared" si="54"/>
        <v>1</v>
      </c>
      <c r="AQ34" s="3">
        <f t="shared" si="54"/>
        <v>1</v>
      </c>
    </row>
    <row r="35" spans="1:43">
      <c r="A35" s="3" t="s">
        <v>183</v>
      </c>
      <c r="B35" s="3"/>
      <c r="C35" s="3"/>
      <c r="D35" s="3">
        <v>1</v>
      </c>
      <c r="E35" s="3"/>
      <c r="F35" s="3"/>
      <c r="G35" s="3"/>
      <c r="H35" s="3"/>
      <c r="I35" s="3"/>
      <c r="J35" s="3">
        <f t="shared" si="3"/>
        <v>1</v>
      </c>
      <c r="K35" s="3">
        <f t="shared" si="30"/>
        <v>1</v>
      </c>
      <c r="L35" s="3">
        <f t="shared" si="4"/>
        <v>7</v>
      </c>
      <c r="M35" s="3">
        <f t="shared" si="5"/>
        <v>0.84509804001425681</v>
      </c>
      <c r="N35">
        <f t="shared" si="6"/>
        <v>0</v>
      </c>
      <c r="O35" s="3">
        <f t="shared" si="7"/>
        <v>0</v>
      </c>
      <c r="P35" s="3">
        <f t="shared" si="8"/>
        <v>0.84509804001425681</v>
      </c>
      <c r="Q35" s="3">
        <f t="shared" si="49"/>
        <v>0</v>
      </c>
      <c r="R35" s="3">
        <f t="shared" si="10"/>
        <v>0</v>
      </c>
      <c r="S35" s="3">
        <f t="shared" si="11"/>
        <v>0</v>
      </c>
      <c r="T35" s="3">
        <f t="shared" si="12"/>
        <v>0</v>
      </c>
      <c r="U35" s="3">
        <f t="shared" si="13"/>
        <v>0</v>
      </c>
      <c r="V35">
        <f t="shared" si="14"/>
        <v>1</v>
      </c>
      <c r="W35" s="3">
        <f t="shared" si="15"/>
        <v>1</v>
      </c>
      <c r="X35" s="3">
        <f t="shared" si="16"/>
        <v>1.8450980400142569</v>
      </c>
      <c r="Y35" s="3">
        <f t="shared" si="17"/>
        <v>1</v>
      </c>
      <c r="Z35" s="3">
        <f t="shared" si="18"/>
        <v>1</v>
      </c>
      <c r="AA35" s="3">
        <f t="shared" si="19"/>
        <v>1</v>
      </c>
      <c r="AB35" s="11">
        <f t="shared" si="20"/>
        <v>1</v>
      </c>
      <c r="AC35" s="3">
        <f t="shared" si="21"/>
        <v>1</v>
      </c>
      <c r="AD35" s="10">
        <f t="shared" si="22"/>
        <v>1</v>
      </c>
      <c r="AE35" s="3">
        <f t="shared" si="23"/>
        <v>1.8450980400142569</v>
      </c>
      <c r="AF35" s="3">
        <f t="shared" si="24"/>
        <v>1</v>
      </c>
      <c r="AG35" s="3">
        <f t="shared" si="25"/>
        <v>1</v>
      </c>
      <c r="AH35" s="3">
        <f t="shared" si="38"/>
        <v>1</v>
      </c>
      <c r="AI35" s="3">
        <f t="shared" si="39"/>
        <v>1</v>
      </c>
      <c r="AJ35" s="3">
        <f t="shared" si="40"/>
        <v>1</v>
      </c>
      <c r="AK35" s="3"/>
      <c r="AL35" s="10">
        <f t="shared" ref="AL35:AQ35" si="55">$V35*AD35</f>
        <v>1</v>
      </c>
      <c r="AM35" s="3">
        <f t="shared" si="55"/>
        <v>1.8450980400142569</v>
      </c>
      <c r="AN35" s="3">
        <f t="shared" si="55"/>
        <v>1</v>
      </c>
      <c r="AO35" s="3">
        <f t="shared" si="55"/>
        <v>1</v>
      </c>
      <c r="AP35" s="3">
        <f t="shared" si="55"/>
        <v>1</v>
      </c>
      <c r="AQ35" s="3">
        <f t="shared" si="55"/>
        <v>1</v>
      </c>
    </row>
    <row r="36" spans="1:43">
      <c r="A36" s="3" t="s">
        <v>184</v>
      </c>
      <c r="B36" s="3"/>
      <c r="C36" s="3"/>
      <c r="D36" s="3">
        <v>1</v>
      </c>
      <c r="E36" s="3"/>
      <c r="F36" s="3"/>
      <c r="G36" s="3"/>
      <c r="H36" s="3">
        <v>1</v>
      </c>
      <c r="I36" s="3"/>
      <c r="J36" s="3">
        <f t="shared" si="3"/>
        <v>2</v>
      </c>
      <c r="K36" s="3">
        <f t="shared" si="30"/>
        <v>0.5</v>
      </c>
      <c r="L36" s="3">
        <f t="shared" si="4"/>
        <v>3.5</v>
      </c>
      <c r="M36" s="3">
        <f t="shared" si="5"/>
        <v>0.54406804435027567</v>
      </c>
      <c r="N36">
        <f t="shared" si="6"/>
        <v>0</v>
      </c>
      <c r="O36" s="3">
        <f t="shared" si="7"/>
        <v>0</v>
      </c>
      <c r="P36" s="3">
        <f t="shared" si="8"/>
        <v>0.54406804435027567</v>
      </c>
      <c r="Q36" s="3">
        <f t="shared" si="49"/>
        <v>0</v>
      </c>
      <c r="R36" s="3">
        <f t="shared" si="10"/>
        <v>0</v>
      </c>
      <c r="S36" s="3">
        <f t="shared" si="11"/>
        <v>0</v>
      </c>
      <c r="T36" s="3">
        <f t="shared" si="12"/>
        <v>0.54406804435027567</v>
      </c>
      <c r="U36" s="3">
        <f t="shared" si="13"/>
        <v>0</v>
      </c>
      <c r="V36">
        <f t="shared" si="14"/>
        <v>1</v>
      </c>
      <c r="W36" s="3">
        <f t="shared" si="15"/>
        <v>1</v>
      </c>
      <c r="X36" s="3">
        <f t="shared" si="16"/>
        <v>1.5440680443502757</v>
      </c>
      <c r="Y36" s="3">
        <f t="shared" si="17"/>
        <v>1</v>
      </c>
      <c r="Z36" s="3">
        <f t="shared" si="18"/>
        <v>1</v>
      </c>
      <c r="AA36" s="3">
        <f t="shared" si="19"/>
        <v>1</v>
      </c>
      <c r="AB36" s="11">
        <f t="shared" si="20"/>
        <v>1.5440680443502757</v>
      </c>
      <c r="AC36" s="3">
        <f t="shared" si="21"/>
        <v>1</v>
      </c>
      <c r="AD36" s="10">
        <f t="shared" si="22"/>
        <v>1</v>
      </c>
      <c r="AE36" s="3">
        <f t="shared" si="23"/>
        <v>1.5440680443502757</v>
      </c>
      <c r="AF36" s="3">
        <f t="shared" si="24"/>
        <v>1</v>
      </c>
      <c r="AG36" s="3">
        <f t="shared" si="25"/>
        <v>1</v>
      </c>
      <c r="AH36" s="3">
        <f t="shared" si="38"/>
        <v>1</v>
      </c>
      <c r="AI36" s="3">
        <f t="shared" si="39"/>
        <v>1.5440680443502757</v>
      </c>
      <c r="AJ36" s="3">
        <f t="shared" si="40"/>
        <v>1</v>
      </c>
      <c r="AK36" s="3"/>
      <c r="AL36" s="13">
        <f t="shared" ref="AL36:AQ36" si="56">$V36*AD36</f>
        <v>1</v>
      </c>
      <c r="AM36" s="12">
        <f t="shared" si="56"/>
        <v>1.5440680443502757</v>
      </c>
      <c r="AN36" s="12">
        <f t="shared" si="56"/>
        <v>1</v>
      </c>
      <c r="AO36" s="12">
        <f t="shared" si="56"/>
        <v>1</v>
      </c>
      <c r="AP36" s="12">
        <f t="shared" si="56"/>
        <v>1</v>
      </c>
      <c r="AQ36" s="12">
        <f t="shared" si="56"/>
        <v>1.5440680443502757</v>
      </c>
    </row>
    <row r="37" spans="1:43">
      <c r="A37" s="3" t="s">
        <v>185</v>
      </c>
      <c r="B37" s="3"/>
      <c r="C37" s="3"/>
      <c r="D37" s="3"/>
      <c r="E37" s="3"/>
      <c r="F37" s="3"/>
      <c r="G37" s="3"/>
      <c r="H37" s="3"/>
      <c r="I37" s="3">
        <v>1</v>
      </c>
      <c r="J37" s="3">
        <f t="shared" si="3"/>
        <v>1</v>
      </c>
      <c r="K37" s="3">
        <f t="shared" si="30"/>
        <v>1</v>
      </c>
      <c r="L37" s="3">
        <f t="shared" si="4"/>
        <v>7</v>
      </c>
      <c r="M37" s="3">
        <f t="shared" si="5"/>
        <v>0.84509804001425681</v>
      </c>
      <c r="N37">
        <f t="shared" si="6"/>
        <v>0</v>
      </c>
      <c r="O37" s="3">
        <f t="shared" si="7"/>
        <v>0</v>
      </c>
      <c r="P37" s="3">
        <f t="shared" si="8"/>
        <v>0</v>
      </c>
      <c r="Q37" s="3">
        <f t="shared" si="49"/>
        <v>0</v>
      </c>
      <c r="R37" s="3">
        <f t="shared" si="10"/>
        <v>0</v>
      </c>
      <c r="S37" s="3">
        <f t="shared" si="11"/>
        <v>0</v>
      </c>
      <c r="T37" s="3">
        <f t="shared" si="12"/>
        <v>0</v>
      </c>
      <c r="U37" s="3">
        <f t="shared" si="13"/>
        <v>0.84509804001425681</v>
      </c>
      <c r="V37">
        <f t="shared" si="14"/>
        <v>1</v>
      </c>
      <c r="W37" s="3">
        <f t="shared" si="15"/>
        <v>1</v>
      </c>
      <c r="X37" s="3">
        <f t="shared" si="16"/>
        <v>1</v>
      </c>
      <c r="Y37" s="3">
        <f t="shared" si="17"/>
        <v>1</v>
      </c>
      <c r="Z37" s="3">
        <f t="shared" si="18"/>
        <v>1</v>
      </c>
      <c r="AA37" s="3">
        <f t="shared" si="19"/>
        <v>1</v>
      </c>
      <c r="AB37" s="11">
        <f t="shared" si="20"/>
        <v>1</v>
      </c>
      <c r="AC37" s="3">
        <f t="shared" si="21"/>
        <v>1.8450980400142569</v>
      </c>
      <c r="AD37" s="10">
        <f t="shared" si="22"/>
        <v>1</v>
      </c>
      <c r="AE37" s="3">
        <f t="shared" si="23"/>
        <v>1</v>
      </c>
      <c r="AF37" s="3">
        <f t="shared" si="24"/>
        <v>1</v>
      </c>
      <c r="AG37" s="3">
        <f t="shared" si="25"/>
        <v>1</v>
      </c>
      <c r="AH37" s="3">
        <f t="shared" si="38"/>
        <v>1</v>
      </c>
      <c r="AI37" s="3">
        <f t="shared" si="39"/>
        <v>1</v>
      </c>
      <c r="AJ37" s="3">
        <f t="shared" si="40"/>
        <v>1.8450980400142569</v>
      </c>
      <c r="AK37" s="3"/>
      <c r="AL37" s="13"/>
      <c r="AM37" s="13"/>
      <c r="AN37" s="13"/>
      <c r="AO37" s="13"/>
      <c r="AP37" s="13"/>
      <c r="AQ37" s="13"/>
    </row>
    <row r="38" spans="1:43">
      <c r="A38" s="3" t="s">
        <v>186</v>
      </c>
      <c r="B38" s="3"/>
      <c r="C38" s="3"/>
      <c r="D38" s="3"/>
      <c r="E38" s="3"/>
      <c r="F38" s="3"/>
      <c r="G38" s="3"/>
      <c r="H38" s="3"/>
      <c r="I38" s="3">
        <v>1</v>
      </c>
      <c r="J38" s="3">
        <f t="shared" si="3"/>
        <v>1</v>
      </c>
      <c r="K38" s="3">
        <f t="shared" si="30"/>
        <v>1</v>
      </c>
      <c r="L38" s="3">
        <f t="shared" si="4"/>
        <v>7</v>
      </c>
      <c r="M38" s="3">
        <f t="shared" si="5"/>
        <v>0.84509804001425681</v>
      </c>
      <c r="N38">
        <f t="shared" si="6"/>
        <v>0</v>
      </c>
      <c r="O38" s="3">
        <f t="shared" si="7"/>
        <v>0</v>
      </c>
      <c r="P38" s="3">
        <f t="shared" si="8"/>
        <v>0</v>
      </c>
      <c r="Q38" s="3">
        <f t="shared" si="49"/>
        <v>0</v>
      </c>
      <c r="R38" s="3">
        <f t="shared" si="10"/>
        <v>0</v>
      </c>
      <c r="S38" s="3">
        <f t="shared" si="11"/>
        <v>0</v>
      </c>
      <c r="T38" s="3">
        <f t="shared" si="12"/>
        <v>0</v>
      </c>
      <c r="U38" s="3">
        <f t="shared" si="13"/>
        <v>0.84509804001425681</v>
      </c>
      <c r="V38">
        <f t="shared" si="14"/>
        <v>1</v>
      </c>
      <c r="W38" s="3">
        <f t="shared" si="15"/>
        <v>1</v>
      </c>
      <c r="X38" s="3">
        <f t="shared" si="16"/>
        <v>1</v>
      </c>
      <c r="Y38" s="3">
        <f t="shared" si="17"/>
        <v>1</v>
      </c>
      <c r="Z38" s="3">
        <f t="shared" si="18"/>
        <v>1</v>
      </c>
      <c r="AA38" s="3">
        <f t="shared" si="19"/>
        <v>1</v>
      </c>
      <c r="AB38" s="11">
        <f t="shared" si="20"/>
        <v>1</v>
      </c>
      <c r="AC38" s="3">
        <f t="shared" si="21"/>
        <v>1.8450980400142569</v>
      </c>
      <c r="AD38" s="10">
        <f t="shared" si="22"/>
        <v>1</v>
      </c>
      <c r="AE38" s="3">
        <f t="shared" si="23"/>
        <v>1</v>
      </c>
      <c r="AF38" s="3">
        <f t="shared" si="24"/>
        <v>1</v>
      </c>
      <c r="AG38" s="3">
        <f t="shared" si="25"/>
        <v>1</v>
      </c>
      <c r="AH38" s="3">
        <f t="shared" si="38"/>
        <v>1</v>
      </c>
      <c r="AI38" s="3">
        <f t="shared" si="39"/>
        <v>1</v>
      </c>
      <c r="AJ38" s="3">
        <f t="shared" si="40"/>
        <v>1.8450980400142569</v>
      </c>
      <c r="AK38" s="3"/>
      <c r="AL38" s="13"/>
      <c r="AM38" s="13"/>
      <c r="AN38" s="13"/>
      <c r="AO38" s="13"/>
      <c r="AP38" s="13"/>
      <c r="AQ38" s="13"/>
    </row>
    <row r="39" spans="1:43">
      <c r="A39" s="3" t="s">
        <v>187</v>
      </c>
      <c r="B39" s="3"/>
      <c r="C39" s="3"/>
      <c r="D39" s="3"/>
      <c r="E39" s="3"/>
      <c r="F39" s="3"/>
      <c r="G39" s="3"/>
      <c r="H39" s="3"/>
      <c r="I39" s="3">
        <v>1</v>
      </c>
      <c r="J39" s="3">
        <f t="shared" si="3"/>
        <v>1</v>
      </c>
      <c r="K39" s="3">
        <f t="shared" si="30"/>
        <v>1</v>
      </c>
      <c r="L39" s="3">
        <f t="shared" si="4"/>
        <v>7</v>
      </c>
      <c r="M39" s="3">
        <f t="shared" si="5"/>
        <v>0.84509804001425681</v>
      </c>
      <c r="N39">
        <f t="shared" si="6"/>
        <v>0</v>
      </c>
      <c r="O39" s="3">
        <f t="shared" si="7"/>
        <v>0</v>
      </c>
      <c r="P39" s="3">
        <f t="shared" si="8"/>
        <v>0</v>
      </c>
      <c r="Q39" s="3">
        <f t="shared" si="49"/>
        <v>0</v>
      </c>
      <c r="R39" s="3">
        <f t="shared" si="10"/>
        <v>0</v>
      </c>
      <c r="S39" s="3">
        <f t="shared" si="11"/>
        <v>0</v>
      </c>
      <c r="T39" s="3">
        <f t="shared" si="12"/>
        <v>0</v>
      </c>
      <c r="U39" s="3">
        <f t="shared" si="13"/>
        <v>0.84509804001425681</v>
      </c>
      <c r="V39">
        <f t="shared" si="14"/>
        <v>1</v>
      </c>
      <c r="W39" s="3">
        <f t="shared" si="15"/>
        <v>1</v>
      </c>
      <c r="X39" s="3">
        <f t="shared" si="16"/>
        <v>1</v>
      </c>
      <c r="Y39" s="3">
        <f t="shared" si="17"/>
        <v>1</v>
      </c>
      <c r="Z39" s="3">
        <f t="shared" si="18"/>
        <v>1</v>
      </c>
      <c r="AA39" s="3">
        <f t="shared" si="19"/>
        <v>1</v>
      </c>
      <c r="AB39" s="11">
        <f t="shared" si="20"/>
        <v>1</v>
      </c>
      <c r="AC39" s="3">
        <f t="shared" si="21"/>
        <v>1.8450980400142569</v>
      </c>
      <c r="AD39" s="10">
        <f t="shared" si="22"/>
        <v>1</v>
      </c>
      <c r="AE39" s="3">
        <f t="shared" si="23"/>
        <v>1</v>
      </c>
      <c r="AF39" s="3">
        <f t="shared" si="24"/>
        <v>1</v>
      </c>
      <c r="AG39" s="3">
        <f t="shared" si="25"/>
        <v>1</v>
      </c>
      <c r="AH39" s="3">
        <f t="shared" si="38"/>
        <v>1</v>
      </c>
      <c r="AI39" s="3">
        <f t="shared" si="39"/>
        <v>1</v>
      </c>
      <c r="AJ39" s="3">
        <f t="shared" si="40"/>
        <v>1.8450980400142569</v>
      </c>
      <c r="AK39" s="3"/>
      <c r="AL39" s="13"/>
      <c r="AM39" s="13"/>
      <c r="AN39" s="13"/>
      <c r="AO39" s="13"/>
      <c r="AP39" s="13"/>
      <c r="AQ39" s="13"/>
    </row>
    <row r="40" spans="1:43">
      <c r="A40" s="3" t="s">
        <v>188</v>
      </c>
      <c r="B40" s="3"/>
      <c r="C40" s="3"/>
      <c r="D40" s="3"/>
      <c r="E40" s="3"/>
      <c r="F40" s="3"/>
      <c r="G40" s="3"/>
      <c r="H40" s="3"/>
      <c r="I40" s="3">
        <v>1</v>
      </c>
      <c r="J40" s="3">
        <f t="shared" si="3"/>
        <v>1</v>
      </c>
      <c r="K40" s="3">
        <f t="shared" si="30"/>
        <v>1</v>
      </c>
      <c r="L40" s="3">
        <f t="shared" si="4"/>
        <v>7</v>
      </c>
      <c r="M40" s="3">
        <f t="shared" si="5"/>
        <v>0.84509804001425681</v>
      </c>
      <c r="N40">
        <f t="shared" si="6"/>
        <v>0</v>
      </c>
      <c r="O40" s="3">
        <f t="shared" si="7"/>
        <v>0</v>
      </c>
      <c r="P40" s="3">
        <f t="shared" si="8"/>
        <v>0</v>
      </c>
      <c r="Q40" s="3">
        <f t="shared" si="49"/>
        <v>0</v>
      </c>
      <c r="R40" s="3">
        <f t="shared" si="10"/>
        <v>0</v>
      </c>
      <c r="S40" s="3">
        <f t="shared" si="11"/>
        <v>0</v>
      </c>
      <c r="T40" s="3">
        <f t="shared" si="12"/>
        <v>0</v>
      </c>
      <c r="U40" s="3">
        <f t="shared" si="13"/>
        <v>0.84509804001425681</v>
      </c>
      <c r="V40">
        <f t="shared" si="14"/>
        <v>1</v>
      </c>
      <c r="W40" s="3">
        <f t="shared" si="15"/>
        <v>1</v>
      </c>
      <c r="X40" s="3">
        <f t="shared" si="16"/>
        <v>1</v>
      </c>
      <c r="Y40" s="3">
        <f t="shared" si="17"/>
        <v>1</v>
      </c>
      <c r="Z40" s="3">
        <f t="shared" si="18"/>
        <v>1</v>
      </c>
      <c r="AA40" s="3">
        <f t="shared" si="19"/>
        <v>1</v>
      </c>
      <c r="AB40" s="11">
        <f t="shared" si="20"/>
        <v>1</v>
      </c>
      <c r="AC40" s="12">
        <f t="shared" si="21"/>
        <v>1.8450980400142569</v>
      </c>
      <c r="AD40" s="10">
        <f t="shared" si="22"/>
        <v>1</v>
      </c>
      <c r="AE40" s="3">
        <f t="shared" si="23"/>
        <v>1</v>
      </c>
      <c r="AF40" s="3">
        <f t="shared" si="24"/>
        <v>1</v>
      </c>
      <c r="AG40" s="3">
        <f t="shared" si="25"/>
        <v>1</v>
      </c>
      <c r="AH40" s="3">
        <f t="shared" si="38"/>
        <v>1</v>
      </c>
      <c r="AI40" s="3">
        <f t="shared" si="39"/>
        <v>1</v>
      </c>
      <c r="AJ40" s="3">
        <f t="shared" si="40"/>
        <v>1.8450980400142569</v>
      </c>
      <c r="AK40" s="3"/>
      <c r="AL40" s="13"/>
      <c r="AM40" s="13"/>
      <c r="AN40" s="13"/>
      <c r="AO40" s="13"/>
      <c r="AP40" s="13"/>
      <c r="AQ40" s="13"/>
    </row>
    <row r="41" spans="1:43">
      <c r="A41" s="2" t="s">
        <v>189</v>
      </c>
      <c r="B41" s="2">
        <f>SUM(B13:B40)</f>
        <v>2</v>
      </c>
      <c r="C41" s="2">
        <f t="shared" ref="C41:AI41" si="57">SUM(C13:C40)</f>
        <v>5</v>
      </c>
      <c r="D41" s="2">
        <f t="shared" si="57"/>
        <v>12</v>
      </c>
      <c r="E41" s="2">
        <f t="shared" si="57"/>
        <v>8</v>
      </c>
      <c r="F41" s="2">
        <f t="shared" si="57"/>
        <v>5</v>
      </c>
      <c r="G41" s="2">
        <f t="shared" si="57"/>
        <v>5</v>
      </c>
      <c r="H41" s="2">
        <f t="shared" si="57"/>
        <v>6</v>
      </c>
      <c r="I41" s="2">
        <f t="shared" si="57"/>
        <v>4</v>
      </c>
      <c r="J41" s="2">
        <f t="shared" si="57"/>
        <v>45</v>
      </c>
      <c r="K41" s="2">
        <f t="shared" si="57"/>
        <v>23</v>
      </c>
      <c r="L41" s="2">
        <f t="shared" si="57"/>
        <v>161</v>
      </c>
      <c r="M41" s="2">
        <f t="shared" si="57"/>
        <v>19.999232649984037</v>
      </c>
      <c r="N41" s="2">
        <f t="shared" si="57"/>
        <v>0.30998483831690765</v>
      </c>
      <c r="O41" s="2">
        <f t="shared" si="57"/>
        <v>1.7660977123120531</v>
      </c>
      <c r="P41" s="2">
        <f t="shared" si="57"/>
        <v>7.3807539967478695</v>
      </c>
      <c r="Q41" s="2">
        <f t="shared" si="57"/>
        <v>3.6993318410268614</v>
      </c>
      <c r="R41" s="2">
        <f t="shared" si="57"/>
        <v>2.544248962695697</v>
      </c>
      <c r="S41" s="2">
        <f t="shared" si="57"/>
        <v>3.1463089540236595</v>
      </c>
      <c r="T41" s="2">
        <f t="shared" si="57"/>
        <v>2.7872870113819914</v>
      </c>
      <c r="U41" s="2">
        <f t="shared" si="57"/>
        <v>3.3803921600570273</v>
      </c>
      <c r="V41" s="8">
        <f t="shared" si="57"/>
        <v>28.309984838316907</v>
      </c>
      <c r="W41" s="2">
        <f t="shared" si="57"/>
        <v>29.766097712312053</v>
      </c>
      <c r="X41" s="2">
        <f t="shared" si="57"/>
        <v>35.38075399674787</v>
      </c>
      <c r="Y41" s="2">
        <f t="shared" si="57"/>
        <v>31.699331841026861</v>
      </c>
      <c r="Z41" s="2">
        <f t="shared" si="57"/>
        <v>30.544248962695697</v>
      </c>
      <c r="AA41" s="2">
        <f t="shared" si="57"/>
        <v>31.14630895402366</v>
      </c>
      <c r="AB41" s="2">
        <f t="shared" si="57"/>
        <v>30.787287011381991</v>
      </c>
      <c r="AC41" s="2">
        <f t="shared" si="57"/>
        <v>31.380392160057028</v>
      </c>
      <c r="AD41" s="12">
        <f t="shared" si="57"/>
        <v>30.139631916380051</v>
      </c>
      <c r="AE41" s="12">
        <f t="shared" si="57"/>
        <v>35.754288200815864</v>
      </c>
      <c r="AF41" s="12">
        <f t="shared" si="57"/>
        <v>32.072866045094855</v>
      </c>
      <c r="AG41" s="12">
        <f t="shared" si="57"/>
        <v>30.858715673654451</v>
      </c>
      <c r="AH41" s="12">
        <f t="shared" si="57"/>
        <v>31.460775664982414</v>
      </c>
      <c r="AI41" s="12">
        <f t="shared" si="57"/>
        <v>31.160821215449989</v>
      </c>
      <c r="AJ41" s="2"/>
      <c r="AK41" s="2">
        <f t="shared" ref="AK41:AQ41" si="58">SUM(AK13:AK40)</f>
        <v>0</v>
      </c>
      <c r="AL41" s="2">
        <f t="shared" si="58"/>
        <v>26.591371181450096</v>
      </c>
      <c r="AM41" s="2">
        <f t="shared" si="58"/>
        <v>32.20602746588591</v>
      </c>
      <c r="AN41" s="2">
        <f t="shared" si="58"/>
        <v>28.524605310164905</v>
      </c>
      <c r="AO41" s="2">
        <f t="shared" si="58"/>
        <v>27.237031797349196</v>
      </c>
      <c r="AP41" s="2">
        <f t="shared" si="58"/>
        <v>27.839091788677159</v>
      </c>
      <c r="AQ41" s="2">
        <f t="shared" si="58"/>
        <v>27.612560480520035</v>
      </c>
    </row>
  </sheetData>
  <mergeCells count="4">
    <mergeCell ref="N11:U11"/>
    <mergeCell ref="V11:AB11"/>
    <mergeCell ref="AD11:AI11"/>
    <mergeCell ref="AK11:AQ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M9" workbookViewId="0">
      <selection activeCell="AA27" sqref="AA27"/>
    </sheetView>
  </sheetViews>
  <sheetFormatPr defaultRowHeight="15" customHeight="1"/>
  <cols>
    <col min="1" max="1" width="17.81640625" style="35" customWidth="1"/>
    <col min="2" max="2" width="29.08984375" style="35" customWidth="1"/>
    <col min="3" max="6" width="3.453125" style="35" customWidth="1"/>
    <col min="7" max="7" width="3.453125" style="35" bestFit="1" customWidth="1"/>
    <col min="8" max="8" width="3.453125" style="35" customWidth="1"/>
    <col min="9" max="9" width="5.36328125" style="35" hidden="1" customWidth="1"/>
    <col min="10" max="11" width="9.7265625" style="35" bestFit="1" customWidth="1"/>
    <col min="12" max="12" width="9" style="35" bestFit="1" customWidth="1"/>
    <col min="13" max="14" width="9.7265625" style="35" bestFit="1" customWidth="1"/>
    <col min="15" max="17" width="9" style="35" bestFit="1" customWidth="1"/>
    <col min="18" max="18" width="9" style="35" customWidth="1"/>
    <col min="19" max="19" width="10.08984375" style="35" bestFit="1" customWidth="1"/>
    <col min="20" max="22" width="9" style="35" bestFit="1" customWidth="1"/>
    <col min="23" max="23" width="15.6328125" style="35" bestFit="1" customWidth="1"/>
    <col min="24" max="24" width="9" style="35" bestFit="1" customWidth="1"/>
    <col min="25" max="27" width="15.6328125" style="35" bestFit="1" customWidth="1"/>
    <col min="28" max="16384" width="8.7265625" style="35"/>
  </cols>
  <sheetData>
    <row r="1" spans="1:27" ht="15" customHeight="1" thickBot="1">
      <c r="A1" s="35" t="s">
        <v>129</v>
      </c>
      <c r="B1" s="50" t="s">
        <v>190</v>
      </c>
    </row>
    <row r="2" spans="1:27" ht="15" customHeight="1" thickBot="1">
      <c r="A2" s="35" t="s">
        <v>131</v>
      </c>
      <c r="B2" s="51" t="s">
        <v>191</v>
      </c>
    </row>
    <row r="3" spans="1:27" ht="15" customHeight="1" thickBot="1">
      <c r="A3" s="35" t="s">
        <v>133</v>
      </c>
      <c r="B3" s="51" t="s">
        <v>192</v>
      </c>
    </row>
    <row r="4" spans="1:27" ht="15" customHeight="1" thickBot="1">
      <c r="A4" s="35" t="s">
        <v>134</v>
      </c>
      <c r="B4" s="51" t="s">
        <v>193</v>
      </c>
    </row>
    <row r="5" spans="1:27" ht="15" customHeight="1" thickBot="1">
      <c r="A5" s="35" t="s">
        <v>136</v>
      </c>
      <c r="B5" s="51" t="s">
        <v>194</v>
      </c>
    </row>
    <row r="6" spans="1:27" ht="15" customHeight="1" thickBot="1">
      <c r="A6" s="35" t="s">
        <v>138</v>
      </c>
      <c r="B6" s="51" t="s">
        <v>195</v>
      </c>
    </row>
    <row r="8" spans="1:27" ht="15" customHeight="1">
      <c r="A8" s="35" t="s">
        <v>143</v>
      </c>
      <c r="B8" s="35">
        <v>6</v>
      </c>
    </row>
    <row r="9" spans="1:27" ht="15" customHeight="1" thickBot="1"/>
    <row r="10" spans="1:27" ht="15" customHeight="1" thickTop="1">
      <c r="K10" s="76" t="s">
        <v>144</v>
      </c>
      <c r="L10" s="77"/>
      <c r="M10" s="77"/>
      <c r="N10" s="77"/>
      <c r="O10" s="77"/>
      <c r="P10" s="78"/>
      <c r="Q10" s="76" t="s">
        <v>146</v>
      </c>
      <c r="R10" s="77"/>
      <c r="S10" s="77"/>
      <c r="T10" s="77"/>
      <c r="U10" s="78"/>
      <c r="V10" s="79" t="s">
        <v>147</v>
      </c>
      <c r="W10" s="80"/>
      <c r="X10" s="80"/>
      <c r="Y10" s="80"/>
      <c r="Z10" s="80"/>
      <c r="AA10" s="81"/>
    </row>
    <row r="11" spans="1:27" ht="15" customHeight="1">
      <c r="A11" s="34" t="s">
        <v>148</v>
      </c>
      <c r="B11" s="34" t="s">
        <v>149</v>
      </c>
      <c r="C11" s="34" t="s">
        <v>150</v>
      </c>
      <c r="D11" s="34" t="s">
        <v>151</v>
      </c>
      <c r="E11" s="34" t="s">
        <v>152</v>
      </c>
      <c r="F11" s="34" t="s">
        <v>153</v>
      </c>
      <c r="G11" s="34" t="s">
        <v>154</v>
      </c>
      <c r="H11" s="34" t="s">
        <v>157</v>
      </c>
      <c r="I11" s="34" t="s">
        <v>158</v>
      </c>
      <c r="J11" s="37" t="s">
        <v>160</v>
      </c>
      <c r="K11" s="39" t="s">
        <v>149</v>
      </c>
      <c r="L11" s="34" t="s">
        <v>150</v>
      </c>
      <c r="M11" s="34" t="s">
        <v>151</v>
      </c>
      <c r="N11" s="34" t="s">
        <v>152</v>
      </c>
      <c r="O11" s="34" t="s">
        <v>153</v>
      </c>
      <c r="P11" s="37" t="s">
        <v>154</v>
      </c>
      <c r="Q11" s="39" t="s">
        <v>150</v>
      </c>
      <c r="R11" s="34" t="s">
        <v>151</v>
      </c>
      <c r="S11" s="34" t="s">
        <v>152</v>
      </c>
      <c r="T11" s="34" t="s">
        <v>153</v>
      </c>
      <c r="U11" s="40" t="s">
        <v>154</v>
      </c>
      <c r="V11" s="39" t="s">
        <v>149</v>
      </c>
      <c r="W11" s="34" t="s">
        <v>150</v>
      </c>
      <c r="X11" s="34" t="s">
        <v>151</v>
      </c>
      <c r="Y11" s="34" t="s">
        <v>152</v>
      </c>
      <c r="Z11" s="34" t="s">
        <v>153</v>
      </c>
      <c r="AA11" s="40" t="s">
        <v>154</v>
      </c>
    </row>
    <row r="12" spans="1:27" ht="15" customHeight="1">
      <c r="A12" s="34" t="s">
        <v>167</v>
      </c>
      <c r="B12" s="34">
        <v>1</v>
      </c>
      <c r="C12" s="34">
        <v>0</v>
      </c>
      <c r="D12" s="34">
        <v>1</v>
      </c>
      <c r="E12" s="34">
        <v>1</v>
      </c>
      <c r="F12" s="34">
        <v>1</v>
      </c>
      <c r="G12" s="34">
        <v>0</v>
      </c>
      <c r="H12" s="34">
        <f t="shared" ref="H12:H23" si="0">SUM(B12:G12)</f>
        <v>4</v>
      </c>
      <c r="I12" s="34"/>
      <c r="J12" s="54">
        <f>LOG($B$8/H12)</f>
        <v>0.17609125905568124</v>
      </c>
      <c r="K12" s="55">
        <f t="shared" ref="K12:K23" si="1">B12*J12</f>
        <v>0.17609125905568124</v>
      </c>
      <c r="L12" s="36">
        <f t="shared" ref="L12:L23" si="2">C12*J12</f>
        <v>0</v>
      </c>
      <c r="M12" s="56">
        <f t="shared" ref="M12:M23" si="3">D12*J12</f>
        <v>0.17609125905568124</v>
      </c>
      <c r="N12" s="56">
        <f t="shared" ref="N12:N23" si="4">E12*J12</f>
        <v>0.17609125905568124</v>
      </c>
      <c r="O12" s="56">
        <f t="shared" ref="O12:O23" si="5">F12*J12</f>
        <v>0.17609125905568124</v>
      </c>
      <c r="P12" s="38">
        <f t="shared" ref="P12:P23" si="6">G12*J12</f>
        <v>0</v>
      </c>
      <c r="Q12" s="42">
        <f>L12*K12</f>
        <v>0</v>
      </c>
      <c r="R12" s="56">
        <f>M12*K12</f>
        <v>3.1008131515815038E-2</v>
      </c>
      <c r="S12" s="56">
        <f>N12*K12</f>
        <v>3.1008131515815038E-2</v>
      </c>
      <c r="T12" s="56">
        <f>O12*K12</f>
        <v>3.1008131515815038E-2</v>
      </c>
      <c r="U12" s="41">
        <f>P12*K12</f>
        <v>0</v>
      </c>
      <c r="V12" s="55">
        <f t="shared" ref="V12:AA12" si="7">K12^2</f>
        <v>3.1008131515815038E-2</v>
      </c>
      <c r="W12" s="56">
        <f t="shared" si="7"/>
        <v>0</v>
      </c>
      <c r="X12" s="56">
        <f t="shared" si="7"/>
        <v>3.1008131515815038E-2</v>
      </c>
      <c r="Y12" s="56">
        <f t="shared" si="7"/>
        <v>3.1008131515815038E-2</v>
      </c>
      <c r="Z12" s="56">
        <f t="shared" si="7"/>
        <v>3.1008131515815038E-2</v>
      </c>
      <c r="AA12" s="57">
        <f t="shared" si="7"/>
        <v>0</v>
      </c>
    </row>
    <row r="13" spans="1:27" s="47" customFormat="1" ht="15" customHeight="1">
      <c r="A13" s="43" t="s">
        <v>181</v>
      </c>
      <c r="B13" s="43">
        <v>1</v>
      </c>
      <c r="C13" s="43">
        <v>1</v>
      </c>
      <c r="D13" s="43">
        <v>1</v>
      </c>
      <c r="E13" s="43">
        <v>1</v>
      </c>
      <c r="F13" s="43">
        <v>1</v>
      </c>
      <c r="G13" s="43">
        <v>0</v>
      </c>
      <c r="H13" s="43">
        <f t="shared" si="0"/>
        <v>5</v>
      </c>
      <c r="I13" s="43"/>
      <c r="J13" s="54">
        <f t="shared" ref="J13:J23" si="8">LOG($B$8/H13)</f>
        <v>7.9181246047624818E-2</v>
      </c>
      <c r="K13" s="58">
        <f t="shared" si="1"/>
        <v>7.9181246047624818E-2</v>
      </c>
      <c r="L13" s="59">
        <f t="shared" si="2"/>
        <v>7.9181246047624818E-2</v>
      </c>
      <c r="M13" s="59">
        <f t="shared" si="3"/>
        <v>7.9181246047624818E-2</v>
      </c>
      <c r="N13" s="59">
        <f t="shared" si="4"/>
        <v>7.9181246047624818E-2</v>
      </c>
      <c r="O13" s="59">
        <f t="shared" si="5"/>
        <v>7.9181246047624818E-2</v>
      </c>
      <c r="P13" s="45">
        <f t="shared" si="6"/>
        <v>0</v>
      </c>
      <c r="Q13" s="55">
        <f t="shared" ref="Q13:Q23" si="9">L13*K13</f>
        <v>6.2696697256545012E-3</v>
      </c>
      <c r="R13" s="56">
        <f t="shared" ref="R13:R23" si="10">M13*K13</f>
        <v>6.2696697256545012E-3</v>
      </c>
      <c r="S13" s="56">
        <f t="shared" ref="S13:S23" si="11">N13*K13</f>
        <v>6.2696697256545012E-3</v>
      </c>
      <c r="T13" s="56">
        <f t="shared" ref="T13:T23" si="12">O13*K13</f>
        <v>6.2696697256545012E-3</v>
      </c>
      <c r="U13" s="41">
        <f t="shared" ref="U13:U23" si="13">P13*K13</f>
        <v>0</v>
      </c>
      <c r="V13" s="55">
        <f t="shared" ref="V13:V23" si="14">K13^2</f>
        <v>6.2696697256545012E-3</v>
      </c>
      <c r="W13" s="56">
        <f t="shared" ref="W13:W23" si="15">L13^2</f>
        <v>6.2696697256545012E-3</v>
      </c>
      <c r="X13" s="56">
        <f t="shared" ref="X13:X23" si="16">M13^2</f>
        <v>6.2696697256545012E-3</v>
      </c>
      <c r="Y13" s="56">
        <f t="shared" ref="Y13:Y23" si="17">N13^2</f>
        <v>6.2696697256545012E-3</v>
      </c>
      <c r="Z13" s="56">
        <f t="shared" ref="Z13:Z23" si="18">O13^2</f>
        <v>6.2696697256545012E-3</v>
      </c>
      <c r="AA13" s="57">
        <f t="shared" ref="AA13:AA23" si="19">P13^2</f>
        <v>0</v>
      </c>
    </row>
    <row r="14" spans="1:27" ht="15" customHeight="1">
      <c r="A14" s="34" t="s">
        <v>179</v>
      </c>
      <c r="B14" s="34">
        <v>1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f t="shared" si="0"/>
        <v>1</v>
      </c>
      <c r="I14" s="34"/>
      <c r="J14" s="54">
        <f t="shared" si="8"/>
        <v>0.77815125038364363</v>
      </c>
      <c r="K14" s="55">
        <f t="shared" si="1"/>
        <v>0.77815125038364363</v>
      </c>
      <c r="L14" s="36">
        <f t="shared" si="2"/>
        <v>0</v>
      </c>
      <c r="M14" s="36">
        <f t="shared" si="3"/>
        <v>0</v>
      </c>
      <c r="N14" s="36">
        <f t="shared" si="4"/>
        <v>0</v>
      </c>
      <c r="O14" s="36">
        <f t="shared" si="5"/>
        <v>0</v>
      </c>
      <c r="P14" s="38">
        <f t="shared" si="6"/>
        <v>0</v>
      </c>
      <c r="Q14" s="42">
        <f t="shared" si="9"/>
        <v>0</v>
      </c>
      <c r="R14" s="36">
        <f t="shared" si="10"/>
        <v>0</v>
      </c>
      <c r="S14" s="36">
        <f t="shared" si="11"/>
        <v>0</v>
      </c>
      <c r="T14" s="36">
        <f t="shared" si="12"/>
        <v>0</v>
      </c>
      <c r="U14" s="41">
        <f t="shared" si="13"/>
        <v>0</v>
      </c>
      <c r="V14" s="55">
        <f t="shared" si="14"/>
        <v>0.60551936847362808</v>
      </c>
      <c r="W14" s="56">
        <f t="shared" si="15"/>
        <v>0</v>
      </c>
      <c r="X14" s="56">
        <f t="shared" si="16"/>
        <v>0</v>
      </c>
      <c r="Y14" s="56">
        <f t="shared" si="17"/>
        <v>0</v>
      </c>
      <c r="Z14" s="56">
        <f t="shared" si="18"/>
        <v>0</v>
      </c>
      <c r="AA14" s="57">
        <f t="shared" si="19"/>
        <v>0</v>
      </c>
    </row>
    <row r="15" spans="1:27" s="47" customFormat="1" ht="15" customHeight="1">
      <c r="A15" s="43" t="s">
        <v>196</v>
      </c>
      <c r="B15" s="43">
        <v>0</v>
      </c>
      <c r="C15" s="43">
        <v>1</v>
      </c>
      <c r="D15" s="43">
        <v>0</v>
      </c>
      <c r="E15" s="43">
        <v>0</v>
      </c>
      <c r="F15" s="43">
        <v>0</v>
      </c>
      <c r="G15" s="43">
        <v>0</v>
      </c>
      <c r="H15" s="43">
        <f t="shared" si="0"/>
        <v>1</v>
      </c>
      <c r="I15" s="43"/>
      <c r="J15" s="54">
        <f t="shared" si="8"/>
        <v>0.77815125038364363</v>
      </c>
      <c r="K15" s="46">
        <f t="shared" si="1"/>
        <v>0</v>
      </c>
      <c r="L15" s="59">
        <f t="shared" si="2"/>
        <v>0.77815125038364363</v>
      </c>
      <c r="M15" s="44">
        <f t="shared" si="3"/>
        <v>0</v>
      </c>
      <c r="N15" s="44">
        <f t="shared" si="4"/>
        <v>0</v>
      </c>
      <c r="O15" s="44">
        <f t="shared" si="5"/>
        <v>0</v>
      </c>
      <c r="P15" s="45">
        <f t="shared" si="6"/>
        <v>0</v>
      </c>
      <c r="Q15" s="42">
        <f t="shared" si="9"/>
        <v>0</v>
      </c>
      <c r="R15" s="36">
        <f t="shared" si="10"/>
        <v>0</v>
      </c>
      <c r="S15" s="36">
        <f t="shared" si="11"/>
        <v>0</v>
      </c>
      <c r="T15" s="36">
        <f t="shared" si="12"/>
        <v>0</v>
      </c>
      <c r="U15" s="41">
        <f t="shared" si="13"/>
        <v>0</v>
      </c>
      <c r="V15" s="55">
        <f t="shared" si="14"/>
        <v>0</v>
      </c>
      <c r="W15" s="56">
        <f>L15^2</f>
        <v>0.60551936847362808</v>
      </c>
      <c r="X15" s="56">
        <f t="shared" si="16"/>
        <v>0</v>
      </c>
      <c r="Y15" s="56">
        <f t="shared" si="17"/>
        <v>0</v>
      </c>
      <c r="Z15" s="56">
        <f t="shared" si="18"/>
        <v>0</v>
      </c>
      <c r="AA15" s="57">
        <f t="shared" si="19"/>
        <v>0</v>
      </c>
    </row>
    <row r="16" spans="1:27" ht="15" customHeight="1">
      <c r="A16" s="34" t="s">
        <v>197</v>
      </c>
      <c r="B16" s="34">
        <v>0</v>
      </c>
      <c r="C16" s="34">
        <v>1</v>
      </c>
      <c r="D16" s="34">
        <v>0</v>
      </c>
      <c r="E16" s="34">
        <v>0</v>
      </c>
      <c r="F16" s="34">
        <v>0</v>
      </c>
      <c r="G16" s="34">
        <v>0</v>
      </c>
      <c r="H16" s="34">
        <f t="shared" si="0"/>
        <v>1</v>
      </c>
      <c r="I16" s="34"/>
      <c r="J16" s="54">
        <f t="shared" si="8"/>
        <v>0.77815125038364363</v>
      </c>
      <c r="K16" s="42">
        <f t="shared" si="1"/>
        <v>0</v>
      </c>
      <c r="L16" s="56">
        <f t="shared" si="2"/>
        <v>0.77815125038364363</v>
      </c>
      <c r="M16" s="36">
        <f t="shared" si="3"/>
        <v>0</v>
      </c>
      <c r="N16" s="36">
        <f t="shared" si="4"/>
        <v>0</v>
      </c>
      <c r="O16" s="36">
        <f t="shared" si="5"/>
        <v>0</v>
      </c>
      <c r="P16" s="38">
        <f t="shared" si="6"/>
        <v>0</v>
      </c>
      <c r="Q16" s="42">
        <f t="shared" si="9"/>
        <v>0</v>
      </c>
      <c r="R16" s="36">
        <f t="shared" si="10"/>
        <v>0</v>
      </c>
      <c r="S16" s="36">
        <f t="shared" si="11"/>
        <v>0</v>
      </c>
      <c r="T16" s="36">
        <f t="shared" si="12"/>
        <v>0</v>
      </c>
      <c r="U16" s="41">
        <f t="shared" si="13"/>
        <v>0</v>
      </c>
      <c r="V16" s="55">
        <f t="shared" si="14"/>
        <v>0</v>
      </c>
      <c r="W16" s="56">
        <f t="shared" si="15"/>
        <v>0.60551936847362808</v>
      </c>
      <c r="X16" s="56">
        <f t="shared" si="16"/>
        <v>0</v>
      </c>
      <c r="Y16" s="56">
        <f t="shared" si="17"/>
        <v>0</v>
      </c>
      <c r="Z16" s="56">
        <f t="shared" si="18"/>
        <v>0</v>
      </c>
      <c r="AA16" s="57">
        <f t="shared" si="19"/>
        <v>0</v>
      </c>
    </row>
    <row r="17" spans="1:27" s="47" customFormat="1" ht="15" customHeight="1">
      <c r="A17" s="43" t="s">
        <v>198</v>
      </c>
      <c r="B17" s="43">
        <v>0</v>
      </c>
      <c r="C17" s="43">
        <v>1</v>
      </c>
      <c r="D17" s="43">
        <v>0</v>
      </c>
      <c r="E17" s="43">
        <v>0</v>
      </c>
      <c r="F17" s="43">
        <v>0</v>
      </c>
      <c r="G17" s="43">
        <v>0</v>
      </c>
      <c r="H17" s="43">
        <f t="shared" si="0"/>
        <v>1</v>
      </c>
      <c r="I17" s="43"/>
      <c r="J17" s="54">
        <f t="shared" si="8"/>
        <v>0.77815125038364363</v>
      </c>
      <c r="K17" s="46">
        <f t="shared" si="1"/>
        <v>0</v>
      </c>
      <c r="L17" s="59">
        <f t="shared" si="2"/>
        <v>0.77815125038364363</v>
      </c>
      <c r="M17" s="44">
        <f t="shared" si="3"/>
        <v>0</v>
      </c>
      <c r="N17" s="44">
        <f t="shared" si="4"/>
        <v>0</v>
      </c>
      <c r="O17" s="44">
        <f t="shared" si="5"/>
        <v>0</v>
      </c>
      <c r="P17" s="45">
        <f t="shared" si="6"/>
        <v>0</v>
      </c>
      <c r="Q17" s="42">
        <f t="shared" si="9"/>
        <v>0</v>
      </c>
      <c r="R17" s="36">
        <f t="shared" si="10"/>
        <v>0</v>
      </c>
      <c r="S17" s="36">
        <f t="shared" si="11"/>
        <v>0</v>
      </c>
      <c r="T17" s="36">
        <f t="shared" si="12"/>
        <v>0</v>
      </c>
      <c r="U17" s="41">
        <f t="shared" si="13"/>
        <v>0</v>
      </c>
      <c r="V17" s="55">
        <f t="shared" si="14"/>
        <v>0</v>
      </c>
      <c r="W17" s="56">
        <f t="shared" si="15"/>
        <v>0.60551936847362808</v>
      </c>
      <c r="X17" s="56">
        <f t="shared" si="16"/>
        <v>0</v>
      </c>
      <c r="Y17" s="56">
        <f t="shared" si="17"/>
        <v>0</v>
      </c>
      <c r="Z17" s="56">
        <f t="shared" si="18"/>
        <v>0</v>
      </c>
      <c r="AA17" s="57">
        <f t="shared" si="19"/>
        <v>0</v>
      </c>
    </row>
    <row r="18" spans="1:27" ht="15" customHeight="1">
      <c r="A18" s="34" t="s">
        <v>199</v>
      </c>
      <c r="B18" s="34">
        <v>0</v>
      </c>
      <c r="C18" s="34">
        <v>0</v>
      </c>
      <c r="D18" s="34">
        <v>1</v>
      </c>
      <c r="E18" s="34">
        <v>1</v>
      </c>
      <c r="F18" s="34">
        <v>1</v>
      </c>
      <c r="G18" s="34">
        <v>0</v>
      </c>
      <c r="H18" s="34">
        <f t="shared" si="0"/>
        <v>3</v>
      </c>
      <c r="I18" s="34"/>
      <c r="J18" s="54">
        <f t="shared" si="8"/>
        <v>0.3010299956639812</v>
      </c>
      <c r="K18" s="42">
        <f t="shared" si="1"/>
        <v>0</v>
      </c>
      <c r="L18" s="36">
        <f t="shared" si="2"/>
        <v>0</v>
      </c>
      <c r="M18" s="56">
        <f t="shared" si="3"/>
        <v>0.3010299956639812</v>
      </c>
      <c r="N18" s="56">
        <f t="shared" si="4"/>
        <v>0.3010299956639812</v>
      </c>
      <c r="O18" s="56">
        <f t="shared" si="5"/>
        <v>0.3010299956639812</v>
      </c>
      <c r="P18" s="38">
        <f t="shared" si="6"/>
        <v>0</v>
      </c>
      <c r="Q18" s="42">
        <f t="shared" si="9"/>
        <v>0</v>
      </c>
      <c r="R18" s="36">
        <f t="shared" si="10"/>
        <v>0</v>
      </c>
      <c r="S18" s="36">
        <f t="shared" si="11"/>
        <v>0</v>
      </c>
      <c r="T18" s="36">
        <f t="shared" si="12"/>
        <v>0</v>
      </c>
      <c r="U18" s="41">
        <f t="shared" si="13"/>
        <v>0</v>
      </c>
      <c r="V18" s="55">
        <f t="shared" si="14"/>
        <v>0</v>
      </c>
      <c r="W18" s="56">
        <f t="shared" si="15"/>
        <v>0</v>
      </c>
      <c r="X18" s="56">
        <f t="shared" si="16"/>
        <v>9.0619058289456544E-2</v>
      </c>
      <c r="Y18" s="56">
        <f t="shared" si="17"/>
        <v>9.0619058289456544E-2</v>
      </c>
      <c r="Z18" s="56">
        <f t="shared" si="18"/>
        <v>9.0619058289456544E-2</v>
      </c>
      <c r="AA18" s="57">
        <f t="shared" si="19"/>
        <v>0</v>
      </c>
    </row>
    <row r="19" spans="1:27" s="47" customFormat="1" ht="15" customHeight="1">
      <c r="A19" s="43" t="s">
        <v>163</v>
      </c>
      <c r="B19" s="43">
        <v>0</v>
      </c>
      <c r="C19" s="43">
        <v>0</v>
      </c>
      <c r="D19" s="43">
        <v>1</v>
      </c>
      <c r="E19" s="43">
        <v>0</v>
      </c>
      <c r="F19" s="43">
        <v>0</v>
      </c>
      <c r="G19" s="43">
        <v>0</v>
      </c>
      <c r="H19" s="43">
        <f t="shared" si="0"/>
        <v>1</v>
      </c>
      <c r="I19" s="43"/>
      <c r="J19" s="54">
        <f t="shared" si="8"/>
        <v>0.77815125038364363</v>
      </c>
      <c r="K19" s="46">
        <f t="shared" si="1"/>
        <v>0</v>
      </c>
      <c r="L19" s="44">
        <f t="shared" si="2"/>
        <v>0</v>
      </c>
      <c r="M19" s="59">
        <f t="shared" si="3"/>
        <v>0.77815125038364363</v>
      </c>
      <c r="N19" s="44">
        <f t="shared" si="4"/>
        <v>0</v>
      </c>
      <c r="O19" s="44">
        <f t="shared" si="5"/>
        <v>0</v>
      </c>
      <c r="P19" s="45">
        <f t="shared" si="6"/>
        <v>0</v>
      </c>
      <c r="Q19" s="42">
        <f t="shared" si="9"/>
        <v>0</v>
      </c>
      <c r="R19" s="36">
        <f t="shared" si="10"/>
        <v>0</v>
      </c>
      <c r="S19" s="36">
        <f t="shared" si="11"/>
        <v>0</v>
      </c>
      <c r="T19" s="36">
        <f t="shared" si="12"/>
        <v>0</v>
      </c>
      <c r="U19" s="41">
        <f t="shared" si="13"/>
        <v>0</v>
      </c>
      <c r="V19" s="55">
        <f t="shared" si="14"/>
        <v>0</v>
      </c>
      <c r="W19" s="56">
        <f t="shared" si="15"/>
        <v>0</v>
      </c>
      <c r="X19" s="56">
        <f t="shared" si="16"/>
        <v>0.60551936847362808</v>
      </c>
      <c r="Y19" s="56">
        <f t="shared" si="17"/>
        <v>0</v>
      </c>
      <c r="Z19" s="56">
        <f t="shared" si="18"/>
        <v>0</v>
      </c>
      <c r="AA19" s="57">
        <f t="shared" si="19"/>
        <v>0</v>
      </c>
    </row>
    <row r="20" spans="1:27" ht="15" customHeight="1">
      <c r="A20" s="34" t="s">
        <v>200</v>
      </c>
      <c r="B20" s="34">
        <v>0</v>
      </c>
      <c r="C20" s="34">
        <v>0</v>
      </c>
      <c r="D20" s="34">
        <v>0</v>
      </c>
      <c r="E20" s="34">
        <v>1</v>
      </c>
      <c r="F20" s="34">
        <v>1</v>
      </c>
      <c r="G20" s="34">
        <v>1</v>
      </c>
      <c r="H20" s="34">
        <f t="shared" si="0"/>
        <v>3</v>
      </c>
      <c r="I20" s="34"/>
      <c r="J20" s="54">
        <f t="shared" si="8"/>
        <v>0.3010299956639812</v>
      </c>
      <c r="K20" s="42">
        <f t="shared" si="1"/>
        <v>0</v>
      </c>
      <c r="L20" s="36">
        <f t="shared" si="2"/>
        <v>0</v>
      </c>
      <c r="M20" s="36">
        <f t="shared" si="3"/>
        <v>0</v>
      </c>
      <c r="N20" s="56">
        <f t="shared" si="4"/>
        <v>0.3010299956639812</v>
      </c>
      <c r="O20" s="56">
        <f t="shared" si="5"/>
        <v>0.3010299956639812</v>
      </c>
      <c r="P20" s="54">
        <f t="shared" si="6"/>
        <v>0.3010299956639812</v>
      </c>
      <c r="Q20" s="42">
        <f t="shared" si="9"/>
        <v>0</v>
      </c>
      <c r="R20" s="36">
        <f t="shared" si="10"/>
        <v>0</v>
      </c>
      <c r="S20" s="36">
        <f t="shared" si="11"/>
        <v>0</v>
      </c>
      <c r="T20" s="36">
        <f t="shared" si="12"/>
        <v>0</v>
      </c>
      <c r="U20" s="41">
        <f t="shared" si="13"/>
        <v>0</v>
      </c>
      <c r="V20" s="55">
        <f t="shared" si="14"/>
        <v>0</v>
      </c>
      <c r="W20" s="56">
        <f t="shared" si="15"/>
        <v>0</v>
      </c>
      <c r="X20" s="56">
        <f t="shared" si="16"/>
        <v>0</v>
      </c>
      <c r="Y20" s="56">
        <f t="shared" si="17"/>
        <v>9.0619058289456544E-2</v>
      </c>
      <c r="Z20" s="56">
        <f t="shared" si="18"/>
        <v>9.0619058289456544E-2</v>
      </c>
      <c r="AA20" s="57">
        <f t="shared" si="19"/>
        <v>9.0619058289456544E-2</v>
      </c>
    </row>
    <row r="21" spans="1:27" s="47" customFormat="1" ht="15" customHeight="1">
      <c r="A21" s="43" t="s">
        <v>201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1</v>
      </c>
      <c r="H21" s="43">
        <f t="shared" si="0"/>
        <v>1</v>
      </c>
      <c r="I21" s="43"/>
      <c r="J21" s="54">
        <f t="shared" si="8"/>
        <v>0.77815125038364363</v>
      </c>
      <c r="K21" s="46">
        <f t="shared" si="1"/>
        <v>0</v>
      </c>
      <c r="L21" s="44">
        <f t="shared" si="2"/>
        <v>0</v>
      </c>
      <c r="M21" s="44">
        <f t="shared" si="3"/>
        <v>0</v>
      </c>
      <c r="N21" s="44">
        <f t="shared" si="4"/>
        <v>0</v>
      </c>
      <c r="O21" s="44">
        <f t="shared" si="5"/>
        <v>0</v>
      </c>
      <c r="P21" s="60">
        <f t="shared" si="6"/>
        <v>0.77815125038364363</v>
      </c>
      <c r="Q21" s="42">
        <f t="shared" si="9"/>
        <v>0</v>
      </c>
      <c r="R21" s="36">
        <f t="shared" si="10"/>
        <v>0</v>
      </c>
      <c r="S21" s="36">
        <f t="shared" si="11"/>
        <v>0</v>
      </c>
      <c r="T21" s="36">
        <f t="shared" si="12"/>
        <v>0</v>
      </c>
      <c r="U21" s="41">
        <f t="shared" si="13"/>
        <v>0</v>
      </c>
      <c r="V21" s="55">
        <f t="shared" si="14"/>
        <v>0</v>
      </c>
      <c r="W21" s="56">
        <f t="shared" si="15"/>
        <v>0</v>
      </c>
      <c r="X21" s="56">
        <f t="shared" si="16"/>
        <v>0</v>
      </c>
      <c r="Y21" s="56">
        <f t="shared" si="17"/>
        <v>0</v>
      </c>
      <c r="Z21" s="56">
        <f t="shared" si="18"/>
        <v>0</v>
      </c>
      <c r="AA21" s="57">
        <f t="shared" si="19"/>
        <v>0.60551936847362808</v>
      </c>
    </row>
    <row r="22" spans="1:27" ht="15" customHeight="1">
      <c r="A22" s="34" t="s">
        <v>202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f t="shared" si="0"/>
        <v>1</v>
      </c>
      <c r="I22" s="34"/>
      <c r="J22" s="54">
        <f t="shared" si="8"/>
        <v>0.77815125038364363</v>
      </c>
      <c r="K22" s="42">
        <f t="shared" si="1"/>
        <v>0</v>
      </c>
      <c r="L22" s="36">
        <f t="shared" si="2"/>
        <v>0</v>
      </c>
      <c r="M22" s="36">
        <f t="shared" si="3"/>
        <v>0</v>
      </c>
      <c r="N22" s="36">
        <f t="shared" si="4"/>
        <v>0</v>
      </c>
      <c r="O22" s="36">
        <f t="shared" si="5"/>
        <v>0</v>
      </c>
      <c r="P22" s="54">
        <f t="shared" si="6"/>
        <v>0.77815125038364363</v>
      </c>
      <c r="Q22" s="42">
        <f t="shared" si="9"/>
        <v>0</v>
      </c>
      <c r="R22" s="36">
        <f t="shared" si="10"/>
        <v>0</v>
      </c>
      <c r="S22" s="36">
        <f t="shared" si="11"/>
        <v>0</v>
      </c>
      <c r="T22" s="36">
        <f t="shared" si="12"/>
        <v>0</v>
      </c>
      <c r="U22" s="41">
        <f t="shared" si="13"/>
        <v>0</v>
      </c>
      <c r="V22" s="55">
        <f t="shared" si="14"/>
        <v>0</v>
      </c>
      <c r="W22" s="56">
        <f t="shared" si="15"/>
        <v>0</v>
      </c>
      <c r="X22" s="56">
        <f t="shared" si="16"/>
        <v>0</v>
      </c>
      <c r="Y22" s="56">
        <f t="shared" si="17"/>
        <v>0</v>
      </c>
      <c r="Z22" s="56">
        <f t="shared" si="18"/>
        <v>0</v>
      </c>
      <c r="AA22" s="57">
        <f t="shared" si="19"/>
        <v>0.60551936847362808</v>
      </c>
    </row>
    <row r="23" spans="1:27" s="47" customFormat="1" ht="15" customHeight="1" thickBot="1">
      <c r="A23" s="43" t="s">
        <v>203</v>
      </c>
      <c r="B23" s="43">
        <v>0</v>
      </c>
      <c r="C23" s="43">
        <v>0</v>
      </c>
      <c r="D23" s="43">
        <v>0</v>
      </c>
      <c r="E23" s="43">
        <v>0</v>
      </c>
      <c r="F23" s="43">
        <v>0</v>
      </c>
      <c r="G23" s="43">
        <v>1</v>
      </c>
      <c r="H23" s="43">
        <f t="shared" si="0"/>
        <v>1</v>
      </c>
      <c r="I23" s="43"/>
      <c r="J23" s="54">
        <f t="shared" si="8"/>
        <v>0.77815125038364363</v>
      </c>
      <c r="K23" s="48">
        <f t="shared" si="1"/>
        <v>0</v>
      </c>
      <c r="L23" s="49">
        <f t="shared" si="2"/>
        <v>0</v>
      </c>
      <c r="M23" s="49">
        <f t="shared" si="3"/>
        <v>0</v>
      </c>
      <c r="N23" s="49">
        <f t="shared" si="4"/>
        <v>0</v>
      </c>
      <c r="O23" s="49">
        <f t="shared" si="5"/>
        <v>0</v>
      </c>
      <c r="P23" s="61">
        <f t="shared" si="6"/>
        <v>0.77815125038364363</v>
      </c>
      <c r="Q23" s="42">
        <f t="shared" si="9"/>
        <v>0</v>
      </c>
      <c r="R23" s="36">
        <f t="shared" si="10"/>
        <v>0</v>
      </c>
      <c r="S23" s="36">
        <f t="shared" si="11"/>
        <v>0</v>
      </c>
      <c r="T23" s="36">
        <f t="shared" si="12"/>
        <v>0</v>
      </c>
      <c r="U23" s="41">
        <f t="shared" si="13"/>
        <v>0</v>
      </c>
      <c r="V23" s="55">
        <f t="shared" si="14"/>
        <v>0</v>
      </c>
      <c r="W23" s="56">
        <f t="shared" si="15"/>
        <v>0</v>
      </c>
      <c r="X23" s="56">
        <f t="shared" si="16"/>
        <v>0</v>
      </c>
      <c r="Y23" s="56">
        <f t="shared" si="17"/>
        <v>0</v>
      </c>
      <c r="Z23" s="56">
        <f t="shared" si="18"/>
        <v>0</v>
      </c>
      <c r="AA23" s="57">
        <f t="shared" si="19"/>
        <v>0.60551936847362808</v>
      </c>
    </row>
    <row r="24" spans="1:27" ht="15" customHeight="1" thickTop="1" thickBo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62"/>
      <c r="L24" s="62"/>
      <c r="M24" s="62"/>
      <c r="N24" s="62"/>
      <c r="O24" s="62"/>
      <c r="P24" s="62"/>
      <c r="Q24" s="63">
        <f t="shared" ref="Q24:V24" si="20">SUM(Q12:Q23)</f>
        <v>6.2696697256545012E-3</v>
      </c>
      <c r="R24" s="64">
        <f t="shared" si="20"/>
        <v>3.7277801241469538E-2</v>
      </c>
      <c r="S24" s="64">
        <f t="shared" si="20"/>
        <v>3.7277801241469538E-2</v>
      </c>
      <c r="T24" s="64">
        <f t="shared" si="20"/>
        <v>3.7277801241469538E-2</v>
      </c>
      <c r="U24" s="65">
        <f t="shared" si="20"/>
        <v>0</v>
      </c>
      <c r="V24" s="66">
        <f t="shared" si="20"/>
        <v>0.64279716971509759</v>
      </c>
      <c r="W24" s="66">
        <f t="shared" ref="W24:AA24" si="21">SUM(W12:W23)</f>
        <v>1.8228277751465387</v>
      </c>
      <c r="X24" s="66">
        <f t="shared" si="21"/>
        <v>0.73341622800455419</v>
      </c>
      <c r="Y24" s="66">
        <f t="shared" si="21"/>
        <v>0.21851591782038263</v>
      </c>
      <c r="Z24" s="66">
        <f t="shared" si="21"/>
        <v>0.21851591782038263</v>
      </c>
      <c r="AA24" s="66">
        <f t="shared" si="21"/>
        <v>1.9071771637103407</v>
      </c>
    </row>
    <row r="25" spans="1:27" ht="15" customHeight="1" thickTop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>
        <f>SQRT(V24)</f>
        <v>0.80174632503997023</v>
      </c>
      <c r="W25" s="62">
        <f t="shared" ref="W25:AA25" si="22">SQRT(W24)</f>
        <v>1.3501213927445705</v>
      </c>
      <c r="X25" s="62">
        <f t="shared" si="22"/>
        <v>0.85639723727050532</v>
      </c>
      <c r="Y25" s="62">
        <f t="shared" si="22"/>
        <v>0.46745686198876429</v>
      </c>
      <c r="Z25" s="62">
        <f t="shared" si="22"/>
        <v>0.46745686198876429</v>
      </c>
      <c r="AA25" s="62">
        <f t="shared" si="22"/>
        <v>1.3810058521636832</v>
      </c>
    </row>
    <row r="26" spans="1:27" ht="1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>
        <f>Q24/(V25*W25)</f>
        <v>5.7920842045527275E-3</v>
      </c>
      <c r="X26" s="62">
        <f>R24/(W25*X25)</f>
        <v>3.224053293670176E-2</v>
      </c>
      <c r="Y26" s="62">
        <f t="shared" ref="Y26:AA26" si="23">S24/(X25*Y25)</f>
        <v>9.3117968246604177E-2</v>
      </c>
      <c r="Z26" s="62">
        <f t="shared" si="23"/>
        <v>0.17059535805584392</v>
      </c>
      <c r="AA26" s="62">
        <f t="shared" si="23"/>
        <v>0</v>
      </c>
    </row>
    <row r="27" spans="1:27" ht="15" customHeight="1">
      <c r="A27" s="53" t="s">
        <v>206</v>
      </c>
      <c r="B27" s="35" t="e">
        <f>Q24/(V26*W26)</f>
        <v>#DIV/0!</v>
      </c>
      <c r="T27" s="67"/>
      <c r="U27" s="67"/>
      <c r="V27" s="67"/>
      <c r="W27" s="67"/>
      <c r="X27" s="67"/>
      <c r="Y27" s="67"/>
      <c r="Z27" s="67"/>
      <c r="AA27" s="67"/>
    </row>
    <row r="28" spans="1:27" s="47" customFormat="1" ht="15" customHeight="1">
      <c r="A28" s="35" t="s">
        <v>207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67"/>
      <c r="U28" s="67"/>
      <c r="V28" s="67"/>
      <c r="W28" s="67"/>
      <c r="X28" s="67"/>
      <c r="Y28" s="67"/>
      <c r="Z28" s="67"/>
      <c r="AA28" s="67"/>
    </row>
    <row r="29" spans="1:27" ht="15" customHeight="1">
      <c r="A29" s="35" t="s">
        <v>208</v>
      </c>
      <c r="T29" s="67"/>
      <c r="U29" s="67"/>
      <c r="V29" s="67"/>
      <c r="W29" s="67"/>
      <c r="X29" s="67"/>
      <c r="Y29" s="67"/>
      <c r="Z29" s="67"/>
      <c r="AA29" s="67"/>
    </row>
    <row r="30" spans="1:27" s="47" customFormat="1" ht="15" customHeight="1">
      <c r="A30" s="35" t="s">
        <v>209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67"/>
      <c r="U30" s="67"/>
      <c r="V30" s="67"/>
      <c r="W30" s="67"/>
      <c r="X30" s="67"/>
      <c r="Y30" s="67"/>
      <c r="Z30" s="67"/>
      <c r="AA30" s="67"/>
    </row>
    <row r="31" spans="1:27" ht="15" customHeight="1">
      <c r="A31" s="35" t="s">
        <v>210</v>
      </c>
      <c r="T31" s="67"/>
      <c r="U31" s="67"/>
      <c r="V31" s="67"/>
      <c r="W31" s="67"/>
      <c r="X31" s="67"/>
      <c r="Y31" s="67"/>
      <c r="Z31" s="67"/>
      <c r="AA31" s="67"/>
    </row>
    <row r="32" spans="1:27" s="47" customFormat="1" ht="1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67"/>
      <c r="U32" s="67"/>
      <c r="V32" s="67"/>
      <c r="W32" s="67"/>
      <c r="X32" s="67"/>
      <c r="Y32" s="67"/>
      <c r="Z32" s="67"/>
      <c r="AA32" s="67"/>
    </row>
    <row r="33" spans="1:27" ht="15" customHeight="1">
      <c r="T33" s="67"/>
      <c r="U33" s="67"/>
      <c r="V33" s="67"/>
      <c r="W33" s="67"/>
      <c r="X33" s="67"/>
      <c r="Y33" s="67"/>
      <c r="Z33" s="67"/>
      <c r="AA33" s="67"/>
    </row>
    <row r="34" spans="1:27" s="47" customFormat="1" ht="1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67"/>
      <c r="U34" s="67"/>
      <c r="V34" s="67"/>
      <c r="W34" s="67"/>
      <c r="X34" s="67"/>
      <c r="Y34" s="67"/>
      <c r="Z34" s="67"/>
      <c r="AA34" s="67"/>
    </row>
    <row r="35" spans="1:27" ht="15" customHeight="1">
      <c r="T35" s="67"/>
      <c r="U35" s="67"/>
      <c r="V35" s="67"/>
      <c r="W35" s="67"/>
      <c r="X35" s="67"/>
      <c r="Y35" s="67"/>
      <c r="Z35" s="67"/>
      <c r="AA35" s="67"/>
    </row>
    <row r="36" spans="1:27" s="47" customFormat="1" ht="1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67"/>
      <c r="U36" s="67"/>
      <c r="V36" s="67"/>
      <c r="W36" s="67"/>
      <c r="X36" s="67"/>
      <c r="Y36" s="67"/>
      <c r="Z36" s="67"/>
      <c r="AA36" s="67"/>
    </row>
    <row r="37" spans="1:27" ht="15" customHeight="1">
      <c r="T37" s="67"/>
      <c r="U37" s="67"/>
      <c r="V37" s="67"/>
      <c r="W37" s="67"/>
      <c r="X37" s="67"/>
      <c r="Y37" s="67"/>
      <c r="Z37" s="67"/>
      <c r="AA37" s="67"/>
    </row>
    <row r="38" spans="1:27" s="47" customFormat="1" ht="1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67"/>
      <c r="U38" s="67"/>
      <c r="V38" s="67"/>
      <c r="W38" s="67"/>
      <c r="X38" s="67"/>
      <c r="Y38" s="67"/>
      <c r="Z38" s="67"/>
      <c r="AA38" s="67"/>
    </row>
    <row r="39" spans="1:27" ht="15" customHeight="1">
      <c r="T39" s="67"/>
      <c r="U39" s="67"/>
      <c r="V39" s="67"/>
      <c r="W39" s="67"/>
      <c r="X39" s="67"/>
      <c r="Y39" s="67"/>
      <c r="Z39" s="67"/>
      <c r="AA39" s="67"/>
    </row>
    <row r="40" spans="1:27" s="47" customFormat="1" ht="1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67"/>
      <c r="U40" s="67"/>
      <c r="V40" s="67"/>
      <c r="W40" s="67"/>
      <c r="X40" s="67"/>
      <c r="Y40" s="67"/>
      <c r="Z40" s="67"/>
      <c r="AA40" s="67"/>
    </row>
    <row r="41" spans="1:27" ht="15" customHeight="1">
      <c r="T41" s="67"/>
      <c r="U41" s="67"/>
      <c r="V41" s="67"/>
      <c r="W41" s="67"/>
      <c r="X41" s="67"/>
      <c r="Y41" s="67"/>
      <c r="Z41" s="67"/>
      <c r="AA41" s="67"/>
    </row>
    <row r="42" spans="1:27" ht="15" customHeight="1">
      <c r="T42" s="67"/>
      <c r="U42" s="67"/>
      <c r="V42" s="67"/>
      <c r="W42" s="67"/>
      <c r="X42" s="67"/>
      <c r="Y42" s="67"/>
      <c r="Z42" s="67"/>
      <c r="AA42" s="67"/>
    </row>
    <row r="43" spans="1:27" ht="16" customHeight="1"/>
  </sheetData>
  <mergeCells count="3">
    <mergeCell ref="K10:P10"/>
    <mergeCell ref="Q10:U10"/>
    <mergeCell ref="V10:A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TF-IDF pertanyaan</vt:lpstr>
      <vt:lpstr>TF-IDF jawaban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2019-11-07T12:11:00Z</dcterms:created>
  <dcterms:modified xsi:type="dcterms:W3CDTF">2020-06-30T06:44:17Z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