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mc:AlternateContent xmlns:mc="http://schemas.openxmlformats.org/markup-compatibility/2006">
    <mc:Choice Requires="x15">
      <x15ac:absPath xmlns:x15ac="http://schemas.microsoft.com/office/spreadsheetml/2010/11/ac" url="https://evogene-my.sharepoint.com/personal/kapel_evogene_com/Documents/"/>
    </mc:Choice>
  </mc:AlternateContent>
  <xr:revisionPtr revIDLastSave="0" documentId="8_{0B170C55-15D7-4373-94D5-85699B769936}" xr6:coauthVersionLast="47" xr6:coauthVersionMax="47" xr10:uidLastSave="{00000000-0000-0000-0000-000000000000}"/>
  <bookViews>
    <workbookView minimized="1" xWindow="3000" yWindow="1950" windowWidth="21600" windowHeight="11295" xr2:uid="{00000000-000D-0000-FFFF-FFFF00000000}"/>
  </bookViews>
  <sheets>
    <sheet name="דוח שנתי חברות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I18" i="2"/>
  <c r="J18" i="2"/>
  <c r="K18" i="2"/>
  <c r="L18" i="2"/>
  <c r="M18" i="2"/>
  <c r="N18" i="2"/>
  <c r="O18" i="2"/>
  <c r="P18" i="2"/>
  <c r="Q18" i="2"/>
  <c r="R18" i="2"/>
  <c r="AS18" i="2" s="1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G18" i="2"/>
  <c r="H15" i="2"/>
  <c r="I15" i="2"/>
  <c r="J15" i="2"/>
  <c r="K15" i="2"/>
  <c r="L15" i="2"/>
  <c r="M15" i="2"/>
  <c r="N15" i="2"/>
  <c r="O15" i="2"/>
  <c r="O30" i="2" s="1"/>
  <c r="P15" i="2"/>
  <c r="P30" i="2" s="1"/>
  <c r="Q15" i="2"/>
  <c r="Q30" i="2" s="1"/>
  <c r="R15" i="2"/>
  <c r="D15" i="2" s="1"/>
  <c r="S15" i="2"/>
  <c r="S30" i="2" s="1"/>
  <c r="T15" i="2"/>
  <c r="U15" i="2"/>
  <c r="V15" i="2"/>
  <c r="W15" i="2"/>
  <c r="X15" i="2"/>
  <c r="Y15" i="2"/>
  <c r="Z15" i="2"/>
  <c r="AA15" i="2"/>
  <c r="AB15" i="2"/>
  <c r="AB30" i="2" s="1"/>
  <c r="AC15" i="2"/>
  <c r="AC30" i="2" s="1"/>
  <c r="AD15" i="2"/>
  <c r="AD30" i="2" s="1"/>
  <c r="AE15" i="2"/>
  <c r="AE30" i="2" s="1"/>
  <c r="AF15" i="2"/>
  <c r="AG15" i="2"/>
  <c r="AH15" i="2"/>
  <c r="AI15" i="2"/>
  <c r="AJ15" i="2"/>
  <c r="AK15" i="2"/>
  <c r="AL15" i="2"/>
  <c r="AM15" i="2"/>
  <c r="AN15" i="2"/>
  <c r="AN30" i="2" s="1"/>
  <c r="AO15" i="2"/>
  <c r="AO30" i="2" s="1"/>
  <c r="AP15" i="2"/>
  <c r="AP30" i="2" s="1"/>
  <c r="G15" i="2"/>
  <c r="G30" i="2" s="1"/>
  <c r="B16" i="2"/>
  <c r="F26" i="2"/>
  <c r="F29" i="2" s="1"/>
  <c r="F23" i="2"/>
  <c r="F20" i="2"/>
  <c r="F17" i="2"/>
  <c r="F14" i="2"/>
  <c r="F11" i="2"/>
  <c r="F8" i="2"/>
  <c r="F25" i="2"/>
  <c r="F22" i="2"/>
  <c r="F19" i="2"/>
  <c r="F16" i="2"/>
  <c r="F13" i="2"/>
  <c r="F10" i="2"/>
  <c r="F7" i="2"/>
  <c r="F28" i="2"/>
  <c r="F30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H30" i="2"/>
  <c r="I30" i="2"/>
  <c r="J30" i="2"/>
  <c r="K30" i="2"/>
  <c r="L30" i="2"/>
  <c r="M30" i="2"/>
  <c r="N30" i="2"/>
  <c r="T30" i="2"/>
  <c r="U30" i="2"/>
  <c r="V30" i="2"/>
  <c r="W30" i="2"/>
  <c r="X30" i="2"/>
  <c r="Y30" i="2"/>
  <c r="Z30" i="2"/>
  <c r="AA30" i="2"/>
  <c r="AF30" i="2"/>
  <c r="AG30" i="2"/>
  <c r="AH30" i="2"/>
  <c r="AI30" i="2"/>
  <c r="AJ30" i="2"/>
  <c r="AK30" i="2"/>
  <c r="AL30" i="2"/>
  <c r="AM30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6" i="2"/>
  <c r="D16" i="2"/>
  <c r="B17" i="2"/>
  <c r="C17" i="2"/>
  <c r="D17" i="2"/>
  <c r="B18" i="2"/>
  <c r="C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C4" i="2"/>
  <c r="D4" i="2"/>
  <c r="B4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G28" i="2"/>
  <c r="AQ5" i="2"/>
  <c r="AR5" i="2"/>
  <c r="AS5" i="2"/>
  <c r="AQ6" i="2"/>
  <c r="AR6" i="2"/>
  <c r="AS6" i="2"/>
  <c r="AQ7" i="2"/>
  <c r="AR7" i="2"/>
  <c r="AS7" i="2"/>
  <c r="AQ8" i="2"/>
  <c r="AR8" i="2"/>
  <c r="AS8" i="2"/>
  <c r="AQ9" i="2"/>
  <c r="AR9" i="2"/>
  <c r="AS9" i="2"/>
  <c r="AQ10" i="2"/>
  <c r="AR10" i="2"/>
  <c r="AS10" i="2"/>
  <c r="AQ11" i="2"/>
  <c r="AR11" i="2"/>
  <c r="AS11" i="2"/>
  <c r="AQ12" i="2"/>
  <c r="AR12" i="2"/>
  <c r="AS12" i="2"/>
  <c r="AQ13" i="2"/>
  <c r="AR13" i="2"/>
  <c r="AS13" i="2"/>
  <c r="AQ14" i="2"/>
  <c r="AR14" i="2"/>
  <c r="AS14" i="2"/>
  <c r="AQ15" i="2"/>
  <c r="AR15" i="2"/>
  <c r="AQ16" i="2"/>
  <c r="AR16" i="2"/>
  <c r="AS16" i="2"/>
  <c r="AQ17" i="2"/>
  <c r="AR17" i="2"/>
  <c r="AS17" i="2"/>
  <c r="AQ18" i="2"/>
  <c r="AR18" i="2"/>
  <c r="AQ19" i="2"/>
  <c r="AR19" i="2"/>
  <c r="AS19" i="2"/>
  <c r="AQ20" i="2"/>
  <c r="AR20" i="2"/>
  <c r="AS20" i="2"/>
  <c r="AQ21" i="2"/>
  <c r="AR21" i="2"/>
  <c r="AS21" i="2"/>
  <c r="AQ22" i="2"/>
  <c r="AR22" i="2"/>
  <c r="AS22" i="2"/>
  <c r="AQ23" i="2"/>
  <c r="AR23" i="2"/>
  <c r="AS23" i="2"/>
  <c r="AQ24" i="2"/>
  <c r="AR24" i="2"/>
  <c r="AS24" i="2"/>
  <c r="AQ25" i="2"/>
  <c r="AR25" i="2"/>
  <c r="AS25" i="2"/>
  <c r="AQ26" i="2"/>
  <c r="AR26" i="2"/>
  <c r="AS26" i="2"/>
  <c r="AQ27" i="2"/>
  <c r="AR27" i="2"/>
  <c r="AS27" i="2"/>
  <c r="AR4" i="2"/>
  <c r="AS4" i="2"/>
  <c r="AQ4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D18" i="2" l="1"/>
  <c r="AS30" i="2"/>
  <c r="AR30" i="2"/>
  <c r="AS15" i="2"/>
  <c r="C15" i="2"/>
  <c r="R30" i="2"/>
  <c r="AQ30" i="2"/>
  <c r="AR29" i="2"/>
  <c r="AS29" i="2"/>
  <c r="AQ29" i="2"/>
  <c r="AS28" i="2"/>
  <c r="AR28" i="2"/>
  <c r="AQ28" i="2"/>
</calcChain>
</file>

<file path=xl/sharedStrings.xml><?xml version="1.0" encoding="utf-8"?>
<sst xmlns="http://schemas.openxmlformats.org/spreadsheetml/2006/main" count="75" uniqueCount="29">
  <si>
    <t>Total (Jan-Jul)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</si>
  <si>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</si>
  <si>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</si>
  <si>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</si>
  <si>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</si>
  <si>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</si>
  <si>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</si>
  <si>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</si>
  <si>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</si>
  <si>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</si>
  <si>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</si>
  <si>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</si>
  <si>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</si>
  <si>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</t>
  </si>
  <si>
    <t xml:space="preserve">DEV </t>
  </si>
  <si>
    <t>ALGO</t>
  </si>
  <si>
    <t>BIOMICA</t>
  </si>
  <si>
    <t>Planned (in Budget)</t>
  </si>
  <si>
    <t>Actual Effort Utilization</t>
  </si>
  <si>
    <t xml:space="preserve">Difference </t>
  </si>
  <si>
    <t>LAVIE</t>
  </si>
  <si>
    <t>AG PLENUS</t>
  </si>
  <si>
    <t>CANONIC</t>
  </si>
  <si>
    <t>MICROBOOST (inc. Upkeep)</t>
  </si>
  <si>
    <t>CHEMPASS (inc. Upkeep)</t>
  </si>
  <si>
    <t>CPB+GR (inc. Upkeep)</t>
  </si>
  <si>
    <t>AG SEEDS</t>
  </si>
  <si>
    <t>Total</t>
  </si>
  <si>
    <t>Real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</si>
</sst>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5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20" xfId="0" applyFont="1" applyBorder="1"/>
    <xf numFmtId="0" fontId="3" fillId="3" borderId="19" xfId="0" applyFont="1" applyFill="1" applyBorder="1"/>
    <xf numFmtId="0" fontId="3" fillId="3" borderId="14" xfId="0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3" fillId="3" borderId="23" xfId="0" applyFont="1" applyFill="1" applyBorder="1"/>
    <xf numFmtId="0" fontId="1" fillId="0" borderId="2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1" fillId="3" borderId="3" xfId="0" applyFont="1" applyFill="1" applyBorder="1"/>
    <xf numFmtId="0" fontId="1" fillId="3" borderId="30" xfId="0" applyFont="1" applyFill="1" applyBorder="1"/>
    <xf numFmtId="0" fontId="1" fillId="3" borderId="31" xfId="0" applyFont="1" applyFill="1" applyBorder="1"/>
    <xf numFmtId="0" fontId="1" fillId="3" borderId="32" xfId="0" applyFont="1" applyFill="1" applyBorder="1"/>
    <xf numFmtId="0" fontId="3" fillId="3" borderId="33" xfId="0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1" fillId="3" borderId="36" xfId="0" applyFont="1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3" borderId="39" xfId="0" applyFont="1" applyFill="1" applyBorder="1"/>
    <xf numFmtId="0" fontId="3" fillId="3" borderId="16" xfId="0" applyFont="1" applyFill="1" applyBorder="1"/>
    <xf numFmtId="0" fontId="3" fillId="3" borderId="17" xfId="0" applyFont="1" applyFill="1" applyBorder="1"/>
    <xf numFmtId="0" fontId="3" fillId="3" borderId="18" xfId="0" applyFont="1" applyFill="1" applyBorder="1"/>
    <xf numFmtId="0" fontId="1" fillId="4" borderId="11" xfId="0" applyFont="1" applyFill="1" applyBorder="1"/>
    <xf numFmtId="0" fontId="1" fillId="2" borderId="12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2" borderId="13" xfId="0" applyFont="1" applyFill="1" applyBorder="1"/>
    <xf numFmtId="0" fontId="1" fillId="4" borderId="15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2" borderId="26" xfId="0" applyFont="1" applyFill="1" applyBorder="1"/>
    <xf numFmtId="0" fontId="1" fillId="4" borderId="24" xfId="0" applyFont="1" applyFill="1" applyBorder="1"/>
    <xf numFmtId="0" fontId="3" fillId="3" borderId="27" xfId="0" applyFont="1" applyFill="1" applyBorder="1"/>
    <xf numFmtId="0" fontId="3" fillId="3" borderId="28" xfId="0" applyFont="1" applyFill="1" applyBorder="1"/>
    <xf numFmtId="0" fontId="3" fillId="3" borderId="29" xfId="0" applyFont="1" applyFill="1" applyBorder="1"/>
    <xf numFmtId="0" fontId="1" fillId="0" borderId="3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2" borderId="11" xfId="0" applyFont="1" applyFill="1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41" xfId="0" applyFont="1" applyBorder="1"/>
    <xf numFmtId="0" fontId="3" fillId="0" borderId="40" xfId="0" applyFont="1" applyBorder="1"/>
    <xf numFmtId="0" fontId="4" fillId="0" borderId="0" xfId="0" applyFont="1"/>
    <xf numFmtId="0" fontId="6" fillId="0" borderId="0" xfId="0" applyFont="1"/>
    <xf numFmtId="0" fontId="1" fillId="0" borderId="42" xfId="0" applyFont="1" applyBorder="1" applyAlignment="1">
      <alignment vertical="center" wrapText="1"/>
    </xf>
    <xf numFmtId="0" fontId="2" fillId="0" borderId="43" xfId="0" applyFont="1" applyBorder="1" applyAlignment="1">
      <alignment wrapText="1"/>
    </xf>
    <xf numFmtId="0" fontId="2" fillId="0" borderId="44" xfId="0" applyFont="1" applyBorder="1" applyAlignment="1">
      <alignment wrapText="1"/>
    </xf>
    <xf numFmtId="0" fontId="3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vertical="center" wrapText="1"/>
    </xf>
    <xf numFmtId="0" fontId="5" fillId="0" borderId="42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/>
    <xf numFmtId="0" fontId="4" fillId="0" borderId="18" xfId="0" applyFont="1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31"/>
  <sheetViews>
    <sheetView tabSelected="1" topLeftCell="B1" workbookViewId="0">
      <selection activeCell="AQ28" sqref="AQ28"/>
    </sheetView>
  </sheetViews>
  <sheetFormatPr defaultColWidth="12.5703125" defaultRowHeight="15.75" customHeight="1"/>
  <cols>
    <col min="2" max="2" width="13.5703125" customWidth="1"/>
    <col min="3" max="3" width="5.5703125" bestFit="1" customWidth="1"/>
    <col min="4" max="4" width="6.140625" bestFit="1" customWidth="1"/>
    <col min="5" max="5" width="13.5703125" bestFit="1" customWidth="1"/>
    <col min="6" max="6" width="22.140625" bestFit="1" customWidth="1"/>
    <col min="7" max="7" width="5" bestFit="1" customWidth="1"/>
    <col min="8" max="8" width="6.5703125" bestFit="1" customWidth="1"/>
    <col min="9" max="9" width="6.140625" bestFit="1" customWidth="1"/>
    <col min="10" max="10" width="6" bestFit="1" customWidth="1"/>
    <col min="11" max="11" width="5.42578125" bestFit="1" customWidth="1"/>
    <col min="12" max="12" width="6.140625" bestFit="1" customWidth="1"/>
    <col min="13" max="13" width="11.5703125" customWidth="1"/>
    <col min="14" max="14" width="7" customWidth="1"/>
    <col min="15" max="15" width="6.140625" bestFit="1" customWidth="1"/>
    <col min="16" max="16" width="4.5703125" bestFit="1" customWidth="1"/>
    <col min="17" max="17" width="7.28515625" customWidth="1"/>
    <col min="18" max="18" width="6.140625" bestFit="1" customWidth="1"/>
    <col min="19" max="19" width="5.5703125" bestFit="1" customWidth="1"/>
    <col min="20" max="20" width="6.5703125" bestFit="1" customWidth="1"/>
    <col min="21" max="21" width="6.140625" bestFit="1" customWidth="1"/>
    <col min="22" max="22" width="6" bestFit="1" customWidth="1"/>
    <col min="23" max="23" width="9.7109375" customWidth="1"/>
    <col min="24" max="24" width="6.140625" bestFit="1" customWidth="1"/>
    <col min="25" max="25" width="9.85546875" customWidth="1"/>
    <col min="26" max="26" width="10.42578125" customWidth="1"/>
    <col min="27" max="27" width="6.140625" bestFit="1" customWidth="1"/>
    <col min="28" max="28" width="5.7109375" customWidth="1"/>
    <col min="29" max="29" width="8.7109375" customWidth="1"/>
    <col min="30" max="30" width="6.140625" bestFit="1" customWidth="1"/>
    <col min="31" max="31" width="6.5703125" customWidth="1"/>
    <col min="32" max="32" width="8.42578125" customWidth="1"/>
    <col min="33" max="33" width="6.140625" bestFit="1" customWidth="1"/>
    <col min="34" max="34" width="5" bestFit="1" customWidth="1"/>
    <col min="35" max="35" width="8.7109375" customWidth="1"/>
    <col min="36" max="36" width="6.140625" bestFit="1" customWidth="1"/>
    <col min="37" max="37" width="5" customWidth="1"/>
    <col min="38" max="38" width="7.140625" customWidth="1"/>
    <col min="39" max="39" width="6.140625" bestFit="1" customWidth="1"/>
    <col min="40" max="40" width="5" bestFit="1" customWidth="1"/>
    <col min="41" max="41" width="7" customWidth="1"/>
    <col min="42" max="42" width="6.140625" bestFit="1" customWidth="1"/>
    <col min="43" max="43" width="8.42578125" customWidth="1"/>
    <col min="44" max="44" width="5.42578125" bestFit="1" customWidth="1"/>
    <col min="45" max="45" width="6.140625" bestFit="1" customWidth="1"/>
  </cols>
  <sheetData>
    <row r="1" spans="1:48" ht="15.75" customHeight="1" thickBot="1"/>
    <row r="2" spans="1:48" ht="12.75">
      <c r="B2" s="73" t="s">
        <v>0</v>
      </c>
      <c r="C2" s="80"/>
      <c r="D2" s="81"/>
      <c r="F2" s="3"/>
      <c r="G2" s="74" t="s">
        <v>1</v>
      </c>
      <c r="H2" s="82"/>
      <c r="I2" s="83"/>
      <c r="J2" s="74" t="s">
        <v>2</v>
      </c>
      <c r="K2" s="82"/>
      <c r="L2" s="83"/>
      <c r="M2" s="74" t="s">
        <v>3</v>
      </c>
      <c r="N2" s="82"/>
      <c r="O2" s="83"/>
      <c r="P2" s="74" t="s">
        <v>4</v>
      </c>
      <c r="Q2" s="82"/>
      <c r="R2" s="83"/>
      <c r="S2" s="74" t="s">
        <v>5</v>
      </c>
      <c r="T2" s="82"/>
      <c r="U2" s="83"/>
      <c r="V2" s="74" t="s">
        <v>6</v>
      </c>
      <c r="W2" s="82"/>
      <c r="X2" s="83"/>
      <c r="Y2" s="74" t="s">
        <v>7</v>
      </c>
      <c r="Z2" s="82"/>
      <c r="AA2" s="83"/>
      <c r="AB2" s="74" t="s">
        <v>8</v>
      </c>
      <c r="AC2" s="82"/>
      <c r="AD2" s="83"/>
      <c r="AE2" s="74" t="s">
        <v>9</v>
      </c>
      <c r="AF2" s="82"/>
      <c r="AG2" s="83"/>
      <c r="AH2" s="74" t="s">
        <v>10</v>
      </c>
      <c r="AI2" s="82"/>
      <c r="AJ2" s="83"/>
      <c r="AK2" s="74" t="s">
        <v>11</v>
      </c>
      <c r="AL2" s="82"/>
      <c r="AM2" s="83"/>
      <c r="AN2" s="74" t="s">
        <v>12</v>
      </c>
      <c r="AO2" s="82"/>
      <c r="AP2" s="82"/>
      <c r="AQ2" s="77">
        <v>2023</v>
      </c>
      <c r="AR2" s="80"/>
      <c r="AS2" s="81"/>
    </row>
    <row r="3" spans="1:48" ht="13.5" thickBot="1">
      <c r="A3" s="1"/>
      <c r="B3" s="12" t="s">
        <v>13</v>
      </c>
      <c r="C3" s="13" t="s">
        <v>14</v>
      </c>
      <c r="D3" s="14" t="s">
        <v>15</v>
      </c>
      <c r="E3" s="66"/>
      <c r="F3" s="22"/>
      <c r="G3" s="23" t="s">
        <v>13</v>
      </c>
      <c r="H3" s="21" t="s">
        <v>14</v>
      </c>
      <c r="I3" s="24" t="s">
        <v>15</v>
      </c>
      <c r="J3" s="23" t="s">
        <v>13</v>
      </c>
      <c r="K3" s="21" t="s">
        <v>14</v>
      </c>
      <c r="L3" s="24" t="s">
        <v>15</v>
      </c>
      <c r="M3" s="23" t="s">
        <v>13</v>
      </c>
      <c r="N3" s="21" t="s">
        <v>14</v>
      </c>
      <c r="O3" s="24" t="s">
        <v>15</v>
      </c>
      <c r="P3" s="23" t="s">
        <v>13</v>
      </c>
      <c r="Q3" s="21" t="s">
        <v>14</v>
      </c>
      <c r="R3" s="24" t="s">
        <v>15</v>
      </c>
      <c r="S3" s="23" t="s">
        <v>13</v>
      </c>
      <c r="T3" s="21" t="s">
        <v>14</v>
      </c>
      <c r="U3" s="24" t="s">
        <v>15</v>
      </c>
      <c r="V3" s="23" t="s">
        <v>13</v>
      </c>
      <c r="W3" s="21" t="s">
        <v>14</v>
      </c>
      <c r="X3" s="24" t="s">
        <v>15</v>
      </c>
      <c r="Y3" s="23" t="s">
        <v>13</v>
      </c>
      <c r="Z3" s="21" t="s">
        <v>14</v>
      </c>
      <c r="AA3" s="24" t="s">
        <v>15</v>
      </c>
      <c r="AB3" s="23" t="s">
        <v>13</v>
      </c>
      <c r="AC3" s="21" t="s">
        <v>14</v>
      </c>
      <c r="AD3" s="24" t="s">
        <v>15</v>
      </c>
      <c r="AE3" s="23" t="s">
        <v>13</v>
      </c>
      <c r="AF3" s="21" t="s">
        <v>14</v>
      </c>
      <c r="AG3" s="24" t="s">
        <v>15</v>
      </c>
      <c r="AH3" s="23" t="s">
        <v>13</v>
      </c>
      <c r="AI3" s="21" t="s">
        <v>14</v>
      </c>
      <c r="AJ3" s="24" t="s">
        <v>15</v>
      </c>
      <c r="AK3" s="23" t="s">
        <v>13</v>
      </c>
      <c r="AL3" s="21" t="s">
        <v>14</v>
      </c>
      <c r="AM3" s="24" t="s">
        <v>15</v>
      </c>
      <c r="AN3" s="23" t="s">
        <v>13</v>
      </c>
      <c r="AO3" s="21" t="s">
        <v>14</v>
      </c>
      <c r="AP3" s="22" t="s">
        <v>15</v>
      </c>
      <c r="AQ3" s="25" t="s">
        <v>13</v>
      </c>
      <c r="AR3" s="26" t="s">
        <v>14</v>
      </c>
      <c r="AS3" s="27" t="s">
        <v>15</v>
      </c>
      <c r="AT3" s="5"/>
      <c r="AU3" s="2"/>
      <c r="AV3" s="2"/>
    </row>
    <row r="4" spans="1:48" ht="12.75">
      <c r="A4" s="1"/>
      <c r="B4" s="15">
        <f>G4+J4+M4+P4+S4+V4+Y4</f>
        <v>140</v>
      </c>
      <c r="C4" s="16">
        <f t="shared" ref="C4:D4" si="0">H4+K4+N4+Q4+T4+W4+Z4</f>
        <v>0</v>
      </c>
      <c r="D4" s="17">
        <f t="shared" si="0"/>
        <v>8.75</v>
      </c>
      <c r="E4" s="70" t="s">
        <v>16</v>
      </c>
      <c r="F4" s="37" t="s">
        <v>17</v>
      </c>
      <c r="G4" s="35">
        <v>20</v>
      </c>
      <c r="H4" s="36">
        <v>0</v>
      </c>
      <c r="I4" s="38">
        <v>1.25</v>
      </c>
      <c r="J4" s="35">
        <v>20</v>
      </c>
      <c r="K4" s="36">
        <v>0</v>
      </c>
      <c r="L4" s="38">
        <v>1.25</v>
      </c>
      <c r="M4" s="35">
        <v>20</v>
      </c>
      <c r="N4" s="36">
        <v>0</v>
      </c>
      <c r="O4" s="38">
        <v>1.25</v>
      </c>
      <c r="P4" s="35">
        <v>20</v>
      </c>
      <c r="Q4" s="36">
        <v>0</v>
      </c>
      <c r="R4" s="38">
        <v>1.25</v>
      </c>
      <c r="S4" s="35">
        <v>20</v>
      </c>
      <c r="T4" s="36">
        <v>0</v>
      </c>
      <c r="U4" s="38">
        <v>1.25</v>
      </c>
      <c r="V4" s="35">
        <v>20</v>
      </c>
      <c r="W4" s="36">
        <v>0</v>
      </c>
      <c r="X4" s="38">
        <v>1.25</v>
      </c>
      <c r="Y4" s="35">
        <v>20</v>
      </c>
      <c r="Z4" s="36">
        <v>0</v>
      </c>
      <c r="AA4" s="38">
        <v>1.25</v>
      </c>
      <c r="AB4" s="35">
        <v>20</v>
      </c>
      <c r="AC4" s="36">
        <v>0</v>
      </c>
      <c r="AD4" s="38">
        <v>1.25</v>
      </c>
      <c r="AE4" s="35">
        <v>20</v>
      </c>
      <c r="AF4" s="36">
        <v>0</v>
      </c>
      <c r="AG4" s="38">
        <v>1.25</v>
      </c>
      <c r="AH4" s="35">
        <v>20</v>
      </c>
      <c r="AI4" s="36">
        <v>0</v>
      </c>
      <c r="AJ4" s="38">
        <v>1.25</v>
      </c>
      <c r="AK4" s="35">
        <v>20</v>
      </c>
      <c r="AL4" s="36">
        <v>0</v>
      </c>
      <c r="AM4" s="38">
        <v>1.25</v>
      </c>
      <c r="AN4" s="35">
        <v>20</v>
      </c>
      <c r="AO4" s="36">
        <v>0</v>
      </c>
      <c r="AP4" s="37">
        <v>1.25</v>
      </c>
      <c r="AQ4" s="39">
        <f>G4+J4+M4+P4+S4+V4+Y4+AB4+AE4+AH4+AK4+AN4</f>
        <v>240</v>
      </c>
      <c r="AR4" s="40">
        <f t="shared" ref="AR4:AS4" si="1">H4+K4+N4+Q4+T4+W4+Z4+AC4+AF4+AI4+AL4+AO4</f>
        <v>0</v>
      </c>
      <c r="AS4" s="41">
        <f t="shared" si="1"/>
        <v>15</v>
      </c>
      <c r="AT4" s="5"/>
      <c r="AU4" s="2"/>
      <c r="AV4" s="2"/>
    </row>
    <row r="5" spans="1:48" ht="12.75">
      <c r="A5" s="1"/>
      <c r="B5" s="15">
        <f t="shared" ref="B5:B27" si="2">G5+J5+M5+P5+S5+V5+Y5</f>
        <v>15.25</v>
      </c>
      <c r="C5" s="16">
        <f t="shared" ref="C5:C27" si="3">H5+K5+N5+Q5+T5+W5+Z5</f>
        <v>1.625</v>
      </c>
      <c r="D5" s="17">
        <f t="shared" ref="D5:D27" si="4">I5+L5+O5+R5+U5+X5+AA5</f>
        <v>11.75</v>
      </c>
      <c r="E5" s="71"/>
      <c r="F5" s="4" t="s">
        <v>18</v>
      </c>
      <c r="G5" s="6">
        <v>0</v>
      </c>
      <c r="H5" s="2">
        <v>0</v>
      </c>
      <c r="I5" s="7">
        <v>0</v>
      </c>
      <c r="J5" s="6">
        <v>0.75</v>
      </c>
      <c r="K5" s="2">
        <v>0</v>
      </c>
      <c r="L5" s="7">
        <v>0</v>
      </c>
      <c r="M5" s="6">
        <v>0</v>
      </c>
      <c r="N5" s="2">
        <v>0</v>
      </c>
      <c r="O5" s="7">
        <v>0</v>
      </c>
      <c r="P5" s="6">
        <v>0</v>
      </c>
      <c r="Q5" s="2">
        <v>0</v>
      </c>
      <c r="R5" s="7">
        <v>4</v>
      </c>
      <c r="S5" s="6">
        <v>4</v>
      </c>
      <c r="T5" s="2">
        <v>0.125</v>
      </c>
      <c r="U5" s="7">
        <v>7.75</v>
      </c>
      <c r="V5" s="6">
        <v>6.5</v>
      </c>
      <c r="W5" s="2">
        <v>0</v>
      </c>
      <c r="X5" s="7">
        <v>0</v>
      </c>
      <c r="Y5" s="6">
        <v>4</v>
      </c>
      <c r="Z5" s="2">
        <v>1.5</v>
      </c>
      <c r="AA5" s="7">
        <v>0</v>
      </c>
      <c r="AB5" s="6">
        <v>0</v>
      </c>
      <c r="AC5" s="2">
        <v>0</v>
      </c>
      <c r="AD5" s="7">
        <v>0</v>
      </c>
      <c r="AE5" s="6">
        <v>0</v>
      </c>
      <c r="AF5" s="2">
        <v>0</v>
      </c>
      <c r="AG5" s="7">
        <v>0</v>
      </c>
      <c r="AH5" s="6">
        <v>0</v>
      </c>
      <c r="AI5" s="2">
        <v>0</v>
      </c>
      <c r="AJ5" s="7">
        <v>0</v>
      </c>
      <c r="AK5" s="6">
        <v>0</v>
      </c>
      <c r="AL5" s="2">
        <v>0</v>
      </c>
      <c r="AM5" s="7">
        <v>0</v>
      </c>
      <c r="AN5" s="6">
        <v>0</v>
      </c>
      <c r="AO5" s="2">
        <v>0</v>
      </c>
      <c r="AP5" s="4">
        <v>0</v>
      </c>
      <c r="AQ5" s="15">
        <f t="shared" ref="AQ5:AQ27" si="5">G5+J5+M5+P5+S5+V5+Y5+AB5+AE5+AH5+AK5+AN5</f>
        <v>15.25</v>
      </c>
      <c r="AR5" s="16">
        <f t="shared" ref="AR5:AR27" si="6">H5+K5+N5+Q5+T5+W5+Z5+AC5+AF5+AI5+AL5+AO5</f>
        <v>1.625</v>
      </c>
      <c r="AS5" s="17">
        <f t="shared" ref="AS5:AS27" si="7">I5+L5+O5+R5+U5+X5+AA5+AD5+AG5+AJ5+AM5+AP5</f>
        <v>11.75</v>
      </c>
      <c r="AT5" s="5"/>
      <c r="AU5" s="2"/>
      <c r="AV5" s="2"/>
    </row>
    <row r="6" spans="1:48" ht="13.5" thickBot="1">
      <c r="A6" s="1"/>
      <c r="B6" s="15">
        <f t="shared" si="2"/>
        <v>124.75</v>
      </c>
      <c r="C6" s="16">
        <f t="shared" si="3"/>
        <v>-1.625</v>
      </c>
      <c r="D6" s="17">
        <f t="shared" si="4"/>
        <v>-3</v>
      </c>
      <c r="E6" s="72"/>
      <c r="F6" s="11" t="s">
        <v>19</v>
      </c>
      <c r="G6" s="42">
        <f t="shared" ref="G6:AP6" si="8">G4-G5</f>
        <v>20</v>
      </c>
      <c r="H6" s="44">
        <f t="shared" si="8"/>
        <v>0</v>
      </c>
      <c r="I6" s="45">
        <f t="shared" si="8"/>
        <v>1.25</v>
      </c>
      <c r="J6" s="42">
        <f t="shared" si="8"/>
        <v>19.25</v>
      </c>
      <c r="K6" s="44">
        <f t="shared" si="8"/>
        <v>0</v>
      </c>
      <c r="L6" s="45">
        <f t="shared" si="8"/>
        <v>1.25</v>
      </c>
      <c r="M6" s="42">
        <f t="shared" si="8"/>
        <v>20</v>
      </c>
      <c r="N6" s="44">
        <f t="shared" si="8"/>
        <v>0</v>
      </c>
      <c r="O6" s="45">
        <f t="shared" si="8"/>
        <v>1.25</v>
      </c>
      <c r="P6" s="42">
        <f t="shared" si="8"/>
        <v>20</v>
      </c>
      <c r="Q6" s="44">
        <f t="shared" si="8"/>
        <v>0</v>
      </c>
      <c r="R6" s="46">
        <f t="shared" si="8"/>
        <v>-2.75</v>
      </c>
      <c r="S6" s="42">
        <f t="shared" si="8"/>
        <v>16</v>
      </c>
      <c r="T6" s="43">
        <f t="shared" si="8"/>
        <v>-0.125</v>
      </c>
      <c r="U6" s="46">
        <f t="shared" si="8"/>
        <v>-6.5</v>
      </c>
      <c r="V6" s="42">
        <f t="shared" si="8"/>
        <v>13.5</v>
      </c>
      <c r="W6" s="44">
        <f t="shared" si="8"/>
        <v>0</v>
      </c>
      <c r="X6" s="45">
        <f t="shared" si="8"/>
        <v>1.25</v>
      </c>
      <c r="Y6" s="42">
        <f t="shared" si="8"/>
        <v>16</v>
      </c>
      <c r="Z6" s="43">
        <f t="shared" si="8"/>
        <v>-1.5</v>
      </c>
      <c r="AA6" s="45">
        <f t="shared" si="8"/>
        <v>1.25</v>
      </c>
      <c r="AB6" s="42">
        <f t="shared" si="8"/>
        <v>20</v>
      </c>
      <c r="AC6" s="44">
        <f t="shared" si="8"/>
        <v>0</v>
      </c>
      <c r="AD6" s="45">
        <f t="shared" si="8"/>
        <v>1.25</v>
      </c>
      <c r="AE6" s="42">
        <f t="shared" si="8"/>
        <v>20</v>
      </c>
      <c r="AF6" s="44">
        <f t="shared" si="8"/>
        <v>0</v>
      </c>
      <c r="AG6" s="45">
        <f t="shared" si="8"/>
        <v>1.25</v>
      </c>
      <c r="AH6" s="42">
        <f t="shared" si="8"/>
        <v>20</v>
      </c>
      <c r="AI6" s="44">
        <f t="shared" si="8"/>
        <v>0</v>
      </c>
      <c r="AJ6" s="45">
        <f t="shared" si="8"/>
        <v>1.25</v>
      </c>
      <c r="AK6" s="42">
        <f t="shared" si="8"/>
        <v>20</v>
      </c>
      <c r="AL6" s="44">
        <f t="shared" si="8"/>
        <v>0</v>
      </c>
      <c r="AM6" s="45">
        <f t="shared" si="8"/>
        <v>1.25</v>
      </c>
      <c r="AN6" s="42">
        <f t="shared" si="8"/>
        <v>20</v>
      </c>
      <c r="AO6" s="44">
        <f t="shared" si="8"/>
        <v>0</v>
      </c>
      <c r="AP6" s="47">
        <f t="shared" si="8"/>
        <v>1.25</v>
      </c>
      <c r="AQ6" s="18">
        <f t="shared" si="5"/>
        <v>224.75</v>
      </c>
      <c r="AR6" s="19">
        <f t="shared" si="6"/>
        <v>-1.625</v>
      </c>
      <c r="AS6" s="20">
        <f t="shared" si="7"/>
        <v>3.25</v>
      </c>
      <c r="AT6" s="5"/>
      <c r="AU6" s="2"/>
      <c r="AV6" s="2"/>
    </row>
    <row r="7" spans="1:48" ht="12.75">
      <c r="A7" s="1"/>
      <c r="B7" s="15">
        <f t="shared" si="2"/>
        <v>118</v>
      </c>
      <c r="C7" s="16">
        <f t="shared" si="3"/>
        <v>0</v>
      </c>
      <c r="D7" s="17">
        <f t="shared" si="4"/>
        <v>0</v>
      </c>
      <c r="E7" s="75" t="s">
        <v>20</v>
      </c>
      <c r="F7" s="29" t="str">
        <f>F4</f>
        <v>Planned (in Budget)</v>
      </c>
      <c r="G7" s="30">
        <v>16</v>
      </c>
      <c r="H7" s="28">
        <v>0</v>
      </c>
      <c r="I7" s="31">
        <v>0</v>
      </c>
      <c r="J7" s="30">
        <v>17</v>
      </c>
      <c r="K7" s="28">
        <v>0</v>
      </c>
      <c r="L7" s="31">
        <v>0</v>
      </c>
      <c r="M7" s="30">
        <v>17</v>
      </c>
      <c r="N7" s="28">
        <v>0</v>
      </c>
      <c r="O7" s="31">
        <v>0</v>
      </c>
      <c r="P7" s="30">
        <v>17</v>
      </c>
      <c r="Q7" s="28">
        <v>0</v>
      </c>
      <c r="R7" s="31">
        <v>0</v>
      </c>
      <c r="S7" s="30">
        <v>17</v>
      </c>
      <c r="T7" s="28">
        <v>0</v>
      </c>
      <c r="U7" s="31">
        <v>0</v>
      </c>
      <c r="V7" s="30">
        <v>17</v>
      </c>
      <c r="W7" s="28">
        <v>0</v>
      </c>
      <c r="X7" s="31">
        <v>0</v>
      </c>
      <c r="Y7" s="30">
        <v>17</v>
      </c>
      <c r="Z7" s="28">
        <v>0</v>
      </c>
      <c r="AA7" s="31">
        <v>0</v>
      </c>
      <c r="AB7" s="30">
        <v>17</v>
      </c>
      <c r="AC7" s="28">
        <v>0</v>
      </c>
      <c r="AD7" s="31">
        <v>0</v>
      </c>
      <c r="AE7" s="30">
        <v>17</v>
      </c>
      <c r="AF7" s="28">
        <v>0</v>
      </c>
      <c r="AG7" s="31">
        <v>0</v>
      </c>
      <c r="AH7" s="30">
        <v>17</v>
      </c>
      <c r="AI7" s="28">
        <v>0</v>
      </c>
      <c r="AJ7" s="31">
        <v>0</v>
      </c>
      <c r="AK7" s="30">
        <v>17</v>
      </c>
      <c r="AL7" s="28">
        <v>0</v>
      </c>
      <c r="AM7" s="31">
        <v>0</v>
      </c>
      <c r="AN7" s="30">
        <v>16</v>
      </c>
      <c r="AO7" s="28">
        <v>0</v>
      </c>
      <c r="AP7" s="29">
        <v>0</v>
      </c>
      <c r="AQ7" s="32">
        <f t="shared" si="5"/>
        <v>202</v>
      </c>
      <c r="AR7" s="33">
        <f t="shared" si="6"/>
        <v>0</v>
      </c>
      <c r="AS7" s="34">
        <f t="shared" si="7"/>
        <v>0</v>
      </c>
      <c r="AT7" s="5"/>
      <c r="AU7" s="2"/>
      <c r="AV7" s="2"/>
    </row>
    <row r="8" spans="1:48" ht="12.75">
      <c r="A8" s="1"/>
      <c r="B8" s="15">
        <f t="shared" si="2"/>
        <v>33.43</v>
      </c>
      <c r="C8" s="16">
        <f t="shared" si="3"/>
        <v>0.55499999999999994</v>
      </c>
      <c r="D8" s="17">
        <f t="shared" si="4"/>
        <v>6</v>
      </c>
      <c r="E8" s="71"/>
      <c r="F8" s="4" t="str">
        <f>F5</f>
        <v>Actual Effort Utilization</v>
      </c>
      <c r="G8" s="6">
        <v>2.5</v>
      </c>
      <c r="H8" s="2">
        <v>0.125</v>
      </c>
      <c r="I8" s="7">
        <v>0</v>
      </c>
      <c r="J8" s="6">
        <v>1.5</v>
      </c>
      <c r="K8" s="2">
        <v>0</v>
      </c>
      <c r="L8" s="7">
        <v>0</v>
      </c>
      <c r="M8" s="6">
        <v>3.5</v>
      </c>
      <c r="N8" s="2">
        <v>0.43</v>
      </c>
      <c r="O8" s="7">
        <v>0</v>
      </c>
      <c r="P8" s="6">
        <v>2</v>
      </c>
      <c r="Q8" s="2">
        <v>0</v>
      </c>
      <c r="R8" s="7">
        <v>0</v>
      </c>
      <c r="S8" s="6">
        <v>15</v>
      </c>
      <c r="T8" s="2">
        <v>0</v>
      </c>
      <c r="U8" s="7">
        <v>6</v>
      </c>
      <c r="V8" s="6">
        <v>2.93</v>
      </c>
      <c r="W8" s="2">
        <v>0</v>
      </c>
      <c r="X8" s="7">
        <v>0</v>
      </c>
      <c r="Y8" s="6">
        <v>6</v>
      </c>
      <c r="Z8" s="2">
        <v>0</v>
      </c>
      <c r="AA8" s="7">
        <v>0</v>
      </c>
      <c r="AB8" s="6">
        <v>0</v>
      </c>
      <c r="AC8" s="2">
        <v>0</v>
      </c>
      <c r="AD8" s="7">
        <v>0</v>
      </c>
      <c r="AE8" s="6">
        <v>0</v>
      </c>
      <c r="AF8" s="2">
        <v>0</v>
      </c>
      <c r="AG8" s="7">
        <v>0</v>
      </c>
      <c r="AH8" s="6">
        <v>0</v>
      </c>
      <c r="AI8" s="2">
        <v>0</v>
      </c>
      <c r="AJ8" s="7">
        <v>0</v>
      </c>
      <c r="AK8" s="6">
        <v>0</v>
      </c>
      <c r="AL8" s="2">
        <v>0</v>
      </c>
      <c r="AM8" s="7">
        <v>0</v>
      </c>
      <c r="AN8" s="6">
        <v>0</v>
      </c>
      <c r="AO8" s="2">
        <v>0</v>
      </c>
      <c r="AP8" s="4">
        <v>0</v>
      </c>
      <c r="AQ8" s="15">
        <f t="shared" si="5"/>
        <v>33.43</v>
      </c>
      <c r="AR8" s="16">
        <f t="shared" si="6"/>
        <v>0.55499999999999994</v>
      </c>
      <c r="AS8" s="17">
        <f t="shared" si="7"/>
        <v>6</v>
      </c>
      <c r="AT8" s="5"/>
      <c r="AU8" s="2"/>
      <c r="AV8" s="2"/>
    </row>
    <row r="9" spans="1:48" ht="13.5" thickBot="1">
      <c r="A9" s="1"/>
      <c r="B9" s="15">
        <f t="shared" si="2"/>
        <v>84.57</v>
      </c>
      <c r="C9" s="16">
        <f t="shared" si="3"/>
        <v>-0.55499999999999994</v>
      </c>
      <c r="D9" s="17">
        <f t="shared" si="4"/>
        <v>-6</v>
      </c>
      <c r="E9" s="71"/>
      <c r="F9" s="22" t="s">
        <v>19</v>
      </c>
      <c r="G9" s="50">
        <f t="shared" ref="G9:AP9" si="9">G7-G8</f>
        <v>13.5</v>
      </c>
      <c r="H9" s="49">
        <f t="shared" si="9"/>
        <v>-0.125</v>
      </c>
      <c r="I9" s="51">
        <f t="shared" si="9"/>
        <v>0</v>
      </c>
      <c r="J9" s="50">
        <f t="shared" si="9"/>
        <v>15.5</v>
      </c>
      <c r="K9" s="48">
        <f t="shared" si="9"/>
        <v>0</v>
      </c>
      <c r="L9" s="51">
        <f t="shared" si="9"/>
        <v>0</v>
      </c>
      <c r="M9" s="50">
        <f t="shared" si="9"/>
        <v>13.5</v>
      </c>
      <c r="N9" s="49">
        <f t="shared" si="9"/>
        <v>-0.43</v>
      </c>
      <c r="O9" s="51">
        <f t="shared" si="9"/>
        <v>0</v>
      </c>
      <c r="P9" s="50">
        <f t="shared" si="9"/>
        <v>15</v>
      </c>
      <c r="Q9" s="48">
        <f t="shared" si="9"/>
        <v>0</v>
      </c>
      <c r="R9" s="51">
        <f t="shared" si="9"/>
        <v>0</v>
      </c>
      <c r="S9" s="50">
        <f t="shared" si="9"/>
        <v>2</v>
      </c>
      <c r="T9" s="48">
        <f t="shared" si="9"/>
        <v>0</v>
      </c>
      <c r="U9" s="52">
        <f t="shared" si="9"/>
        <v>-6</v>
      </c>
      <c r="V9" s="50">
        <f t="shared" si="9"/>
        <v>14.07</v>
      </c>
      <c r="W9" s="48">
        <f t="shared" si="9"/>
        <v>0</v>
      </c>
      <c r="X9" s="51">
        <f t="shared" si="9"/>
        <v>0</v>
      </c>
      <c r="Y9" s="50">
        <f t="shared" si="9"/>
        <v>11</v>
      </c>
      <c r="Z9" s="48">
        <f t="shared" si="9"/>
        <v>0</v>
      </c>
      <c r="AA9" s="51">
        <f t="shared" si="9"/>
        <v>0</v>
      </c>
      <c r="AB9" s="50">
        <f t="shared" si="9"/>
        <v>17</v>
      </c>
      <c r="AC9" s="48">
        <f t="shared" si="9"/>
        <v>0</v>
      </c>
      <c r="AD9" s="51">
        <f t="shared" si="9"/>
        <v>0</v>
      </c>
      <c r="AE9" s="50">
        <f t="shared" si="9"/>
        <v>17</v>
      </c>
      <c r="AF9" s="48">
        <f t="shared" si="9"/>
        <v>0</v>
      </c>
      <c r="AG9" s="51">
        <f t="shared" si="9"/>
        <v>0</v>
      </c>
      <c r="AH9" s="50">
        <f t="shared" si="9"/>
        <v>17</v>
      </c>
      <c r="AI9" s="48">
        <f t="shared" si="9"/>
        <v>0</v>
      </c>
      <c r="AJ9" s="51">
        <f t="shared" si="9"/>
        <v>0</v>
      </c>
      <c r="AK9" s="50">
        <f t="shared" si="9"/>
        <v>17</v>
      </c>
      <c r="AL9" s="48">
        <f t="shared" si="9"/>
        <v>0</v>
      </c>
      <c r="AM9" s="51">
        <f t="shared" si="9"/>
        <v>0</v>
      </c>
      <c r="AN9" s="50">
        <f t="shared" si="9"/>
        <v>16</v>
      </c>
      <c r="AO9" s="48">
        <f t="shared" si="9"/>
        <v>0</v>
      </c>
      <c r="AP9" s="53">
        <f t="shared" si="9"/>
        <v>0</v>
      </c>
      <c r="AQ9" s="54">
        <f t="shared" si="5"/>
        <v>168.57</v>
      </c>
      <c r="AR9" s="55">
        <f t="shared" si="6"/>
        <v>-0.55499999999999994</v>
      </c>
      <c r="AS9" s="56">
        <f t="shared" si="7"/>
        <v>-6</v>
      </c>
      <c r="AT9" s="5"/>
      <c r="AU9" s="2"/>
      <c r="AV9" s="2"/>
    </row>
    <row r="10" spans="1:48" ht="12.75">
      <c r="A10" s="1"/>
      <c r="B10" s="15">
        <f t="shared" si="2"/>
        <v>15</v>
      </c>
      <c r="C10" s="16">
        <f t="shared" si="3"/>
        <v>1.75</v>
      </c>
      <c r="D10" s="17">
        <f t="shared" si="4"/>
        <v>18</v>
      </c>
      <c r="E10" s="70" t="s">
        <v>21</v>
      </c>
      <c r="F10" s="37" t="str">
        <f>F7</f>
        <v>Planned (in Budget)</v>
      </c>
      <c r="G10" s="35">
        <v>3</v>
      </c>
      <c r="H10" s="36">
        <v>0.25</v>
      </c>
      <c r="I10" s="38">
        <v>3</v>
      </c>
      <c r="J10" s="35">
        <v>2</v>
      </c>
      <c r="K10" s="36">
        <v>0.25</v>
      </c>
      <c r="L10" s="38">
        <v>2.5</v>
      </c>
      <c r="M10" s="35">
        <v>2</v>
      </c>
      <c r="N10" s="36">
        <v>0.25</v>
      </c>
      <c r="O10" s="38">
        <v>2.5</v>
      </c>
      <c r="P10" s="35">
        <v>2</v>
      </c>
      <c r="Q10" s="36">
        <v>0.25</v>
      </c>
      <c r="R10" s="38">
        <v>2.5</v>
      </c>
      <c r="S10" s="35">
        <v>2</v>
      </c>
      <c r="T10" s="36">
        <v>0.25</v>
      </c>
      <c r="U10" s="38">
        <v>2.5</v>
      </c>
      <c r="V10" s="35">
        <v>2</v>
      </c>
      <c r="W10" s="36">
        <v>0.25</v>
      </c>
      <c r="X10" s="38">
        <v>2.5</v>
      </c>
      <c r="Y10" s="35">
        <v>2</v>
      </c>
      <c r="Z10" s="36">
        <v>0.25</v>
      </c>
      <c r="AA10" s="38">
        <v>2.5</v>
      </c>
      <c r="AB10" s="35">
        <v>2</v>
      </c>
      <c r="AC10" s="36">
        <v>0.25</v>
      </c>
      <c r="AD10" s="38">
        <v>2.5</v>
      </c>
      <c r="AE10" s="35">
        <v>2</v>
      </c>
      <c r="AF10" s="36">
        <v>0.25</v>
      </c>
      <c r="AG10" s="38">
        <v>2.5</v>
      </c>
      <c r="AH10" s="35">
        <v>2</v>
      </c>
      <c r="AI10" s="36">
        <v>0.25</v>
      </c>
      <c r="AJ10" s="38">
        <v>2.5</v>
      </c>
      <c r="AK10" s="35">
        <v>2</v>
      </c>
      <c r="AL10" s="36">
        <v>0.25</v>
      </c>
      <c r="AM10" s="38">
        <v>2.5</v>
      </c>
      <c r="AN10" s="35">
        <v>2</v>
      </c>
      <c r="AO10" s="36">
        <v>0.25</v>
      </c>
      <c r="AP10" s="37">
        <v>2.5</v>
      </c>
      <c r="AQ10" s="39">
        <f t="shared" si="5"/>
        <v>25</v>
      </c>
      <c r="AR10" s="40">
        <f t="shared" si="6"/>
        <v>3</v>
      </c>
      <c r="AS10" s="41">
        <f t="shared" si="7"/>
        <v>30.5</v>
      </c>
      <c r="AT10" s="5"/>
      <c r="AU10" s="2"/>
      <c r="AV10" s="2"/>
    </row>
    <row r="11" spans="1:48" ht="12.75">
      <c r="A11" s="1"/>
      <c r="B11" s="15">
        <f t="shared" si="2"/>
        <v>35.86</v>
      </c>
      <c r="C11" s="16">
        <f t="shared" si="3"/>
        <v>0</v>
      </c>
      <c r="D11" s="17">
        <f t="shared" si="4"/>
        <v>30.75</v>
      </c>
      <c r="E11" s="71"/>
      <c r="F11" s="4" t="str">
        <f>F8</f>
        <v>Actual Effort Utilization</v>
      </c>
      <c r="G11" s="6">
        <v>0</v>
      </c>
      <c r="H11" s="2">
        <v>0</v>
      </c>
      <c r="I11" s="7">
        <v>0</v>
      </c>
      <c r="J11" s="6">
        <v>13</v>
      </c>
      <c r="K11" s="2">
        <v>0</v>
      </c>
      <c r="L11" s="7">
        <v>0</v>
      </c>
      <c r="M11" s="6">
        <v>0</v>
      </c>
      <c r="N11" s="2">
        <v>0</v>
      </c>
      <c r="O11" s="7">
        <v>0</v>
      </c>
      <c r="P11" s="6">
        <v>2.5</v>
      </c>
      <c r="Q11" s="2">
        <v>0</v>
      </c>
      <c r="R11" s="7">
        <v>0.5</v>
      </c>
      <c r="S11" s="6">
        <v>6.06</v>
      </c>
      <c r="T11" s="2">
        <v>0</v>
      </c>
      <c r="U11" s="7">
        <v>0</v>
      </c>
      <c r="V11" s="6">
        <v>8.5</v>
      </c>
      <c r="W11" s="2">
        <v>0</v>
      </c>
      <c r="X11" s="7">
        <v>10.25</v>
      </c>
      <c r="Y11" s="6">
        <v>5.8</v>
      </c>
      <c r="Z11" s="2">
        <v>0</v>
      </c>
      <c r="AA11" s="7">
        <v>20</v>
      </c>
      <c r="AB11" s="6">
        <v>0</v>
      </c>
      <c r="AC11" s="2">
        <v>0</v>
      </c>
      <c r="AD11" s="7">
        <v>0</v>
      </c>
      <c r="AE11" s="6">
        <v>0</v>
      </c>
      <c r="AF11" s="2">
        <v>0</v>
      </c>
      <c r="AG11" s="7">
        <v>0</v>
      </c>
      <c r="AH11" s="6">
        <v>0</v>
      </c>
      <c r="AI11" s="2">
        <v>0</v>
      </c>
      <c r="AJ11" s="7">
        <v>0</v>
      </c>
      <c r="AK11" s="6">
        <v>0</v>
      </c>
      <c r="AL11" s="2">
        <v>0</v>
      </c>
      <c r="AM11" s="7">
        <v>0</v>
      </c>
      <c r="AN11" s="6">
        <v>0</v>
      </c>
      <c r="AO11" s="2">
        <v>0</v>
      </c>
      <c r="AP11" s="4">
        <v>0</v>
      </c>
      <c r="AQ11" s="15">
        <f t="shared" si="5"/>
        <v>35.86</v>
      </c>
      <c r="AR11" s="16">
        <f t="shared" si="6"/>
        <v>0</v>
      </c>
      <c r="AS11" s="17">
        <f t="shared" si="7"/>
        <v>30.75</v>
      </c>
      <c r="AT11" s="5"/>
      <c r="AU11" s="2"/>
      <c r="AV11" s="2"/>
    </row>
    <row r="12" spans="1:48" ht="13.5" thickBot="1">
      <c r="A12" s="1"/>
      <c r="B12" s="15">
        <f t="shared" si="2"/>
        <v>-20.86</v>
      </c>
      <c r="C12" s="16">
        <f t="shared" si="3"/>
        <v>1.75</v>
      </c>
      <c r="D12" s="17">
        <f t="shared" si="4"/>
        <v>-12.75</v>
      </c>
      <c r="E12" s="72"/>
      <c r="F12" s="11" t="s">
        <v>19</v>
      </c>
      <c r="G12" s="42">
        <f t="shared" ref="G12:AA12" si="10">G10-G11</f>
        <v>3</v>
      </c>
      <c r="H12" s="44">
        <f t="shared" si="10"/>
        <v>0.25</v>
      </c>
      <c r="I12" s="45">
        <f t="shared" si="10"/>
        <v>3</v>
      </c>
      <c r="J12" s="61">
        <f t="shared" si="10"/>
        <v>-11</v>
      </c>
      <c r="K12" s="44">
        <f t="shared" si="10"/>
        <v>0.25</v>
      </c>
      <c r="L12" s="45">
        <f t="shared" si="10"/>
        <v>2.5</v>
      </c>
      <c r="M12" s="42">
        <f t="shared" si="10"/>
        <v>2</v>
      </c>
      <c r="N12" s="44">
        <f t="shared" si="10"/>
        <v>0.25</v>
      </c>
      <c r="O12" s="45">
        <f t="shared" si="10"/>
        <v>2.5</v>
      </c>
      <c r="P12" s="61">
        <f t="shared" si="10"/>
        <v>-0.5</v>
      </c>
      <c r="Q12" s="44">
        <f t="shared" si="10"/>
        <v>0.25</v>
      </c>
      <c r="R12" s="45">
        <f t="shared" si="10"/>
        <v>2</v>
      </c>
      <c r="S12" s="61">
        <f t="shared" si="10"/>
        <v>-4.0599999999999996</v>
      </c>
      <c r="T12" s="44">
        <f t="shared" si="10"/>
        <v>0.25</v>
      </c>
      <c r="U12" s="45">
        <f t="shared" si="10"/>
        <v>2.5</v>
      </c>
      <c r="V12" s="61">
        <f t="shared" si="10"/>
        <v>-6.5</v>
      </c>
      <c r="W12" s="44">
        <f t="shared" si="10"/>
        <v>0.25</v>
      </c>
      <c r="X12" s="46">
        <f t="shared" si="10"/>
        <v>-7.75</v>
      </c>
      <c r="Y12" s="61">
        <f t="shared" si="10"/>
        <v>-3.8</v>
      </c>
      <c r="Z12" s="44">
        <f t="shared" si="10"/>
        <v>0.25</v>
      </c>
      <c r="AA12" s="46">
        <f t="shared" si="10"/>
        <v>-17.5</v>
      </c>
      <c r="AB12" s="8">
        <v>0</v>
      </c>
      <c r="AC12" s="9">
        <v>0</v>
      </c>
      <c r="AD12" s="10">
        <v>0</v>
      </c>
      <c r="AE12" s="8">
        <v>0</v>
      </c>
      <c r="AF12" s="9">
        <v>0</v>
      </c>
      <c r="AG12" s="10">
        <v>0</v>
      </c>
      <c r="AH12" s="8">
        <v>0</v>
      </c>
      <c r="AI12" s="9">
        <v>0</v>
      </c>
      <c r="AJ12" s="10">
        <v>0</v>
      </c>
      <c r="AK12" s="8">
        <v>0</v>
      </c>
      <c r="AL12" s="9">
        <v>0</v>
      </c>
      <c r="AM12" s="10">
        <v>0</v>
      </c>
      <c r="AN12" s="8">
        <v>0</v>
      </c>
      <c r="AO12" s="9">
        <v>0</v>
      </c>
      <c r="AP12" s="11">
        <v>0</v>
      </c>
      <c r="AQ12" s="18">
        <f t="shared" si="5"/>
        <v>-20.86</v>
      </c>
      <c r="AR12" s="19">
        <f t="shared" si="6"/>
        <v>1.75</v>
      </c>
      <c r="AS12" s="20">
        <f t="shared" si="7"/>
        <v>-12.75</v>
      </c>
      <c r="AT12" s="5"/>
      <c r="AU12" s="2"/>
      <c r="AV12" s="2"/>
    </row>
    <row r="13" spans="1:48" ht="12.75">
      <c r="A13" s="1"/>
      <c r="B13" s="15">
        <f t="shared" si="2"/>
        <v>14</v>
      </c>
      <c r="C13" s="16">
        <f t="shared" si="3"/>
        <v>0</v>
      </c>
      <c r="D13" s="17">
        <f t="shared" si="4"/>
        <v>0</v>
      </c>
      <c r="E13" s="75" t="s">
        <v>22</v>
      </c>
      <c r="F13" s="58" t="str">
        <f>F10</f>
        <v>Planned (in Budget)</v>
      </c>
      <c r="G13" s="59">
        <v>2</v>
      </c>
      <c r="H13" s="57">
        <v>0</v>
      </c>
      <c r="I13" s="60">
        <v>0</v>
      </c>
      <c r="J13" s="59">
        <v>2</v>
      </c>
      <c r="K13" s="57">
        <v>0</v>
      </c>
      <c r="L13" s="60">
        <v>0</v>
      </c>
      <c r="M13" s="59">
        <v>2</v>
      </c>
      <c r="N13" s="57">
        <v>0</v>
      </c>
      <c r="O13" s="60">
        <v>0</v>
      </c>
      <c r="P13" s="59">
        <v>2</v>
      </c>
      <c r="Q13" s="57">
        <v>0</v>
      </c>
      <c r="R13" s="60">
        <v>0</v>
      </c>
      <c r="S13" s="59">
        <v>2</v>
      </c>
      <c r="T13" s="57">
        <v>0</v>
      </c>
      <c r="U13" s="60">
        <v>0</v>
      </c>
      <c r="V13" s="59">
        <v>2</v>
      </c>
      <c r="W13" s="57">
        <v>0</v>
      </c>
      <c r="X13" s="60">
        <v>0</v>
      </c>
      <c r="Y13" s="59">
        <v>2</v>
      </c>
      <c r="Z13" s="57">
        <v>0</v>
      </c>
      <c r="AA13" s="60">
        <v>0</v>
      </c>
      <c r="AB13" s="59">
        <v>2</v>
      </c>
      <c r="AC13" s="57">
        <v>0</v>
      </c>
      <c r="AD13" s="60">
        <v>0</v>
      </c>
      <c r="AE13" s="59">
        <v>2</v>
      </c>
      <c r="AF13" s="57">
        <v>0</v>
      </c>
      <c r="AG13" s="60">
        <v>0</v>
      </c>
      <c r="AH13" s="59">
        <v>2</v>
      </c>
      <c r="AI13" s="57">
        <v>0</v>
      </c>
      <c r="AJ13" s="60">
        <v>0</v>
      </c>
      <c r="AK13" s="59">
        <v>2</v>
      </c>
      <c r="AL13" s="57">
        <v>0</v>
      </c>
      <c r="AM13" s="60">
        <v>0</v>
      </c>
      <c r="AN13" s="59">
        <v>2</v>
      </c>
      <c r="AO13" s="57">
        <v>0</v>
      </c>
      <c r="AP13" s="58">
        <v>0</v>
      </c>
      <c r="AQ13" s="32">
        <f t="shared" si="5"/>
        <v>24</v>
      </c>
      <c r="AR13" s="33">
        <f t="shared" si="6"/>
        <v>0</v>
      </c>
      <c r="AS13" s="34">
        <f t="shared" si="7"/>
        <v>0</v>
      </c>
      <c r="AT13" s="5"/>
      <c r="AU13" s="2"/>
      <c r="AV13" s="2"/>
    </row>
    <row r="14" spans="1:48" ht="12.75">
      <c r="A14" s="1"/>
      <c r="B14" s="15">
        <f t="shared" si="2"/>
        <v>0</v>
      </c>
      <c r="C14" s="16">
        <f t="shared" si="3"/>
        <v>0</v>
      </c>
      <c r="D14" s="17">
        <f t="shared" si="4"/>
        <v>0</v>
      </c>
      <c r="E14" s="71"/>
      <c r="F14" s="4" t="str">
        <f>F11</f>
        <v>Actual Effort Utilization</v>
      </c>
      <c r="G14" s="6">
        <v>0</v>
      </c>
      <c r="H14" s="2">
        <v>0</v>
      </c>
      <c r="I14" s="7">
        <v>0</v>
      </c>
      <c r="J14" s="6">
        <v>0</v>
      </c>
      <c r="K14" s="2">
        <v>0</v>
      </c>
      <c r="L14" s="7">
        <v>0</v>
      </c>
      <c r="M14" s="6">
        <v>0</v>
      </c>
      <c r="N14" s="2">
        <v>0</v>
      </c>
      <c r="O14" s="7">
        <v>0</v>
      </c>
      <c r="P14" s="6">
        <v>0</v>
      </c>
      <c r="Q14" s="2">
        <v>0</v>
      </c>
      <c r="R14" s="7">
        <v>0</v>
      </c>
      <c r="S14" s="6">
        <v>0</v>
      </c>
      <c r="T14" s="2">
        <v>0</v>
      </c>
      <c r="U14" s="7">
        <v>0</v>
      </c>
      <c r="V14" s="6">
        <v>0</v>
      </c>
      <c r="W14" s="2">
        <v>0</v>
      </c>
      <c r="X14" s="7">
        <v>0</v>
      </c>
      <c r="Y14" s="6">
        <v>0</v>
      </c>
      <c r="Z14" s="2">
        <v>0</v>
      </c>
      <c r="AA14" s="7">
        <v>0</v>
      </c>
      <c r="AB14" s="6">
        <v>0</v>
      </c>
      <c r="AC14" s="2">
        <v>0</v>
      </c>
      <c r="AD14" s="7">
        <v>0</v>
      </c>
      <c r="AE14" s="6">
        <v>0</v>
      </c>
      <c r="AF14" s="2">
        <v>0</v>
      </c>
      <c r="AG14" s="7">
        <v>0</v>
      </c>
      <c r="AH14" s="6">
        <v>0</v>
      </c>
      <c r="AI14" s="2">
        <v>0</v>
      </c>
      <c r="AJ14" s="7">
        <v>0</v>
      </c>
      <c r="AK14" s="6">
        <v>0</v>
      </c>
      <c r="AL14" s="2">
        <v>0</v>
      </c>
      <c r="AM14" s="7">
        <v>0</v>
      </c>
      <c r="AN14" s="6">
        <v>0</v>
      </c>
      <c r="AO14" s="2">
        <v>0</v>
      </c>
      <c r="AP14" s="4">
        <v>0</v>
      </c>
      <c r="AQ14" s="15">
        <f t="shared" si="5"/>
        <v>0</v>
      </c>
      <c r="AR14" s="16">
        <f t="shared" si="6"/>
        <v>0</v>
      </c>
      <c r="AS14" s="17">
        <f t="shared" si="7"/>
        <v>0</v>
      </c>
      <c r="AT14" s="5"/>
      <c r="AU14" s="2"/>
      <c r="AV14" s="2"/>
    </row>
    <row r="15" spans="1:48" ht="13.5" thickBot="1">
      <c r="A15" s="1"/>
      <c r="B15" s="15">
        <f t="shared" si="2"/>
        <v>14</v>
      </c>
      <c r="C15" s="16">
        <f t="shared" si="3"/>
        <v>0</v>
      </c>
      <c r="D15" s="17">
        <f t="shared" si="4"/>
        <v>0</v>
      </c>
      <c r="E15" s="71"/>
      <c r="F15" s="22" t="s">
        <v>19</v>
      </c>
      <c r="G15" s="23">
        <f>G13-G14</f>
        <v>2</v>
      </c>
      <c r="H15" s="23">
        <f>H13-H14</f>
        <v>0</v>
      </c>
      <c r="I15" s="23">
        <f>I13-I14</f>
        <v>0</v>
      </c>
      <c r="J15" s="23">
        <f>J13-J14</f>
        <v>2</v>
      </c>
      <c r="K15" s="23">
        <f>K13-K14</f>
        <v>0</v>
      </c>
      <c r="L15" s="23">
        <f>L13-L14</f>
        <v>0</v>
      </c>
      <c r="M15" s="23">
        <f>M13-M14</f>
        <v>2</v>
      </c>
      <c r="N15" s="23">
        <f>N13-N14</f>
        <v>0</v>
      </c>
      <c r="O15" s="23">
        <f>O13-O14</f>
        <v>0</v>
      </c>
      <c r="P15" s="23">
        <f>P13-P14</f>
        <v>2</v>
      </c>
      <c r="Q15" s="23">
        <f>Q13-Q14</f>
        <v>0</v>
      </c>
      <c r="R15" s="23">
        <f>R13-R14</f>
        <v>0</v>
      </c>
      <c r="S15" s="23">
        <f>S13-S14</f>
        <v>2</v>
      </c>
      <c r="T15" s="23">
        <f>T13-T14</f>
        <v>0</v>
      </c>
      <c r="U15" s="23">
        <f>U13-U14</f>
        <v>0</v>
      </c>
      <c r="V15" s="23">
        <f>V13-V14</f>
        <v>2</v>
      </c>
      <c r="W15" s="23">
        <f>W13-W14</f>
        <v>0</v>
      </c>
      <c r="X15" s="23">
        <f>X13-X14</f>
        <v>0</v>
      </c>
      <c r="Y15" s="23">
        <f>Y13-Y14</f>
        <v>2</v>
      </c>
      <c r="Z15" s="23">
        <f>Z13-Z14</f>
        <v>0</v>
      </c>
      <c r="AA15" s="23">
        <f>AA13-AA14</f>
        <v>0</v>
      </c>
      <c r="AB15" s="23">
        <f>AB13-AB14</f>
        <v>2</v>
      </c>
      <c r="AC15" s="23">
        <f>AC13-AC14</f>
        <v>0</v>
      </c>
      <c r="AD15" s="23">
        <f>AD13-AD14</f>
        <v>0</v>
      </c>
      <c r="AE15" s="23">
        <f>AE13-AE14</f>
        <v>2</v>
      </c>
      <c r="AF15" s="23">
        <f>AF13-AF14</f>
        <v>0</v>
      </c>
      <c r="AG15" s="23">
        <f>AG13-AG14</f>
        <v>0</v>
      </c>
      <c r="AH15" s="23">
        <f>AH13-AH14</f>
        <v>2</v>
      </c>
      <c r="AI15" s="23">
        <f>AI13-AI14</f>
        <v>0</v>
      </c>
      <c r="AJ15" s="23">
        <f>AJ13-AJ14</f>
        <v>0</v>
      </c>
      <c r="AK15" s="23">
        <f>AK13-AK14</f>
        <v>2</v>
      </c>
      <c r="AL15" s="23">
        <f>AL13-AL14</f>
        <v>0</v>
      </c>
      <c r="AM15" s="23">
        <f>AM13-AM14</f>
        <v>0</v>
      </c>
      <c r="AN15" s="23">
        <f>AN13-AN14</f>
        <v>2</v>
      </c>
      <c r="AO15" s="23">
        <f>AO13-AO14</f>
        <v>0</v>
      </c>
      <c r="AP15" s="23">
        <f>AP13-AP14</f>
        <v>0</v>
      </c>
      <c r="AQ15" s="54">
        <f t="shared" si="5"/>
        <v>24</v>
      </c>
      <c r="AR15" s="55">
        <f t="shared" si="6"/>
        <v>0</v>
      </c>
      <c r="AS15" s="56">
        <f t="shared" si="7"/>
        <v>0</v>
      </c>
      <c r="AT15" s="5"/>
      <c r="AU15" s="2"/>
      <c r="AV15" s="2"/>
    </row>
    <row r="16" spans="1:48" ht="12.75">
      <c r="A16" s="1"/>
      <c r="B16" s="15">
        <f>G16+J16+M16+P16+S16+V16+Y16</f>
        <v>94.5</v>
      </c>
      <c r="C16" s="16">
        <f t="shared" si="3"/>
        <v>103.25</v>
      </c>
      <c r="D16" s="17">
        <f t="shared" si="4"/>
        <v>24.5</v>
      </c>
      <c r="E16" s="70" t="s">
        <v>23</v>
      </c>
      <c r="F16" s="64" t="str">
        <f>F13</f>
        <v>Planned (in Budget)</v>
      </c>
      <c r="G16" s="62">
        <v>13.5</v>
      </c>
      <c r="H16" s="63">
        <v>14.75</v>
      </c>
      <c r="I16" s="63">
        <v>3.5</v>
      </c>
      <c r="J16" s="62">
        <v>13.5</v>
      </c>
      <c r="K16" s="63">
        <v>14.75</v>
      </c>
      <c r="L16" s="63">
        <v>3.5</v>
      </c>
      <c r="M16" s="62">
        <v>13.5</v>
      </c>
      <c r="N16" s="63">
        <v>14.75</v>
      </c>
      <c r="O16" s="63">
        <v>3.5</v>
      </c>
      <c r="P16" s="62">
        <v>13.5</v>
      </c>
      <c r="Q16" s="63">
        <v>14.75</v>
      </c>
      <c r="R16" s="63">
        <v>3.5</v>
      </c>
      <c r="S16" s="62">
        <v>13.5</v>
      </c>
      <c r="T16" s="63">
        <v>14.75</v>
      </c>
      <c r="U16" s="63">
        <v>3.5</v>
      </c>
      <c r="V16" s="62">
        <v>13.5</v>
      </c>
      <c r="W16" s="63">
        <v>14.75</v>
      </c>
      <c r="X16" s="63">
        <v>3.5</v>
      </c>
      <c r="Y16" s="62">
        <v>13.5</v>
      </c>
      <c r="Z16" s="63">
        <v>14.75</v>
      </c>
      <c r="AA16" s="63">
        <v>3.5</v>
      </c>
      <c r="AB16" s="62">
        <v>13.5</v>
      </c>
      <c r="AC16" s="63">
        <v>14.75</v>
      </c>
      <c r="AD16" s="63">
        <v>3.5</v>
      </c>
      <c r="AE16" s="62">
        <v>13.5</v>
      </c>
      <c r="AF16" s="63">
        <v>14.75</v>
      </c>
      <c r="AG16" s="63">
        <v>3.5</v>
      </c>
      <c r="AH16" s="62">
        <v>13.5</v>
      </c>
      <c r="AI16" s="63">
        <v>14.75</v>
      </c>
      <c r="AJ16" s="63">
        <v>3.5</v>
      </c>
      <c r="AK16" s="62">
        <v>13.5</v>
      </c>
      <c r="AL16" s="63">
        <v>14.75</v>
      </c>
      <c r="AM16" s="63">
        <v>3.5</v>
      </c>
      <c r="AN16" s="62">
        <v>13.5</v>
      </c>
      <c r="AO16" s="63">
        <v>14.75</v>
      </c>
      <c r="AP16" s="63">
        <v>3.5</v>
      </c>
      <c r="AQ16" s="39">
        <f t="shared" si="5"/>
        <v>162</v>
      </c>
      <c r="AR16" s="40">
        <f t="shared" si="6"/>
        <v>177</v>
      </c>
      <c r="AS16" s="41">
        <f t="shared" si="7"/>
        <v>42</v>
      </c>
      <c r="AT16" s="5"/>
      <c r="AU16" s="2"/>
      <c r="AV16" s="2"/>
    </row>
    <row r="17" spans="1:48" ht="12.75">
      <c r="A17" s="1"/>
      <c r="B17" s="15">
        <f t="shared" si="2"/>
        <v>117.905</v>
      </c>
      <c r="C17" s="16">
        <f t="shared" si="3"/>
        <v>92.325000000000003</v>
      </c>
      <c r="D17" s="17">
        <f t="shared" si="4"/>
        <v>0</v>
      </c>
      <c r="E17" s="71"/>
      <c r="F17" s="4" t="str">
        <f>F14</f>
        <v>Actual Effort Utilization</v>
      </c>
      <c r="G17" s="6">
        <v>9</v>
      </c>
      <c r="H17" s="2">
        <v>0</v>
      </c>
      <c r="I17" s="7"/>
      <c r="J17" s="6">
        <v>16</v>
      </c>
      <c r="K17" s="2">
        <v>0</v>
      </c>
      <c r="L17" s="7"/>
      <c r="M17" s="6">
        <v>17.125</v>
      </c>
      <c r="N17" s="2">
        <v>13.9</v>
      </c>
      <c r="O17" s="7"/>
      <c r="P17" s="6">
        <v>17.5</v>
      </c>
      <c r="Q17" s="2">
        <v>11.8</v>
      </c>
      <c r="R17" s="7"/>
      <c r="S17" s="6">
        <v>13.75</v>
      </c>
      <c r="T17" s="2">
        <v>26.125</v>
      </c>
      <c r="U17" s="7"/>
      <c r="V17" s="6">
        <v>20.53</v>
      </c>
      <c r="W17" s="2">
        <v>18.25</v>
      </c>
      <c r="X17" s="7"/>
      <c r="Y17" s="6">
        <v>24</v>
      </c>
      <c r="Z17" s="2">
        <v>22.25</v>
      </c>
      <c r="AA17" s="7"/>
      <c r="AB17" s="6">
        <v>0</v>
      </c>
      <c r="AC17" s="2">
        <v>0</v>
      </c>
      <c r="AD17" s="7">
        <v>0</v>
      </c>
      <c r="AE17" s="6">
        <v>0</v>
      </c>
      <c r="AF17" s="2">
        <v>0</v>
      </c>
      <c r="AG17" s="7">
        <v>0</v>
      </c>
      <c r="AH17" s="6">
        <v>0</v>
      </c>
      <c r="AI17" s="2">
        <v>0</v>
      </c>
      <c r="AJ17" s="7">
        <v>0</v>
      </c>
      <c r="AK17" s="6">
        <v>0</v>
      </c>
      <c r="AL17" s="2">
        <v>0</v>
      </c>
      <c r="AM17" s="7">
        <v>0</v>
      </c>
      <c r="AN17" s="6">
        <v>0</v>
      </c>
      <c r="AO17" s="2">
        <v>0</v>
      </c>
      <c r="AP17" s="4">
        <v>0</v>
      </c>
      <c r="AQ17" s="15">
        <f t="shared" si="5"/>
        <v>117.905</v>
      </c>
      <c r="AR17" s="16">
        <f t="shared" si="6"/>
        <v>92.325000000000003</v>
      </c>
      <c r="AS17" s="17">
        <f t="shared" si="7"/>
        <v>0</v>
      </c>
      <c r="AT17" s="5"/>
      <c r="AU17" s="2"/>
      <c r="AV17" s="2"/>
    </row>
    <row r="18" spans="1:48" ht="13.5" thickBot="1">
      <c r="A18" s="1"/>
      <c r="B18" s="15">
        <f t="shared" si="2"/>
        <v>-23.405000000000001</v>
      </c>
      <c r="C18" s="16">
        <f t="shared" si="3"/>
        <v>10.924999999999997</v>
      </c>
      <c r="D18" s="17">
        <f t="shared" si="4"/>
        <v>24.5</v>
      </c>
      <c r="E18" s="72"/>
      <c r="F18" s="11" t="s">
        <v>19</v>
      </c>
      <c r="G18" s="8">
        <f>G16-G17</f>
        <v>4.5</v>
      </c>
      <c r="H18" s="8">
        <f>H16-H17</f>
        <v>14.75</v>
      </c>
      <c r="I18" s="8">
        <f>I16-I17</f>
        <v>3.5</v>
      </c>
      <c r="J18" s="8">
        <f>J16-J17</f>
        <v>-2.5</v>
      </c>
      <c r="K18" s="8">
        <f>K16-K17</f>
        <v>14.75</v>
      </c>
      <c r="L18" s="8">
        <f>L16-L17</f>
        <v>3.5</v>
      </c>
      <c r="M18" s="8">
        <f>M16-M17</f>
        <v>-3.625</v>
      </c>
      <c r="N18" s="8">
        <f>N16-N17</f>
        <v>0.84999999999999964</v>
      </c>
      <c r="O18" s="8">
        <f>O16-O17</f>
        <v>3.5</v>
      </c>
      <c r="P18" s="8">
        <f>P16-P17</f>
        <v>-4</v>
      </c>
      <c r="Q18" s="8">
        <f>Q16-Q17</f>
        <v>2.9499999999999993</v>
      </c>
      <c r="R18" s="8">
        <f>R16-R17</f>
        <v>3.5</v>
      </c>
      <c r="S18" s="8">
        <f>S16-S17</f>
        <v>-0.25</v>
      </c>
      <c r="T18" s="8">
        <f>T16-T17</f>
        <v>-11.375</v>
      </c>
      <c r="U18" s="8">
        <f>U16-U17</f>
        <v>3.5</v>
      </c>
      <c r="V18" s="8">
        <f>V16-V17</f>
        <v>-7.0300000000000011</v>
      </c>
      <c r="W18" s="8">
        <f>W16-W17</f>
        <v>-3.5</v>
      </c>
      <c r="X18" s="8">
        <f>X16-X17</f>
        <v>3.5</v>
      </c>
      <c r="Y18" s="8">
        <f>Y16-Y17</f>
        <v>-10.5</v>
      </c>
      <c r="Z18" s="8">
        <f>Z16-Z17</f>
        <v>-7.5</v>
      </c>
      <c r="AA18" s="8">
        <f>AA16-AA17</f>
        <v>3.5</v>
      </c>
      <c r="AB18" s="8">
        <f>AB16-AB17</f>
        <v>13.5</v>
      </c>
      <c r="AC18" s="8">
        <f>AC16-AC17</f>
        <v>14.75</v>
      </c>
      <c r="AD18" s="8">
        <f>AD16-AD17</f>
        <v>3.5</v>
      </c>
      <c r="AE18" s="8">
        <f>AE16-AE17</f>
        <v>13.5</v>
      </c>
      <c r="AF18" s="8">
        <f>AF16-AF17</f>
        <v>14.75</v>
      </c>
      <c r="AG18" s="8">
        <f>AG16-AG17</f>
        <v>3.5</v>
      </c>
      <c r="AH18" s="8">
        <f>AH16-AH17</f>
        <v>13.5</v>
      </c>
      <c r="AI18" s="8">
        <f>AI16-AI17</f>
        <v>14.75</v>
      </c>
      <c r="AJ18" s="8">
        <f>AJ16-AJ17</f>
        <v>3.5</v>
      </c>
      <c r="AK18" s="8">
        <f>AK16-AK17</f>
        <v>13.5</v>
      </c>
      <c r="AL18" s="8">
        <f>AL16-AL17</f>
        <v>14.75</v>
      </c>
      <c r="AM18" s="8">
        <f>AM16-AM17</f>
        <v>3.5</v>
      </c>
      <c r="AN18" s="8">
        <f>AN16-AN17</f>
        <v>13.5</v>
      </c>
      <c r="AO18" s="8">
        <f>AO16-AO17</f>
        <v>14.75</v>
      </c>
      <c r="AP18" s="8">
        <f>AP16-AP17</f>
        <v>3.5</v>
      </c>
      <c r="AQ18" s="18">
        <f t="shared" si="5"/>
        <v>44.094999999999999</v>
      </c>
      <c r="AR18" s="19">
        <f t="shared" si="6"/>
        <v>84.674999999999997</v>
      </c>
      <c r="AS18" s="20">
        <f t="shared" si="7"/>
        <v>42</v>
      </c>
      <c r="AT18" s="5"/>
      <c r="AU18" s="2"/>
      <c r="AV18" s="2"/>
    </row>
    <row r="19" spans="1:48" ht="12.75">
      <c r="A19" s="1"/>
      <c r="B19" s="15">
        <f t="shared" si="2"/>
        <v>14</v>
      </c>
      <c r="C19" s="16">
        <f t="shared" si="3"/>
        <v>74.2</v>
      </c>
      <c r="D19" s="17">
        <f t="shared" si="4"/>
        <v>124.6</v>
      </c>
      <c r="E19" s="75" t="s">
        <v>24</v>
      </c>
      <c r="F19" s="58" t="str">
        <f>F16</f>
        <v>Planned (in Budget)</v>
      </c>
      <c r="G19" s="59">
        <v>2</v>
      </c>
      <c r="H19" s="57">
        <v>10.6</v>
      </c>
      <c r="I19" s="60">
        <v>17.8</v>
      </c>
      <c r="J19" s="59">
        <v>2</v>
      </c>
      <c r="K19" s="57">
        <v>10.6</v>
      </c>
      <c r="L19" s="60">
        <v>17.8</v>
      </c>
      <c r="M19" s="59">
        <v>2</v>
      </c>
      <c r="N19" s="57">
        <v>10.6</v>
      </c>
      <c r="O19" s="60">
        <v>17.8</v>
      </c>
      <c r="P19" s="59">
        <v>2</v>
      </c>
      <c r="Q19" s="57">
        <v>10.6</v>
      </c>
      <c r="R19" s="60">
        <v>17.8</v>
      </c>
      <c r="S19" s="59">
        <v>2</v>
      </c>
      <c r="T19" s="57">
        <v>10.6</v>
      </c>
      <c r="U19" s="60">
        <v>17.8</v>
      </c>
      <c r="V19" s="59">
        <v>2</v>
      </c>
      <c r="W19" s="57">
        <v>10.6</v>
      </c>
      <c r="X19" s="60">
        <v>17.8</v>
      </c>
      <c r="Y19" s="59">
        <v>2</v>
      </c>
      <c r="Z19" s="57">
        <v>10.6</v>
      </c>
      <c r="AA19" s="60">
        <v>17.8</v>
      </c>
      <c r="AB19" s="59">
        <v>2</v>
      </c>
      <c r="AC19" s="57">
        <v>10.6</v>
      </c>
      <c r="AD19" s="60">
        <v>17.8</v>
      </c>
      <c r="AE19" s="59">
        <v>2</v>
      </c>
      <c r="AF19" s="57">
        <v>10.6</v>
      </c>
      <c r="AG19" s="60">
        <v>17.8</v>
      </c>
      <c r="AH19" s="59">
        <v>2</v>
      </c>
      <c r="AI19" s="57">
        <v>10.6</v>
      </c>
      <c r="AJ19" s="60">
        <v>17.8</v>
      </c>
      <c r="AK19" s="59">
        <v>2</v>
      </c>
      <c r="AL19" s="57">
        <v>10.6</v>
      </c>
      <c r="AM19" s="60">
        <v>17.8</v>
      </c>
      <c r="AN19" s="59">
        <v>2</v>
      </c>
      <c r="AO19" s="57">
        <v>10.6</v>
      </c>
      <c r="AP19" s="60">
        <v>17.8</v>
      </c>
      <c r="AQ19" s="32">
        <f t="shared" si="5"/>
        <v>24</v>
      </c>
      <c r="AR19" s="33">
        <f t="shared" si="6"/>
        <v>127.19999999999997</v>
      </c>
      <c r="AS19" s="34">
        <f t="shared" si="7"/>
        <v>213.60000000000005</v>
      </c>
      <c r="AT19" s="5"/>
      <c r="AU19" s="2"/>
      <c r="AV19" s="2"/>
    </row>
    <row r="20" spans="1:48" ht="12.75">
      <c r="A20" s="1"/>
      <c r="B20" s="15">
        <f t="shared" si="2"/>
        <v>0</v>
      </c>
      <c r="C20" s="16">
        <f t="shared" si="3"/>
        <v>0</v>
      </c>
      <c r="D20" s="17">
        <f t="shared" si="4"/>
        <v>0</v>
      </c>
      <c r="E20" s="71"/>
      <c r="F20" s="4" t="str">
        <f>F17</f>
        <v>Actual Effort Utilization</v>
      </c>
      <c r="G20" s="6"/>
      <c r="H20" s="2"/>
      <c r="I20" s="7"/>
      <c r="J20" s="6"/>
      <c r="K20" s="2"/>
      <c r="L20" s="7"/>
      <c r="M20" s="6"/>
      <c r="N20" s="2"/>
      <c r="O20" s="7"/>
      <c r="P20" s="6"/>
      <c r="Q20" s="2"/>
      <c r="R20" s="7"/>
      <c r="S20" s="6"/>
      <c r="T20" s="2"/>
      <c r="U20" s="7"/>
      <c r="V20" s="6"/>
      <c r="W20" s="2"/>
      <c r="X20" s="7"/>
      <c r="Y20" s="6"/>
      <c r="Z20" s="2"/>
      <c r="AA20" s="7"/>
      <c r="AB20" s="6"/>
      <c r="AC20" s="2"/>
      <c r="AD20" s="7"/>
      <c r="AE20" s="6"/>
      <c r="AF20" s="2"/>
      <c r="AG20" s="7"/>
      <c r="AH20" s="6"/>
      <c r="AI20" s="2"/>
      <c r="AJ20" s="7"/>
      <c r="AK20" s="6"/>
      <c r="AL20" s="2"/>
      <c r="AM20" s="7"/>
      <c r="AN20" s="6"/>
      <c r="AO20" s="2"/>
      <c r="AP20" s="4"/>
      <c r="AQ20" s="15">
        <f t="shared" si="5"/>
        <v>0</v>
      </c>
      <c r="AR20" s="16">
        <f t="shared" si="6"/>
        <v>0</v>
      </c>
      <c r="AS20" s="17">
        <f t="shared" si="7"/>
        <v>0</v>
      </c>
      <c r="AT20" s="5"/>
      <c r="AU20" s="2"/>
      <c r="AV20" s="2"/>
    </row>
    <row r="21" spans="1:48" ht="13.5" thickBot="1">
      <c r="A21" s="1"/>
      <c r="B21" s="15">
        <f t="shared" si="2"/>
        <v>0</v>
      </c>
      <c r="C21" s="16">
        <f t="shared" si="3"/>
        <v>0</v>
      </c>
      <c r="D21" s="17">
        <f t="shared" si="4"/>
        <v>0</v>
      </c>
      <c r="E21" s="71"/>
      <c r="F21" s="22" t="s">
        <v>19</v>
      </c>
      <c r="G21" s="23"/>
      <c r="H21" s="21"/>
      <c r="I21" s="24"/>
      <c r="J21" s="23"/>
      <c r="K21" s="21"/>
      <c r="L21" s="24"/>
      <c r="M21" s="23"/>
      <c r="N21" s="21"/>
      <c r="O21" s="24"/>
      <c r="P21" s="23"/>
      <c r="Q21" s="21"/>
      <c r="R21" s="24"/>
      <c r="S21" s="23"/>
      <c r="T21" s="21"/>
      <c r="U21" s="24"/>
      <c r="V21" s="23"/>
      <c r="W21" s="21"/>
      <c r="X21" s="24"/>
      <c r="Y21" s="23"/>
      <c r="Z21" s="21"/>
      <c r="AA21" s="24"/>
      <c r="AB21" s="23"/>
      <c r="AC21" s="21"/>
      <c r="AD21" s="24"/>
      <c r="AE21" s="23"/>
      <c r="AF21" s="21"/>
      <c r="AG21" s="24"/>
      <c r="AH21" s="23"/>
      <c r="AI21" s="21"/>
      <c r="AJ21" s="24"/>
      <c r="AK21" s="23"/>
      <c r="AL21" s="21"/>
      <c r="AM21" s="24"/>
      <c r="AN21" s="23"/>
      <c r="AO21" s="21"/>
      <c r="AP21" s="22"/>
      <c r="AQ21" s="54">
        <f t="shared" si="5"/>
        <v>0</v>
      </c>
      <c r="AR21" s="55">
        <f t="shared" si="6"/>
        <v>0</v>
      </c>
      <c r="AS21" s="56">
        <f t="shared" si="7"/>
        <v>0</v>
      </c>
      <c r="AT21" s="5"/>
      <c r="AU21" s="2"/>
      <c r="AV21" s="2"/>
    </row>
    <row r="22" spans="1:48" ht="12.75">
      <c r="A22" s="1"/>
      <c r="B22" s="15">
        <f t="shared" si="2"/>
        <v>144.19999999999999</v>
      </c>
      <c r="C22" s="16">
        <f t="shared" si="3"/>
        <v>138.25</v>
      </c>
      <c r="D22" s="17">
        <f t="shared" si="4"/>
        <v>70</v>
      </c>
      <c r="E22" s="76" t="s">
        <v>25</v>
      </c>
      <c r="F22" s="64" t="str">
        <f>F19</f>
        <v>Planned (in Budget)</v>
      </c>
      <c r="G22" s="62">
        <v>20.6</v>
      </c>
      <c r="H22" s="63">
        <v>19.75</v>
      </c>
      <c r="I22" s="65">
        <v>10</v>
      </c>
      <c r="J22" s="62">
        <v>20.6</v>
      </c>
      <c r="K22" s="63">
        <v>19.75</v>
      </c>
      <c r="L22" s="65">
        <v>10</v>
      </c>
      <c r="M22" s="62">
        <v>20.6</v>
      </c>
      <c r="N22" s="63">
        <v>19.75</v>
      </c>
      <c r="O22" s="65">
        <v>10</v>
      </c>
      <c r="P22" s="62">
        <v>20.6</v>
      </c>
      <c r="Q22" s="63">
        <v>19.75</v>
      </c>
      <c r="R22" s="65">
        <v>10</v>
      </c>
      <c r="S22" s="62">
        <v>20.6</v>
      </c>
      <c r="T22" s="63">
        <v>19.75</v>
      </c>
      <c r="U22" s="65">
        <v>10</v>
      </c>
      <c r="V22" s="62">
        <v>20.6</v>
      </c>
      <c r="W22" s="63">
        <v>19.75</v>
      </c>
      <c r="X22" s="65">
        <v>10</v>
      </c>
      <c r="Y22" s="62">
        <v>20.6</v>
      </c>
      <c r="Z22" s="63">
        <v>19.75</v>
      </c>
      <c r="AA22" s="65">
        <v>10</v>
      </c>
      <c r="AB22" s="62">
        <v>20.6</v>
      </c>
      <c r="AC22" s="63">
        <v>19.75</v>
      </c>
      <c r="AD22" s="65">
        <v>10</v>
      </c>
      <c r="AE22" s="62">
        <v>20.6</v>
      </c>
      <c r="AF22" s="63">
        <v>19.75</v>
      </c>
      <c r="AG22" s="65">
        <v>10</v>
      </c>
      <c r="AH22" s="62">
        <v>20.6</v>
      </c>
      <c r="AI22" s="63">
        <v>19.75</v>
      </c>
      <c r="AJ22" s="65">
        <v>10</v>
      </c>
      <c r="AK22" s="62">
        <v>20.6</v>
      </c>
      <c r="AL22" s="63">
        <v>19.75</v>
      </c>
      <c r="AM22" s="65">
        <v>10</v>
      </c>
      <c r="AN22" s="62">
        <v>20.6</v>
      </c>
      <c r="AO22" s="63">
        <v>19.75</v>
      </c>
      <c r="AP22" s="64">
        <v>10</v>
      </c>
      <c r="AQ22" s="39">
        <f t="shared" si="5"/>
        <v>247.19999999999996</v>
      </c>
      <c r="AR22" s="40">
        <f t="shared" si="6"/>
        <v>237</v>
      </c>
      <c r="AS22" s="41">
        <f t="shared" si="7"/>
        <v>120</v>
      </c>
      <c r="AT22" s="5"/>
      <c r="AU22" s="2"/>
      <c r="AV22" s="2"/>
    </row>
    <row r="23" spans="1:48" ht="12.75">
      <c r="B23" s="15">
        <f t="shared" si="2"/>
        <v>0</v>
      </c>
      <c r="C23" s="16">
        <f t="shared" si="3"/>
        <v>0</v>
      </c>
      <c r="D23" s="17">
        <f t="shared" si="4"/>
        <v>0</v>
      </c>
      <c r="E23" s="71"/>
      <c r="F23" s="4" t="str">
        <f>F20</f>
        <v>Actual Effort Utilization</v>
      </c>
      <c r="G23" s="6"/>
      <c r="H23" s="2"/>
      <c r="I23" s="7"/>
      <c r="J23" s="6"/>
      <c r="K23" s="2"/>
      <c r="L23" s="7"/>
      <c r="M23" s="6"/>
      <c r="N23" s="2"/>
      <c r="O23" s="7"/>
      <c r="P23" s="6"/>
      <c r="Q23" s="2"/>
      <c r="R23" s="7"/>
      <c r="S23" s="6"/>
      <c r="T23" s="2"/>
      <c r="U23" s="7"/>
      <c r="V23" s="6"/>
      <c r="W23" s="2"/>
      <c r="X23" s="7"/>
      <c r="Y23" s="6"/>
      <c r="Z23" s="2"/>
      <c r="AA23" s="7"/>
      <c r="AB23" s="6"/>
      <c r="AC23" s="2"/>
      <c r="AD23" s="7"/>
      <c r="AE23" s="6"/>
      <c r="AF23" s="2"/>
      <c r="AG23" s="7"/>
      <c r="AH23" s="6"/>
      <c r="AI23" s="2"/>
      <c r="AJ23" s="7"/>
      <c r="AK23" s="6"/>
      <c r="AL23" s="2"/>
      <c r="AM23" s="7"/>
      <c r="AN23" s="6"/>
      <c r="AO23" s="2"/>
      <c r="AP23" s="4"/>
      <c r="AQ23" s="15">
        <f t="shared" si="5"/>
        <v>0</v>
      </c>
      <c r="AR23" s="16">
        <f t="shared" si="6"/>
        <v>0</v>
      </c>
      <c r="AS23" s="17">
        <f t="shared" si="7"/>
        <v>0</v>
      </c>
      <c r="AT23" s="5"/>
      <c r="AU23" s="2"/>
      <c r="AV23" s="2"/>
    </row>
    <row r="24" spans="1:48" ht="13.5" thickBot="1">
      <c r="A24" s="1"/>
      <c r="B24" s="15">
        <f t="shared" si="2"/>
        <v>0</v>
      </c>
      <c r="C24" s="16">
        <f t="shared" si="3"/>
        <v>0</v>
      </c>
      <c r="D24" s="17">
        <f t="shared" si="4"/>
        <v>0</v>
      </c>
      <c r="E24" s="72"/>
      <c r="F24" s="11" t="s">
        <v>19</v>
      </c>
      <c r="G24" s="8"/>
      <c r="H24" s="9"/>
      <c r="I24" s="10"/>
      <c r="J24" s="8"/>
      <c r="K24" s="9"/>
      <c r="L24" s="10"/>
      <c r="M24" s="8"/>
      <c r="N24" s="9"/>
      <c r="O24" s="10"/>
      <c r="P24" s="8"/>
      <c r="Q24" s="9"/>
      <c r="R24" s="10"/>
      <c r="S24" s="8"/>
      <c r="T24" s="9"/>
      <c r="U24" s="10"/>
      <c r="V24" s="8"/>
      <c r="W24" s="9"/>
      <c r="X24" s="10"/>
      <c r="Y24" s="8"/>
      <c r="Z24" s="9"/>
      <c r="AA24" s="10"/>
      <c r="AB24" s="8"/>
      <c r="AC24" s="9"/>
      <c r="AD24" s="10"/>
      <c r="AE24" s="8"/>
      <c r="AF24" s="9"/>
      <c r="AG24" s="10"/>
      <c r="AH24" s="8"/>
      <c r="AI24" s="9"/>
      <c r="AJ24" s="10"/>
      <c r="AK24" s="8"/>
      <c r="AL24" s="9"/>
      <c r="AM24" s="10"/>
      <c r="AN24" s="8"/>
      <c r="AO24" s="9"/>
      <c r="AP24" s="11"/>
      <c r="AQ24" s="18">
        <f t="shared" si="5"/>
        <v>0</v>
      </c>
      <c r="AR24" s="19">
        <f t="shared" si="6"/>
        <v>0</v>
      </c>
      <c r="AS24" s="20">
        <f t="shared" si="7"/>
        <v>0</v>
      </c>
      <c r="AT24" s="5"/>
      <c r="AU24" s="2"/>
      <c r="AV24" s="2"/>
    </row>
    <row r="25" spans="1:48" ht="12.75">
      <c r="A25" s="1"/>
      <c r="B25" s="15">
        <f t="shared" si="2"/>
        <v>7</v>
      </c>
      <c r="C25" s="16">
        <f t="shared" si="3"/>
        <v>0</v>
      </c>
      <c r="D25" s="17">
        <f t="shared" si="4"/>
        <v>0</v>
      </c>
      <c r="E25" s="70" t="s">
        <v>26</v>
      </c>
      <c r="F25" s="64" t="str">
        <f>F22</f>
        <v>Planned (in Budget)</v>
      </c>
      <c r="G25" s="62">
        <v>1</v>
      </c>
      <c r="H25" s="63">
        <v>0</v>
      </c>
      <c r="I25" s="65">
        <v>0</v>
      </c>
      <c r="J25" s="62">
        <v>1</v>
      </c>
      <c r="K25" s="63">
        <v>0</v>
      </c>
      <c r="L25" s="65"/>
      <c r="M25" s="62">
        <v>1</v>
      </c>
      <c r="N25" s="63">
        <v>0</v>
      </c>
      <c r="O25" s="65">
        <v>0</v>
      </c>
      <c r="P25" s="62">
        <v>1</v>
      </c>
      <c r="Q25" s="63">
        <v>0</v>
      </c>
      <c r="R25" s="65">
        <v>0</v>
      </c>
      <c r="S25" s="62">
        <v>1</v>
      </c>
      <c r="T25" s="63">
        <v>0</v>
      </c>
      <c r="U25" s="65">
        <v>0</v>
      </c>
      <c r="V25" s="62">
        <v>1</v>
      </c>
      <c r="W25" s="63">
        <v>0</v>
      </c>
      <c r="X25" s="65">
        <v>0</v>
      </c>
      <c r="Y25" s="62">
        <v>1</v>
      </c>
      <c r="Z25" s="63">
        <v>0</v>
      </c>
      <c r="AA25" s="65">
        <v>0</v>
      </c>
      <c r="AB25" s="62">
        <v>1</v>
      </c>
      <c r="AC25" s="63">
        <v>0</v>
      </c>
      <c r="AD25" s="65">
        <v>0</v>
      </c>
      <c r="AE25" s="62">
        <v>1</v>
      </c>
      <c r="AF25" s="63">
        <v>0</v>
      </c>
      <c r="AG25" s="65">
        <v>0</v>
      </c>
      <c r="AH25" s="62">
        <v>1</v>
      </c>
      <c r="AI25" s="63">
        <v>0</v>
      </c>
      <c r="AJ25" s="65">
        <v>0</v>
      </c>
      <c r="AK25" s="62">
        <v>1</v>
      </c>
      <c r="AL25" s="63">
        <v>0</v>
      </c>
      <c r="AM25" s="65">
        <v>0</v>
      </c>
      <c r="AN25" s="62">
        <v>1</v>
      </c>
      <c r="AO25" s="63">
        <v>0</v>
      </c>
      <c r="AP25" s="64">
        <v>1</v>
      </c>
      <c r="AQ25" s="39">
        <f t="shared" si="5"/>
        <v>12</v>
      </c>
      <c r="AR25" s="40">
        <f t="shared" si="6"/>
        <v>0</v>
      </c>
      <c r="AS25" s="41">
        <f t="shared" si="7"/>
        <v>1</v>
      </c>
      <c r="AT25" s="5"/>
      <c r="AU25" s="2"/>
      <c r="AV25" s="2"/>
    </row>
    <row r="26" spans="1:48" ht="12.75">
      <c r="B26" s="15">
        <f t="shared" si="2"/>
        <v>0</v>
      </c>
      <c r="C26" s="16">
        <f t="shared" si="3"/>
        <v>0</v>
      </c>
      <c r="D26" s="17">
        <f t="shared" si="4"/>
        <v>0</v>
      </c>
      <c r="E26" s="71"/>
      <c r="F26" s="4" t="str">
        <f>F23</f>
        <v>Actual Effort Utilization</v>
      </c>
      <c r="G26" s="6"/>
      <c r="H26" s="2"/>
      <c r="I26" s="7"/>
      <c r="J26" s="6"/>
      <c r="K26" s="2"/>
      <c r="L26" s="7"/>
      <c r="M26" s="6"/>
      <c r="N26" s="2"/>
      <c r="O26" s="7"/>
      <c r="P26" s="6"/>
      <c r="Q26" s="2"/>
      <c r="R26" s="7"/>
      <c r="S26" s="6"/>
      <c r="T26" s="2"/>
      <c r="U26" s="7"/>
      <c r="V26" s="6"/>
      <c r="W26" s="2"/>
      <c r="X26" s="7"/>
      <c r="Y26" s="6"/>
      <c r="Z26" s="2"/>
      <c r="AA26" s="7"/>
      <c r="AB26" s="6"/>
      <c r="AC26" s="2"/>
      <c r="AD26" s="7"/>
      <c r="AE26" s="6"/>
      <c r="AF26" s="2"/>
      <c r="AG26" s="7"/>
      <c r="AH26" s="6"/>
      <c r="AI26" s="2"/>
      <c r="AJ26" s="7"/>
      <c r="AK26" s="6"/>
      <c r="AL26" s="2"/>
      <c r="AM26" s="7"/>
      <c r="AN26" s="6"/>
      <c r="AO26" s="2"/>
      <c r="AP26" s="4"/>
      <c r="AQ26" s="15">
        <f t="shared" si="5"/>
        <v>0</v>
      </c>
      <c r="AR26" s="16">
        <f t="shared" si="6"/>
        <v>0</v>
      </c>
      <c r="AS26" s="17">
        <f t="shared" si="7"/>
        <v>0</v>
      </c>
      <c r="AT26" s="5"/>
      <c r="AU26" s="2"/>
      <c r="AV26" s="2"/>
    </row>
    <row r="27" spans="1:48" ht="13.5" thickBot="1">
      <c r="B27" s="18">
        <f t="shared" si="2"/>
        <v>0</v>
      </c>
      <c r="C27" s="19">
        <f t="shared" si="3"/>
        <v>0</v>
      </c>
      <c r="D27" s="20">
        <f t="shared" si="4"/>
        <v>0</v>
      </c>
      <c r="E27" s="72"/>
      <c r="F27" s="11" t="s">
        <v>19</v>
      </c>
      <c r="G27" s="8"/>
      <c r="H27" s="9"/>
      <c r="I27" s="10"/>
      <c r="J27" s="8"/>
      <c r="K27" s="9"/>
      <c r="L27" s="10"/>
      <c r="M27" s="8"/>
      <c r="N27" s="9"/>
      <c r="O27" s="10"/>
      <c r="P27" s="8"/>
      <c r="Q27" s="9"/>
      <c r="R27" s="10"/>
      <c r="S27" s="8"/>
      <c r="T27" s="9"/>
      <c r="U27" s="10"/>
      <c r="V27" s="8"/>
      <c r="W27" s="9"/>
      <c r="X27" s="10"/>
      <c r="Y27" s="8"/>
      <c r="Z27" s="9"/>
      <c r="AA27" s="10"/>
      <c r="AB27" s="8"/>
      <c r="AC27" s="9"/>
      <c r="AD27" s="10"/>
      <c r="AE27" s="8"/>
      <c r="AF27" s="9"/>
      <c r="AG27" s="10"/>
      <c r="AH27" s="8"/>
      <c r="AI27" s="9"/>
      <c r="AJ27" s="10"/>
      <c r="AK27" s="8"/>
      <c r="AL27" s="9"/>
      <c r="AM27" s="10"/>
      <c r="AN27" s="8"/>
      <c r="AO27" s="9"/>
      <c r="AP27" s="11"/>
      <c r="AQ27" s="18">
        <f t="shared" si="5"/>
        <v>0</v>
      </c>
      <c r="AR27" s="19">
        <f t="shared" si="6"/>
        <v>0</v>
      </c>
      <c r="AS27" s="20">
        <f t="shared" si="7"/>
        <v>0</v>
      </c>
      <c r="AT27" s="5"/>
      <c r="AU27" s="2"/>
      <c r="AV27" s="2"/>
    </row>
    <row r="28" spans="1:48" ht="15.75" customHeight="1">
      <c r="E28" s="78" t="s">
        <v>27</v>
      </c>
      <c r="F28" s="67" t="str">
        <f>F25</f>
        <v>Planned (in Budget)</v>
      </c>
      <c r="G28" s="68">
        <f>G4+G7+G10+G13+G16+G19+G22+G25</f>
        <v>78.099999999999994</v>
      </c>
      <c r="H28" s="68">
        <f t="shared" ref="H28:AS28" si="11">H4+H7+H10+H13+H16+H19+H22+H25</f>
        <v>45.35</v>
      </c>
      <c r="I28" s="68">
        <f t="shared" si="11"/>
        <v>35.549999999999997</v>
      </c>
      <c r="J28" s="68">
        <f t="shared" si="11"/>
        <v>78.099999999999994</v>
      </c>
      <c r="K28" s="68">
        <f t="shared" si="11"/>
        <v>45.35</v>
      </c>
      <c r="L28" s="68">
        <f t="shared" si="11"/>
        <v>35.049999999999997</v>
      </c>
      <c r="M28" s="68">
        <f t="shared" si="11"/>
        <v>78.099999999999994</v>
      </c>
      <c r="N28" s="68">
        <f t="shared" si="11"/>
        <v>45.35</v>
      </c>
      <c r="O28" s="68">
        <f t="shared" si="11"/>
        <v>35.049999999999997</v>
      </c>
      <c r="P28" s="68">
        <f t="shared" si="11"/>
        <v>78.099999999999994</v>
      </c>
      <c r="Q28" s="68">
        <f t="shared" si="11"/>
        <v>45.35</v>
      </c>
      <c r="R28" s="68">
        <f t="shared" si="11"/>
        <v>35.049999999999997</v>
      </c>
      <c r="S28" s="68">
        <f t="shared" si="11"/>
        <v>78.099999999999994</v>
      </c>
      <c r="T28" s="68">
        <f t="shared" si="11"/>
        <v>45.35</v>
      </c>
      <c r="U28" s="68">
        <f t="shared" si="11"/>
        <v>35.049999999999997</v>
      </c>
      <c r="V28" s="68">
        <f t="shared" si="11"/>
        <v>78.099999999999994</v>
      </c>
      <c r="W28" s="68">
        <f t="shared" si="11"/>
        <v>45.35</v>
      </c>
      <c r="X28" s="68">
        <f t="shared" si="11"/>
        <v>35.049999999999997</v>
      </c>
      <c r="Y28" s="68">
        <f t="shared" si="11"/>
        <v>78.099999999999994</v>
      </c>
      <c r="Z28" s="68">
        <f t="shared" si="11"/>
        <v>45.35</v>
      </c>
      <c r="AA28" s="68">
        <f t="shared" si="11"/>
        <v>35.049999999999997</v>
      </c>
      <c r="AB28" s="68">
        <f t="shared" si="11"/>
        <v>78.099999999999994</v>
      </c>
      <c r="AC28" s="68">
        <f t="shared" si="11"/>
        <v>45.35</v>
      </c>
      <c r="AD28" s="68">
        <f t="shared" si="11"/>
        <v>35.049999999999997</v>
      </c>
      <c r="AE28" s="68">
        <f t="shared" si="11"/>
        <v>78.099999999999994</v>
      </c>
      <c r="AF28" s="68">
        <f t="shared" si="11"/>
        <v>45.35</v>
      </c>
      <c r="AG28" s="68">
        <f t="shared" si="11"/>
        <v>35.049999999999997</v>
      </c>
      <c r="AH28" s="68">
        <f t="shared" si="11"/>
        <v>78.099999999999994</v>
      </c>
      <c r="AI28" s="68">
        <f t="shared" si="11"/>
        <v>45.35</v>
      </c>
      <c r="AJ28" s="68">
        <f t="shared" si="11"/>
        <v>35.049999999999997</v>
      </c>
      <c r="AK28" s="68">
        <f t="shared" si="11"/>
        <v>78.099999999999994</v>
      </c>
      <c r="AL28" s="68">
        <f t="shared" si="11"/>
        <v>45.35</v>
      </c>
      <c r="AM28" s="68">
        <f t="shared" si="11"/>
        <v>35.049999999999997</v>
      </c>
      <c r="AN28" s="68">
        <f t="shared" si="11"/>
        <v>77.099999999999994</v>
      </c>
      <c r="AO28" s="68">
        <f t="shared" si="11"/>
        <v>45.35</v>
      </c>
      <c r="AP28" s="68">
        <f t="shared" si="11"/>
        <v>36.049999999999997</v>
      </c>
      <c r="AQ28" s="68">
        <f t="shared" si="11"/>
        <v>936.19999999999993</v>
      </c>
      <c r="AR28" s="68">
        <f t="shared" si="11"/>
        <v>544.20000000000005</v>
      </c>
      <c r="AS28" s="68">
        <f t="shared" si="11"/>
        <v>422.1</v>
      </c>
    </row>
    <row r="29" spans="1:48" ht="15.75" customHeight="1">
      <c r="E29" s="79"/>
      <c r="F29" s="68" t="str">
        <f>F26</f>
        <v>Actual Effort Utilization</v>
      </c>
      <c r="G29" s="68">
        <f t="shared" ref="G29:AS29" si="12">G5+G8+G11+G14+G17+G20+G23+G26</f>
        <v>11.5</v>
      </c>
      <c r="H29" s="68">
        <f t="shared" si="12"/>
        <v>0.125</v>
      </c>
      <c r="I29" s="68">
        <f t="shared" si="12"/>
        <v>0</v>
      </c>
      <c r="J29" s="68">
        <f t="shared" si="12"/>
        <v>31.25</v>
      </c>
      <c r="K29" s="68">
        <f t="shared" si="12"/>
        <v>0</v>
      </c>
      <c r="L29" s="68">
        <f t="shared" si="12"/>
        <v>0</v>
      </c>
      <c r="M29" s="68">
        <f t="shared" si="12"/>
        <v>20.625</v>
      </c>
      <c r="N29" s="68">
        <f t="shared" si="12"/>
        <v>14.33</v>
      </c>
      <c r="O29" s="68">
        <f t="shared" si="12"/>
        <v>0</v>
      </c>
      <c r="P29" s="68">
        <f t="shared" si="12"/>
        <v>22</v>
      </c>
      <c r="Q29" s="68">
        <f t="shared" si="12"/>
        <v>11.8</v>
      </c>
      <c r="R29" s="68">
        <f t="shared" si="12"/>
        <v>4.5</v>
      </c>
      <c r="S29" s="68">
        <f t="shared" si="12"/>
        <v>38.81</v>
      </c>
      <c r="T29" s="68">
        <f t="shared" si="12"/>
        <v>26.25</v>
      </c>
      <c r="U29" s="68">
        <f t="shared" si="12"/>
        <v>13.75</v>
      </c>
      <c r="V29" s="68">
        <f t="shared" si="12"/>
        <v>38.46</v>
      </c>
      <c r="W29" s="68">
        <f t="shared" si="12"/>
        <v>18.25</v>
      </c>
      <c r="X29" s="68">
        <f t="shared" si="12"/>
        <v>10.25</v>
      </c>
      <c r="Y29" s="68">
        <f t="shared" si="12"/>
        <v>39.799999999999997</v>
      </c>
      <c r="Z29" s="68">
        <f t="shared" si="12"/>
        <v>23.75</v>
      </c>
      <c r="AA29" s="68">
        <f t="shared" si="12"/>
        <v>20</v>
      </c>
      <c r="AB29" s="68">
        <f t="shared" si="12"/>
        <v>0</v>
      </c>
      <c r="AC29" s="68">
        <f t="shared" si="12"/>
        <v>0</v>
      </c>
      <c r="AD29" s="68">
        <f t="shared" si="12"/>
        <v>0</v>
      </c>
      <c r="AE29" s="68">
        <f t="shared" si="12"/>
        <v>0</v>
      </c>
      <c r="AF29" s="68">
        <f t="shared" si="12"/>
        <v>0</v>
      </c>
      <c r="AG29" s="68">
        <f t="shared" si="12"/>
        <v>0</v>
      </c>
      <c r="AH29" s="68">
        <f t="shared" si="12"/>
        <v>0</v>
      </c>
      <c r="AI29" s="68">
        <f t="shared" si="12"/>
        <v>0</v>
      </c>
      <c r="AJ29" s="68">
        <f t="shared" si="12"/>
        <v>0</v>
      </c>
      <c r="AK29" s="68">
        <f t="shared" si="12"/>
        <v>0</v>
      </c>
      <c r="AL29" s="68">
        <f t="shared" si="12"/>
        <v>0</v>
      </c>
      <c r="AM29" s="68">
        <f t="shared" si="12"/>
        <v>0</v>
      </c>
      <c r="AN29" s="68">
        <f t="shared" si="12"/>
        <v>0</v>
      </c>
      <c r="AO29" s="68">
        <f t="shared" si="12"/>
        <v>0</v>
      </c>
      <c r="AP29" s="68">
        <f t="shared" si="12"/>
        <v>0</v>
      </c>
      <c r="AQ29" s="68">
        <f t="shared" si="12"/>
        <v>202.44499999999999</v>
      </c>
      <c r="AR29" s="68">
        <f t="shared" si="12"/>
        <v>94.504999999999995</v>
      </c>
      <c r="AS29" s="68">
        <f t="shared" si="12"/>
        <v>48.5</v>
      </c>
    </row>
    <row r="30" spans="1:48" ht="15.75" customHeight="1">
      <c r="E30" s="79"/>
      <c r="F30" s="68" t="str">
        <f>F27</f>
        <v xml:space="preserve">Difference </v>
      </c>
      <c r="G30" s="68">
        <f t="shared" ref="G30:AS30" si="13">G6+G9+G12+G15+G18+G21+G24+G27</f>
        <v>43</v>
      </c>
      <c r="H30" s="68">
        <f t="shared" si="13"/>
        <v>14.875</v>
      </c>
      <c r="I30" s="68">
        <f t="shared" si="13"/>
        <v>7.75</v>
      </c>
      <c r="J30" s="68">
        <f t="shared" si="13"/>
        <v>23.25</v>
      </c>
      <c r="K30" s="68">
        <f t="shared" si="13"/>
        <v>15</v>
      </c>
      <c r="L30" s="68">
        <f t="shared" si="13"/>
        <v>7.25</v>
      </c>
      <c r="M30" s="68">
        <f t="shared" si="13"/>
        <v>33.875</v>
      </c>
      <c r="N30" s="68">
        <f t="shared" si="13"/>
        <v>0.66999999999999971</v>
      </c>
      <c r="O30" s="68">
        <f t="shared" si="13"/>
        <v>7.25</v>
      </c>
      <c r="P30" s="68">
        <f t="shared" si="13"/>
        <v>32.5</v>
      </c>
      <c r="Q30" s="68">
        <f t="shared" si="13"/>
        <v>3.1999999999999993</v>
      </c>
      <c r="R30" s="68">
        <f t="shared" si="13"/>
        <v>2.75</v>
      </c>
      <c r="S30" s="68">
        <f t="shared" si="13"/>
        <v>15.690000000000001</v>
      </c>
      <c r="T30" s="68">
        <f t="shared" si="13"/>
        <v>-11.25</v>
      </c>
      <c r="U30" s="68">
        <f t="shared" si="13"/>
        <v>-6.5</v>
      </c>
      <c r="V30" s="68">
        <f t="shared" si="13"/>
        <v>16.04</v>
      </c>
      <c r="W30" s="68">
        <f t="shared" si="13"/>
        <v>-3.25</v>
      </c>
      <c r="X30" s="68">
        <f t="shared" si="13"/>
        <v>-3</v>
      </c>
      <c r="Y30" s="68">
        <f t="shared" si="13"/>
        <v>14.7</v>
      </c>
      <c r="Z30" s="68">
        <f t="shared" si="13"/>
        <v>-8.75</v>
      </c>
      <c r="AA30" s="68">
        <f t="shared" si="13"/>
        <v>-12.75</v>
      </c>
      <c r="AB30" s="68">
        <f t="shared" si="13"/>
        <v>52.5</v>
      </c>
      <c r="AC30" s="68">
        <f t="shared" si="13"/>
        <v>14.75</v>
      </c>
      <c r="AD30" s="68">
        <f t="shared" si="13"/>
        <v>4.75</v>
      </c>
      <c r="AE30" s="68">
        <f t="shared" si="13"/>
        <v>52.5</v>
      </c>
      <c r="AF30" s="68">
        <f t="shared" si="13"/>
        <v>14.75</v>
      </c>
      <c r="AG30" s="68">
        <f t="shared" si="13"/>
        <v>4.75</v>
      </c>
      <c r="AH30" s="68">
        <f t="shared" si="13"/>
        <v>52.5</v>
      </c>
      <c r="AI30" s="68">
        <f t="shared" si="13"/>
        <v>14.75</v>
      </c>
      <c r="AJ30" s="68">
        <f t="shared" si="13"/>
        <v>4.75</v>
      </c>
      <c r="AK30" s="68">
        <f t="shared" si="13"/>
        <v>52.5</v>
      </c>
      <c r="AL30" s="68">
        <f t="shared" si="13"/>
        <v>14.75</v>
      </c>
      <c r="AM30" s="68">
        <f t="shared" si="13"/>
        <v>4.75</v>
      </c>
      <c r="AN30" s="68">
        <f t="shared" si="13"/>
        <v>51.5</v>
      </c>
      <c r="AO30" s="68">
        <f t="shared" si="13"/>
        <v>14.75</v>
      </c>
      <c r="AP30" s="68">
        <f t="shared" si="13"/>
        <v>4.75</v>
      </c>
      <c r="AQ30" s="68">
        <f t="shared" si="13"/>
        <v>440.55499999999995</v>
      </c>
      <c r="AR30" s="68">
        <f t="shared" si="13"/>
        <v>84.245000000000005</v>
      </c>
      <c r="AS30" s="68">
        <f t="shared" si="13"/>
        <v>26.5</v>
      </c>
    </row>
    <row r="31" spans="1:48" ht="15.75" customHeight="1">
      <c r="F31" s="69" t="s">
        <v>28</v>
      </c>
    </row>
  </sheetData>
  <mergeCells count="23">
    <mergeCell ref="AQ2:AS2"/>
    <mergeCell ref="E28:E30"/>
    <mergeCell ref="AN2:AP2"/>
    <mergeCell ref="E4:E6"/>
    <mergeCell ref="E7:E9"/>
    <mergeCell ref="E10:E12"/>
    <mergeCell ref="E13:E15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E25:E27"/>
    <mergeCell ref="B2:D2"/>
    <mergeCell ref="AH2:AJ2"/>
    <mergeCell ref="AK2:AM2"/>
    <mergeCell ref="E16:E18"/>
    <mergeCell ref="E19:E21"/>
    <mergeCell ref="E22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2023-08-29T10:02:43Z</dcterms:created>
  <dcterms:modified xsi:type="dcterms:W3CDTF">2023-08-29T15:33:06Z</dcterms:modified>
  <cp:category/>
  <cp:contentStatus/>
</cp:coreProperties>
</file>