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panluisav\OneDrive - NOVACERO S.A\NOVACERO\Registros Refractarios\12 ESTUDIO VIDA DE CUCHARA\"/>
    </mc:Choice>
  </mc:AlternateContent>
  <bookViews>
    <workbookView xWindow="0" yWindow="0" windowWidth="17490" windowHeight="7530"/>
  </bookViews>
  <sheets>
    <sheet name="C1 06-09-24 (C-U)"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6" i="1" l="1"/>
  <c r="M73" i="1" s="1"/>
  <c r="M74" i="1"/>
  <c r="N74" i="1" s="1"/>
  <c r="M72" i="1"/>
  <c r="N72" i="1" s="1"/>
  <c r="N71" i="1"/>
  <c r="M71" i="1"/>
  <c r="M70" i="1"/>
  <c r="N70" i="1" s="1"/>
  <c r="N69" i="1"/>
  <c r="M69" i="1"/>
  <c r="M68" i="1"/>
  <c r="W68" i="1" s="1"/>
  <c r="N67" i="1"/>
  <c r="M67" i="1"/>
  <c r="M66" i="1"/>
  <c r="N66" i="1" s="1"/>
  <c r="N57" i="1"/>
  <c r="M57" i="1"/>
  <c r="M56" i="1"/>
  <c r="N56" i="1" s="1"/>
  <c r="N55" i="1"/>
  <c r="M55" i="1"/>
  <c r="M54" i="1"/>
  <c r="N54" i="1" s="1"/>
  <c r="N53" i="1"/>
  <c r="M53" i="1"/>
  <c r="M52" i="1"/>
  <c r="N52" i="1" s="1"/>
  <c r="W51" i="1"/>
  <c r="N51" i="1"/>
  <c r="Y51" i="1" s="1"/>
  <c r="M51" i="1"/>
  <c r="X51" i="1" s="1"/>
  <c r="X50" i="1"/>
  <c r="N50" i="1"/>
  <c r="M50" i="1"/>
  <c r="W50" i="1" s="1"/>
  <c r="N49" i="1"/>
  <c r="Z50" i="1" s="1"/>
  <c r="M49" i="1"/>
  <c r="M41" i="1"/>
  <c r="N41" i="1" s="1"/>
  <c r="N40" i="1"/>
  <c r="M40" i="1"/>
  <c r="N39" i="1"/>
  <c r="M39" i="1"/>
  <c r="W29" i="1" s="1"/>
  <c r="N38" i="1"/>
  <c r="M38" i="1"/>
  <c r="X29" i="1"/>
  <c r="N29" i="1"/>
  <c r="M29" i="1"/>
  <c r="N28" i="1"/>
  <c r="M28" i="1"/>
  <c r="N27" i="1"/>
  <c r="M27" i="1"/>
  <c r="N26" i="1"/>
  <c r="M26" i="1"/>
  <c r="M25" i="1"/>
  <c r="N25" i="1" s="1"/>
  <c r="N24" i="1"/>
  <c r="M24" i="1"/>
  <c r="N23" i="1"/>
  <c r="M23" i="1"/>
  <c r="N22" i="1"/>
  <c r="M22" i="1"/>
  <c r="M21" i="1"/>
  <c r="N21" i="1" s="1"/>
  <c r="N20" i="1"/>
  <c r="M20" i="1"/>
  <c r="N19" i="1"/>
  <c r="M19" i="1"/>
  <c r="N18" i="1"/>
  <c r="M18" i="1"/>
  <c r="M17" i="1"/>
  <c r="X28" i="1" s="1"/>
  <c r="M10" i="1"/>
  <c r="Z67" i="1" l="1"/>
  <c r="Y67" i="1"/>
  <c r="Z29" i="1"/>
  <c r="N73" i="1"/>
  <c r="X68" i="1"/>
  <c r="Z51" i="1"/>
  <c r="W28" i="1"/>
  <c r="Y29" i="1"/>
  <c r="Y50" i="1"/>
  <c r="W67" i="1"/>
  <c r="N17" i="1"/>
  <c r="X67" i="1"/>
  <c r="N68" i="1"/>
  <c r="Z68" i="1" l="1"/>
  <c r="Y68" i="1"/>
  <c r="Z28" i="1"/>
  <c r="Y28" i="1"/>
</calcChain>
</file>

<file path=xl/sharedStrings.xml><?xml version="1.0" encoding="utf-8"?>
<sst xmlns="http://schemas.openxmlformats.org/spreadsheetml/2006/main" count="123" uniqueCount="62">
  <si>
    <t>REGISTRO
PLANTA LASSO</t>
  </si>
  <si>
    <t>F-MT-PRL.50.04</t>
  </si>
  <si>
    <t>Edición: Primera</t>
  </si>
  <si>
    <t>PERFIL DE DESGASTE DE CUCHARAS DOLOMITICAS</t>
  </si>
  <si>
    <t>Número de Cuchara:</t>
  </si>
  <si>
    <t>Coladas/Revestimiento:</t>
  </si>
  <si>
    <t>Fecha Inicio Operación :</t>
  </si>
  <si>
    <t>Fecha de Medición:</t>
  </si>
  <si>
    <t>CAMPAÑA</t>
  </si>
  <si>
    <t xml:space="preserve">Fecha Final Operación : </t>
  </si>
  <si>
    <t>Días en Operación:</t>
  </si>
  <si>
    <t>PAREDES</t>
  </si>
  <si>
    <t>Velocidad-Desgaste (mm/colada)</t>
  </si>
  <si>
    <t>Vida proyectada (Coladas)</t>
  </si>
  <si>
    <t>OBSERVACIONES</t>
  </si>
  <si>
    <t>Calidad-Ladrillo</t>
  </si>
  <si>
    <t>Zona</t>
  </si>
  <si>
    <t>Espesor Inicial(mm)</t>
  </si>
  <si>
    <t>Hilera</t>
  </si>
  <si>
    <t>Espesores remanentes (mm)</t>
  </si>
  <si>
    <t>T</t>
  </si>
  <si>
    <t>Max</t>
  </si>
  <si>
    <t>Min</t>
  </si>
  <si>
    <t>DOLOMAX DC3 625-650 K100</t>
  </si>
  <si>
    <t>LINEA DE METAL</t>
  </si>
  <si>
    <t>Fin de campaña el día 14-10-2024 con 138 COLADAS esta cuchara es de campaña única. Despues de la parada de mantenimiento antes de regresar a calentamiento se revisa visualmente y se observa desgaste en la línea de escoria zona de gaseo por seguridad se da final de campaña, en ese punto el residual sale en 30 mm, también en la demolición se detecta otro desgaste en la Fase B línea de escoria en ese punto sale el residual con 10 mm, la cuchara no cumplió con la campaña estimada.</t>
  </si>
  <si>
    <t>VIDA PROYECTADA DE CUCHARA</t>
  </si>
  <si>
    <t>Wear (mm/colada)</t>
  </si>
  <si>
    <t>Numero de Coladas</t>
  </si>
  <si>
    <t>PISO</t>
  </si>
  <si>
    <t>Residual Mínimo para Linea de Escoria</t>
  </si>
  <si>
    <t>Residual Mínimo para Linea de Metal</t>
  </si>
  <si>
    <t>mm</t>
  </si>
  <si>
    <t>Velocidad de Desgaste (mm/colada)</t>
  </si>
  <si>
    <t>Piso el residual sale con medidas dentro de los valores normales.</t>
  </si>
  <si>
    <t>DOLOMAX- RB6 25/0</t>
  </si>
  <si>
    <t>0 a 1</t>
  </si>
  <si>
    <t>1 a 2</t>
  </si>
  <si>
    <t>2 a 3</t>
  </si>
  <si>
    <t>3 a 4</t>
  </si>
  <si>
    <t>Residual Mínimo para el Piso en mm</t>
  </si>
  <si>
    <t>RESIDUAL DE LADRILLOS EN EL CAMBIO DE LINEA DE ESCORIA</t>
  </si>
  <si>
    <t>No existe cambio de línea de escoria debido a que el armado es de campaña única.</t>
  </si>
  <si>
    <t>YORFIRED- Y-18</t>
  </si>
  <si>
    <t>FREE
BOARD</t>
  </si>
  <si>
    <t>FREEBOARD</t>
  </si>
  <si>
    <t>LINEA DE ESCORIA</t>
  </si>
  <si>
    <t>MEDIDA DE BASE</t>
  </si>
  <si>
    <t xml:space="preserve">Nota:  </t>
  </si>
  <si>
    <t># coladas LE</t>
  </si>
  <si>
    <t>RESIDUAL DE LADRILLOS  LINEA DE ESCORIA AL FIN DE CAMPAÑA</t>
  </si>
  <si>
    <t>Se observa que en la región zona de gaseo Fase C sale con residual de 30 mm también en la Fase B sale con 10 mm el ladrillo de trabajo.</t>
  </si>
  <si>
    <t># coladas despues de cambiada LE</t>
  </si>
  <si>
    <t>FECHA</t>
  </si>
  <si>
    <t>EDICIÓN</t>
  </si>
  <si>
    <t>DESCRIPCION DE LA MODIFICACION</t>
  </si>
  <si>
    <t>PÁGINA</t>
  </si>
  <si>
    <t>CERO</t>
  </si>
  <si>
    <t>Se crea documento</t>
  </si>
  <si>
    <t>Todo</t>
  </si>
  <si>
    <t>PRIMERA</t>
  </si>
  <si>
    <t xml:space="preserve">Se actualiza el registro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</si>
</sst>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sz val="11"/>
      <color rgb="FF000000"/>
      <name val="Vijaya"/>
      <family val="2"/>
    </font>
    <font>
      <b/>
      <sz val="11"/>
      <color rgb="FF000000"/>
      <name val="Verdana"/>
      <family val="2"/>
    </font>
    <font>
      <sz val="10"/>
      <color rgb="FF000000"/>
      <name val="Verdana"/>
      <family val="2"/>
    </font>
    <font>
      <sz val="11"/>
      <color theme="1"/>
      <name val="Vijaya"/>
      <family val="2"/>
    </font>
    <font>
      <sz val="11"/>
      <color theme="1"/>
      <name val="Vijaya"/>
      <family val="1"/>
    </font>
    <font>
      <b/>
      <sz val="14"/>
      <color theme="0"/>
      <name val="Vijaya"/>
      <family val="1"/>
    </font>
    <font>
      <sz val="12"/>
      <color theme="1"/>
      <name val="Vijaya"/>
      <family val="1"/>
    </font>
    <font>
      <b/>
      <sz val="12"/>
      <color theme="1"/>
      <name val="Vijaya"/>
      <family val="1"/>
    </font>
    <font>
      <b/>
      <sz val="12"/>
      <color rgb="FFFF0000"/>
      <name val="Vijaya"/>
      <family val="1"/>
    </font>
    <font>
      <b/>
      <sz val="12"/>
      <color theme="0"/>
      <name val="Vijaya"/>
      <family val="1"/>
    </font>
    <font>
      <b/>
      <sz val="11"/>
      <color theme="1"/>
      <name val="Vijaya"/>
      <family val="1"/>
    </font>
    <font>
      <b/>
      <sz val="11"/>
      <color theme="1"/>
      <name val="Vijaya"/>
      <family val="2"/>
    </font>
    <font>
      <b/>
      <sz val="11"/>
      <color theme="1"/>
      <name val="Arial"/>
      <family val="2"/>
    </font>
    <font>
      <sz val="11"/>
      <name val="Vijaya"/>
      <family val="2"/>
    </font>
    <font>
      <b/>
      <sz val="11"/>
      <color theme="0"/>
      <name val="Vijaya"/>
      <family val="1"/>
    </font>
    <font>
      <sz val="11"/>
      <name val="Vijaya"/>
      <family val="1"/>
    </font>
    <font>
      <sz val="11"/>
      <color rgb="FF000000"/>
      <name val="Vijaya"/>
      <family val="1"/>
    </font>
    <font>
      <b/>
      <sz val="10"/>
      <color rgb="FF000000"/>
      <name val="Arial"/>
      <family val="2"/>
    </font>
    <font>
      <sz val="9"/>
      <color rgb="FF000000"/>
      <name val="Arial"/>
      <family val="2"/>
    </font>
    <font>
      <sz val="10"/>
      <color rgb="FF000000"/>
      <name val="Arial"/>
      <family val="2"/>
    </font>
  </fonts>
  <fills count="9">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0.499984740745262"/>
        <bgColor indexed="64"/>
      </patternFill>
    </fill>
    <fill>
      <patternFill patternType="solid">
        <fgColor rgb="FF92D050"/>
        <bgColor indexed="64"/>
      </patternFill>
    </fill>
  </fills>
  <borders count="88">
    <border>
      <left/>
      <right/>
      <top/>
      <bottom/>
      <diagonal/>
    </border>
    <border>
      <left style="medium">
        <color indexed="64"/>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rgb="FF000000"/>
      </left>
      <right/>
      <top style="medium">
        <color indexed="64"/>
      </top>
      <bottom/>
      <diagonal/>
    </border>
    <border>
      <left/>
      <right style="thin">
        <color rgb="FF000000"/>
      </right>
      <top style="medium">
        <color indexed="64"/>
      </top>
      <bottom/>
      <diagonal/>
    </border>
    <border>
      <left style="thin">
        <color rgb="FF000000"/>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style="hair">
        <color theme="3" tint="0.39997558519241921"/>
      </right>
      <top/>
      <bottom style="hair">
        <color theme="3" tint="0.39997558519241921"/>
      </bottom>
      <diagonal/>
    </border>
    <border>
      <left style="hair">
        <color theme="3" tint="0.39997558519241921"/>
      </left>
      <right style="hair">
        <color theme="3" tint="0.39997558519241921"/>
      </right>
      <top/>
      <bottom style="hair">
        <color theme="3" tint="0.39997558519241921"/>
      </bottom>
      <diagonal/>
    </border>
    <border>
      <left style="hair">
        <color theme="3" tint="0.39997558519241921"/>
      </left>
      <right style="medium">
        <color indexed="64"/>
      </right>
      <top/>
      <bottom style="hair">
        <color theme="3" tint="0.39997558519241921"/>
      </bottom>
      <diagonal/>
    </border>
    <border>
      <left style="medium">
        <color indexed="64"/>
      </left>
      <right style="medium">
        <color indexed="64"/>
      </right>
      <top/>
      <bottom style="hair">
        <color rgb="FFFF0000"/>
      </bottom>
      <diagonal/>
    </border>
    <border>
      <left/>
      <right style="medium">
        <color indexed="64"/>
      </right>
      <top/>
      <bottom style="hair">
        <color rgb="FFFF0000"/>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hair">
        <color theme="3" tint="0.39997558519241921"/>
      </right>
      <top style="hair">
        <color theme="3" tint="0.39997558519241921"/>
      </top>
      <bottom style="hair">
        <color theme="3" tint="0.39997558519241921"/>
      </bottom>
      <diagonal/>
    </border>
    <border>
      <left style="hair">
        <color theme="3" tint="0.39997558519241921"/>
      </left>
      <right style="hair">
        <color theme="3" tint="0.39997558519241921"/>
      </right>
      <top style="hair">
        <color theme="3" tint="0.39997558519241921"/>
      </top>
      <bottom style="hair">
        <color theme="3" tint="0.39997558519241921"/>
      </bottom>
      <diagonal/>
    </border>
    <border>
      <left style="hair">
        <color theme="3" tint="0.39997558519241921"/>
      </left>
      <right style="medium">
        <color indexed="64"/>
      </right>
      <top style="hair">
        <color theme="3" tint="0.39997558519241921"/>
      </top>
      <bottom style="hair">
        <color theme="3" tint="0.39997558519241921"/>
      </bottom>
      <diagonal/>
    </border>
    <border>
      <left/>
      <right style="medium">
        <color rgb="FF00000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hair">
        <color theme="3" tint="0.39997558519241921"/>
      </right>
      <top style="hair">
        <color theme="3" tint="0.39997558519241921"/>
      </top>
      <bottom style="medium">
        <color indexed="64"/>
      </bottom>
      <diagonal/>
    </border>
    <border>
      <left style="hair">
        <color theme="3" tint="0.39997558519241921"/>
      </left>
      <right style="hair">
        <color theme="3" tint="0.39997558519241921"/>
      </right>
      <top style="hair">
        <color theme="3" tint="0.39997558519241921"/>
      </top>
      <bottom style="medium">
        <color indexed="64"/>
      </bottom>
      <diagonal/>
    </border>
    <border>
      <left style="hair">
        <color theme="3" tint="0.39997558519241921"/>
      </left>
      <right style="medium">
        <color indexed="64"/>
      </right>
      <top style="hair">
        <color theme="3" tint="0.39997558519241921"/>
      </top>
      <bottom style="medium">
        <color indexed="64"/>
      </bottom>
      <diagonal/>
    </border>
    <border>
      <left style="medium">
        <color indexed="64"/>
      </left>
      <right style="medium">
        <color indexed="64"/>
      </right>
      <top style="hair">
        <color rgb="FFFF0000"/>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rgb="FFFF0000"/>
      </bottom>
      <diagonal/>
    </border>
    <border>
      <left/>
      <right style="medium">
        <color indexed="64"/>
      </right>
      <top style="medium">
        <color indexed="64"/>
      </top>
      <bottom style="hair">
        <color rgb="FFFF0000"/>
      </bottom>
      <diagonal/>
    </border>
    <border>
      <left style="medium">
        <color indexed="64"/>
      </left>
      <right style="hair">
        <color theme="3" tint="0.39997558519241921"/>
      </right>
      <top/>
      <bottom style="hair">
        <color theme="3" tint="0.39997558519241921"/>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thin">
        <color indexed="64"/>
      </top>
      <bottom style="medium">
        <color indexed="64"/>
      </bottom>
      <diagonal/>
    </border>
    <border>
      <left style="medium">
        <color indexed="64"/>
      </left>
      <right style="hair">
        <color theme="3" tint="0.39997558519241921"/>
      </right>
      <top style="hair">
        <color theme="3" tint="0.39997558519241921"/>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hair">
        <color theme="3" tint="0.39997558519241921"/>
      </right>
      <top style="hair">
        <color theme="3" tint="0.39997558519241921"/>
      </top>
      <bottom style="hair">
        <color theme="3" tint="0.3999755851924192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theme="3" tint="0.39997558519241921"/>
      </right>
      <top style="medium">
        <color indexed="64"/>
      </top>
      <bottom style="medium">
        <color indexed="64"/>
      </bottom>
      <diagonal/>
    </border>
    <border>
      <left style="hair">
        <color theme="3" tint="0.39997558519241921"/>
      </left>
      <right style="hair">
        <color theme="3" tint="0.39997558519241921"/>
      </right>
      <top style="medium">
        <color indexed="64"/>
      </top>
      <bottom style="medium">
        <color indexed="64"/>
      </bottom>
      <diagonal/>
    </border>
    <border>
      <left style="hair">
        <color theme="3" tint="0.39997558519241921"/>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rgb="FF000000"/>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rgb="FF000000"/>
      </right>
      <top style="thin">
        <color indexed="64"/>
      </top>
      <bottom style="medium">
        <color indexed="64"/>
      </bottom>
      <diagonal/>
    </border>
  </borders>
  <cellStyleXfs count="1">
    <xf numFmtId="0" fontId="0" fillId="0" borderId="0"/>
  </cellStyleXfs>
  <cellXfs count="26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2" borderId="4" xfId="0" applyFont="1" applyFill="1" applyBorder="1" applyAlignment="1">
      <alignment horizontal="center" wrapText="1"/>
    </xf>
    <xf numFmtId="0" fontId="2" fillId="2" borderId="2" xfId="0" applyFont="1" applyFill="1" applyBorder="1" applyAlignment="1">
      <alignment horizontal="center" wrapText="1"/>
    </xf>
    <xf numFmtId="0" fontId="2" fillId="2" borderId="5" xfId="0" applyFont="1" applyFill="1" applyBorder="1" applyAlignment="1">
      <alignment horizontal="center" wrapText="1"/>
    </xf>
    <xf numFmtId="0" fontId="3" fillId="2" borderId="6" xfId="0" applyFont="1" applyFill="1" applyBorder="1" applyAlignment="1">
      <alignment horizontal="center"/>
    </xf>
    <xf numFmtId="0" fontId="3" fillId="2" borderId="7" xfId="0" applyFont="1" applyFill="1" applyBorder="1" applyAlignment="1">
      <alignment horizontal="center"/>
    </xf>
    <xf numFmtId="0" fontId="4" fillId="3" borderId="0" xfId="0" applyFont="1" applyFill="1"/>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2" fillId="2" borderId="11" xfId="0" applyFont="1" applyFill="1" applyBorder="1" applyAlignment="1">
      <alignment horizontal="center" wrapText="1"/>
    </xf>
    <xf numFmtId="0" fontId="2" fillId="2" borderId="9" xfId="0" applyFont="1" applyFill="1" applyBorder="1" applyAlignment="1">
      <alignment horizontal="center" wrapText="1"/>
    </xf>
    <xf numFmtId="0" fontId="2" fillId="2" borderId="12" xfId="0" applyFont="1" applyFill="1" applyBorder="1" applyAlignment="1">
      <alignment horizontal="center" wrapText="1"/>
    </xf>
    <xf numFmtId="0" fontId="3" fillId="2" borderId="13" xfId="0" applyFont="1" applyFill="1" applyBorder="1" applyAlignment="1">
      <alignment horizontal="center"/>
    </xf>
    <xf numFmtId="0" fontId="3" fillId="2" borderId="14" xfId="0" applyFont="1" applyFill="1" applyBorder="1" applyAlignment="1">
      <alignment horizontal="center"/>
    </xf>
    <xf numFmtId="0" fontId="4" fillId="3" borderId="15" xfId="0" applyFont="1" applyFill="1" applyBorder="1"/>
    <xf numFmtId="0" fontId="4" fillId="3" borderId="0" xfId="0" applyFont="1" applyFill="1" applyBorder="1"/>
    <xf numFmtId="0" fontId="4" fillId="3" borderId="0" xfId="0" applyFont="1" applyFill="1" applyBorder="1" applyAlignment="1">
      <alignment horizontal="center"/>
    </xf>
    <xf numFmtId="2" fontId="4" fillId="3" borderId="0" xfId="0" applyNumberFormat="1" applyFont="1" applyFill="1" applyBorder="1" applyAlignment="1">
      <alignment horizontal="center"/>
    </xf>
    <xf numFmtId="0" fontId="4" fillId="3" borderId="16" xfId="0" applyFont="1" applyFill="1" applyBorder="1"/>
    <xf numFmtId="0" fontId="5" fillId="3" borderId="15" xfId="0" applyFont="1" applyFill="1" applyBorder="1"/>
    <xf numFmtId="0" fontId="6" fillId="4" borderId="0" xfId="0" applyFont="1" applyFill="1" applyBorder="1" applyAlignment="1">
      <alignment horizontal="center"/>
    </xf>
    <xf numFmtId="0" fontId="5" fillId="3" borderId="0" xfId="0" applyFont="1" applyFill="1" applyBorder="1"/>
    <xf numFmtId="0" fontId="5" fillId="3" borderId="0" xfId="0" applyFont="1" applyFill="1" applyBorder="1" applyAlignment="1">
      <alignment horizontal="center"/>
    </xf>
    <xf numFmtId="2" fontId="5" fillId="3" borderId="0" xfId="0" applyNumberFormat="1" applyFont="1" applyFill="1" applyBorder="1" applyAlignment="1">
      <alignment horizontal="center"/>
    </xf>
    <xf numFmtId="0" fontId="5" fillId="3" borderId="16" xfId="0" applyFont="1" applyFill="1" applyBorder="1"/>
    <xf numFmtId="0" fontId="5" fillId="3" borderId="0" xfId="0" applyFont="1" applyFill="1"/>
    <xf numFmtId="0" fontId="7" fillId="3" borderId="15" xfId="0" applyFont="1" applyFill="1" applyBorder="1"/>
    <xf numFmtId="0" fontId="7" fillId="3" borderId="0" xfId="0" applyFont="1" applyFill="1" applyBorder="1"/>
    <xf numFmtId="0" fontId="8" fillId="3" borderId="0" xfId="0" applyFont="1" applyFill="1" applyBorder="1" applyAlignment="1"/>
    <xf numFmtId="0" fontId="8" fillId="5" borderId="0" xfId="0" applyFont="1" applyFill="1" applyBorder="1" applyAlignment="1">
      <alignment horizontal="center" vertical="center"/>
    </xf>
    <xf numFmtId="16" fontId="7" fillId="3" borderId="0" xfId="0" applyNumberFormat="1" applyFont="1" applyFill="1" applyBorder="1"/>
    <xf numFmtId="0" fontId="9" fillId="6" borderId="0" xfId="0" applyFont="1" applyFill="1" applyBorder="1" applyAlignment="1">
      <alignment horizontal="center"/>
    </xf>
    <xf numFmtId="0" fontId="7" fillId="3" borderId="0" xfId="0" applyFont="1" applyFill="1" applyBorder="1" applyAlignment="1">
      <alignment horizontal="center" vertical="center" wrapText="1"/>
    </xf>
    <xf numFmtId="0" fontId="7" fillId="3" borderId="16" xfId="0" applyFont="1" applyFill="1" applyBorder="1"/>
    <xf numFmtId="0" fontId="7" fillId="3" borderId="0" xfId="0" applyFont="1" applyFill="1"/>
    <xf numFmtId="0" fontId="7" fillId="3" borderId="0" xfId="0" applyFont="1" applyFill="1" applyBorder="1" applyAlignment="1">
      <alignment horizontal="left"/>
    </xf>
    <xf numFmtId="2" fontId="7" fillId="3" borderId="0" xfId="0" applyNumberFormat="1" applyFont="1" applyFill="1" applyBorder="1" applyAlignment="1">
      <alignment horizontal="center"/>
    </xf>
    <xf numFmtId="0" fontId="8" fillId="3" borderId="0" xfId="0" applyFont="1" applyFill="1" applyBorder="1" applyAlignment="1">
      <alignment wrapText="1"/>
    </xf>
    <xf numFmtId="14" fontId="8" fillId="3" borderId="0" xfId="0" applyNumberFormat="1" applyFont="1" applyFill="1" applyBorder="1" applyAlignment="1">
      <alignment horizontal="center" wrapText="1"/>
    </xf>
    <xf numFmtId="0" fontId="8" fillId="3" borderId="0" xfId="0" applyFont="1" applyFill="1" applyBorder="1" applyAlignment="1">
      <alignment horizontal="center" wrapText="1"/>
    </xf>
    <xf numFmtId="14" fontId="8" fillId="3" borderId="0" xfId="0" applyNumberFormat="1" applyFont="1" applyFill="1" applyBorder="1" applyAlignment="1">
      <alignment horizontal="left"/>
    </xf>
    <xf numFmtId="0" fontId="8" fillId="3" borderId="0" xfId="0" applyFont="1" applyFill="1" applyBorder="1"/>
    <xf numFmtId="16" fontId="7" fillId="3" borderId="0" xfId="0" applyNumberFormat="1" applyFont="1" applyFill="1" applyBorder="1" applyAlignment="1">
      <alignment horizontal="left"/>
    </xf>
    <xf numFmtId="0" fontId="8" fillId="3" borderId="0" xfId="0" applyNumberFormat="1" applyFont="1" applyFill="1" applyBorder="1" applyAlignment="1">
      <alignment horizontal="center"/>
    </xf>
    <xf numFmtId="0" fontId="8" fillId="3" borderId="0" xfId="0" applyFont="1" applyFill="1" applyBorder="1" applyAlignment="1">
      <alignment horizontal="left"/>
    </xf>
    <xf numFmtId="0" fontId="10" fillId="7" borderId="0" xfId="0" applyFont="1" applyFill="1" applyBorder="1" applyAlignment="1">
      <alignment horizontal="center"/>
    </xf>
    <xf numFmtId="0" fontId="5" fillId="3" borderId="0" xfId="0" applyFont="1" applyFill="1" applyBorder="1" applyAlignment="1">
      <alignment horizontal="left"/>
    </xf>
    <xf numFmtId="2" fontId="5" fillId="3" borderId="17" xfId="0" applyNumberFormat="1" applyFont="1" applyFill="1" applyBorder="1" applyAlignment="1">
      <alignment horizontal="center"/>
    </xf>
    <xf numFmtId="0" fontId="5" fillId="3" borderId="17" xfId="0" applyFont="1" applyFill="1" applyBorder="1"/>
    <xf numFmtId="0" fontId="5" fillId="3" borderId="18" xfId="0" applyFont="1" applyFill="1" applyBorder="1"/>
    <xf numFmtId="0" fontId="11" fillId="3" borderId="17" xfId="0" applyFont="1" applyFill="1" applyBorder="1"/>
    <xf numFmtId="14" fontId="11" fillId="3" borderId="17" xfId="0" applyNumberFormat="1" applyFont="1" applyFill="1" applyBorder="1" applyAlignment="1">
      <alignment horizontal="center"/>
    </xf>
    <xf numFmtId="0" fontId="11" fillId="3" borderId="17" xfId="0" applyFont="1" applyFill="1" applyBorder="1" applyAlignment="1"/>
    <xf numFmtId="0" fontId="11" fillId="3" borderId="19" xfId="0" applyFont="1" applyFill="1" applyBorder="1"/>
    <xf numFmtId="2" fontId="11" fillId="5" borderId="20" xfId="0" applyNumberFormat="1" applyFont="1" applyFill="1" applyBorder="1" applyAlignment="1">
      <alignment horizontal="center" vertical="center" wrapText="1"/>
    </xf>
    <xf numFmtId="0" fontId="11" fillId="3" borderId="1"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21" xfId="0" applyFont="1" applyFill="1" applyBorder="1" applyAlignment="1">
      <alignment horizontal="center" vertical="center"/>
    </xf>
    <xf numFmtId="0" fontId="11" fillId="3" borderId="22" xfId="0" applyFont="1" applyFill="1" applyBorder="1" applyAlignment="1">
      <alignment horizontal="center" wrapText="1"/>
    </xf>
    <xf numFmtId="0" fontId="11" fillId="3" borderId="0"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1" xfId="0" applyFont="1" applyFill="1" applyBorder="1" applyAlignment="1">
      <alignment horizontal="center" vertical="center" wrapText="1"/>
    </xf>
    <xf numFmtId="0" fontId="11" fillId="3" borderId="23" xfId="0" applyFont="1" applyFill="1" applyBorder="1" applyAlignment="1">
      <alignment horizontal="center"/>
    </xf>
    <xf numFmtId="0" fontId="11" fillId="3" borderId="24" xfId="0" applyFont="1" applyFill="1" applyBorder="1" applyAlignment="1">
      <alignment horizontal="center"/>
    </xf>
    <xf numFmtId="0" fontId="11" fillId="3" borderId="25" xfId="0" applyFont="1" applyFill="1" applyBorder="1" applyAlignment="1">
      <alignment horizontal="center"/>
    </xf>
    <xf numFmtId="2" fontId="11" fillId="5" borderId="26" xfId="0" applyNumberFormat="1" applyFont="1" applyFill="1" applyBorder="1" applyAlignment="1">
      <alignment horizontal="center" vertical="center" wrapText="1"/>
    </xf>
    <xf numFmtId="0" fontId="11" fillId="3" borderId="18"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11" fillId="3" borderId="27" xfId="0" applyFont="1" applyFill="1" applyBorder="1" applyAlignment="1">
      <alignment horizontal="center" wrapText="1"/>
    </xf>
    <xf numFmtId="0" fontId="11" fillId="3" borderId="28" xfId="0" applyFont="1" applyFill="1" applyBorder="1" applyAlignment="1">
      <alignment horizontal="center" vertical="center" wrapText="1"/>
    </xf>
    <xf numFmtId="0" fontId="11" fillId="3" borderId="2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11" fillId="3" borderId="29" xfId="0" applyFont="1" applyFill="1" applyBorder="1" applyAlignment="1">
      <alignment horizontal="center"/>
    </xf>
    <xf numFmtId="0" fontId="11" fillId="3" borderId="17" xfId="0" applyFont="1" applyFill="1" applyBorder="1" applyAlignment="1">
      <alignment horizontal="center"/>
    </xf>
    <xf numFmtId="0" fontId="11" fillId="3" borderId="30" xfId="0" applyFont="1" applyFill="1" applyBorder="1" applyAlignment="1">
      <alignment horizontal="center"/>
    </xf>
    <xf numFmtId="0" fontId="11" fillId="5" borderId="29" xfId="0" applyFont="1" applyFill="1" applyBorder="1" applyAlignment="1">
      <alignment horizontal="center"/>
    </xf>
    <xf numFmtId="0" fontId="11" fillId="3"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2" fillId="3" borderId="20" xfId="0" applyFont="1" applyFill="1" applyBorder="1" applyAlignment="1">
      <alignment horizontal="center" textRotation="90" wrapText="1"/>
    </xf>
    <xf numFmtId="0" fontId="13" fillId="3" borderId="20" xfId="0" applyFont="1" applyFill="1" applyBorder="1" applyAlignment="1">
      <alignment horizontal="center" vertical="center" textRotation="90"/>
    </xf>
    <xf numFmtId="0" fontId="4" fillId="3" borderId="31" xfId="0" applyFont="1" applyFill="1" applyBorder="1" applyAlignment="1">
      <alignment horizontal="center"/>
    </xf>
    <xf numFmtId="0" fontId="4" fillId="8" borderId="31" xfId="0" applyFont="1" applyFill="1" applyBorder="1" applyAlignment="1">
      <alignment horizontal="center"/>
    </xf>
    <xf numFmtId="0" fontId="14" fillId="3" borderId="32" xfId="0" applyFont="1" applyFill="1" applyBorder="1" applyAlignment="1">
      <alignment horizontal="center"/>
    </xf>
    <xf numFmtId="0" fontId="14" fillId="3" borderId="33" xfId="0" applyFont="1" applyFill="1" applyBorder="1" applyAlignment="1">
      <alignment horizontal="center"/>
    </xf>
    <xf numFmtId="0" fontId="14" fillId="3" borderId="34" xfId="0" applyFont="1" applyFill="1" applyBorder="1" applyAlignment="1">
      <alignment horizontal="center"/>
    </xf>
    <xf numFmtId="2" fontId="4" fillId="3" borderId="35" xfId="0" applyNumberFormat="1" applyFont="1" applyFill="1" applyBorder="1" applyAlignment="1">
      <alignment horizontal="center"/>
    </xf>
    <xf numFmtId="1" fontId="4" fillId="3" borderId="36" xfId="0" applyNumberFormat="1" applyFont="1" applyFill="1" applyBorder="1" applyAlignment="1">
      <alignment horizont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2" fillId="3" borderId="37" xfId="0" applyFont="1" applyFill="1" applyBorder="1" applyAlignment="1">
      <alignment horizontal="center" textRotation="90" wrapText="1"/>
    </xf>
    <xf numFmtId="0" fontId="13" fillId="3" borderId="37" xfId="0" applyFont="1" applyFill="1" applyBorder="1" applyAlignment="1">
      <alignment horizontal="center" vertical="center" textRotation="90"/>
    </xf>
    <xf numFmtId="0" fontId="4" fillId="3" borderId="38" xfId="0" applyFont="1" applyFill="1" applyBorder="1" applyAlignment="1">
      <alignment horizontal="center"/>
    </xf>
    <xf numFmtId="0" fontId="4" fillId="8" borderId="38" xfId="0" applyFont="1" applyFill="1" applyBorder="1" applyAlignment="1">
      <alignment horizontal="center"/>
    </xf>
    <xf numFmtId="0" fontId="14" fillId="3" borderId="39" xfId="0" applyFont="1" applyFill="1" applyBorder="1" applyAlignment="1">
      <alignment horizontal="center"/>
    </xf>
    <xf numFmtId="0" fontId="14" fillId="3" borderId="40" xfId="0" applyFont="1" applyFill="1" applyBorder="1" applyAlignment="1">
      <alignment horizontal="center"/>
    </xf>
    <xf numFmtId="0" fontId="14" fillId="3" borderId="41" xfId="0" applyFont="1" applyFill="1" applyBorder="1" applyAlignment="1">
      <alignment horizontal="center"/>
    </xf>
    <xf numFmtId="0" fontId="1" fillId="2" borderId="15"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4" fillId="5" borderId="38" xfId="0" applyFont="1" applyFill="1" applyBorder="1" applyAlignment="1">
      <alignment horizontal="center"/>
    </xf>
    <xf numFmtId="2" fontId="4" fillId="5" borderId="35" xfId="0" applyNumberFormat="1" applyFont="1" applyFill="1" applyBorder="1" applyAlignment="1">
      <alignment horizontal="center"/>
    </xf>
    <xf numFmtId="1" fontId="4" fillId="5" borderId="36" xfId="0" applyNumberFormat="1" applyFont="1" applyFill="1" applyBorder="1" applyAlignment="1">
      <alignment horizontal="center"/>
    </xf>
    <xf numFmtId="0" fontId="15" fillId="4" borderId="0" xfId="0" applyFont="1" applyFill="1" applyBorder="1" applyAlignment="1">
      <alignment horizontal="left"/>
    </xf>
    <xf numFmtId="0" fontId="15" fillId="4" borderId="0" xfId="0" applyFont="1" applyFill="1" applyBorder="1" applyAlignment="1"/>
    <xf numFmtId="0" fontId="5" fillId="4" borderId="0" xfId="0" applyFont="1" applyFill="1" applyBorder="1"/>
    <xf numFmtId="0" fontId="5" fillId="3" borderId="33" xfId="0" applyFont="1" applyFill="1" applyBorder="1" applyAlignment="1">
      <alignment horizontal="center"/>
    </xf>
    <xf numFmtId="0" fontId="11" fillId="5" borderId="43" xfId="0" applyFont="1" applyFill="1" applyBorder="1" applyAlignment="1">
      <alignment horizontal="center" vertical="center" wrapText="1"/>
    </xf>
    <xf numFmtId="0" fontId="11" fillId="5" borderId="44" xfId="0" applyFont="1" applyFill="1" applyBorder="1" applyAlignment="1">
      <alignment horizontal="center" vertical="center" wrapText="1"/>
    </xf>
    <xf numFmtId="0" fontId="11" fillId="5" borderId="45" xfId="0" applyFont="1" applyFill="1" applyBorder="1" applyAlignment="1">
      <alignment horizontal="center" vertical="center" wrapText="1"/>
    </xf>
    <xf numFmtId="0" fontId="11" fillId="5" borderId="46" xfId="0" applyFont="1" applyFill="1" applyBorder="1" applyAlignment="1">
      <alignment horizontal="center" vertical="center" wrapText="1"/>
    </xf>
    <xf numFmtId="0" fontId="11" fillId="5" borderId="47" xfId="0" applyFont="1" applyFill="1" applyBorder="1" applyAlignment="1">
      <alignment horizontal="center" vertical="center" wrapText="1"/>
    </xf>
    <xf numFmtId="0" fontId="11" fillId="5" borderId="45" xfId="0" applyFont="1" applyFill="1" applyBorder="1" applyAlignment="1">
      <alignment horizontal="center" vertical="center" wrapText="1"/>
    </xf>
    <xf numFmtId="0" fontId="11" fillId="5" borderId="45" xfId="0" applyFont="1" applyFill="1" applyBorder="1" applyAlignment="1">
      <alignment horizontal="center"/>
    </xf>
    <xf numFmtId="0" fontId="11" fillId="3" borderId="48" xfId="0" applyFont="1" applyFill="1" applyBorder="1" applyAlignment="1"/>
    <xf numFmtId="0" fontId="11" fillId="3" borderId="49" xfId="0" applyFont="1" applyFill="1" applyBorder="1" applyAlignment="1"/>
    <xf numFmtId="2" fontId="5" fillId="3" borderId="45" xfId="0" applyNumberFormat="1" applyFont="1" applyFill="1" applyBorder="1" applyAlignment="1">
      <alignment horizontal="center"/>
    </xf>
    <xf numFmtId="1" fontId="5" fillId="3" borderId="45" xfId="0" applyNumberFormat="1" applyFont="1" applyFill="1" applyBorder="1" applyAlignment="1">
      <alignment horizontal="center"/>
    </xf>
    <xf numFmtId="0" fontId="12" fillId="3" borderId="26" xfId="0" applyFont="1" applyFill="1" applyBorder="1" applyAlignment="1">
      <alignment horizontal="center" textRotation="90" wrapText="1"/>
    </xf>
    <xf numFmtId="0" fontId="13" fillId="3" borderId="26" xfId="0" applyFont="1" applyFill="1" applyBorder="1" applyAlignment="1">
      <alignment horizontal="center" vertical="center" textRotation="90"/>
    </xf>
    <xf numFmtId="0" fontId="4" fillId="3" borderId="27" xfId="0" applyFont="1" applyFill="1" applyBorder="1" applyAlignment="1">
      <alignment horizontal="center"/>
    </xf>
    <xf numFmtId="0" fontId="14" fillId="3" borderId="50" xfId="0" applyFont="1" applyFill="1" applyBorder="1" applyAlignment="1">
      <alignment horizontal="center"/>
    </xf>
    <xf numFmtId="0" fontId="14" fillId="3" borderId="51" xfId="0" applyFont="1" applyFill="1" applyBorder="1" applyAlignment="1">
      <alignment horizontal="center"/>
    </xf>
    <xf numFmtId="0" fontId="14" fillId="3" borderId="52" xfId="0" applyFont="1" applyFill="1" applyBorder="1" applyAlignment="1">
      <alignment horizontal="center"/>
    </xf>
    <xf numFmtId="2" fontId="4" fillId="3" borderId="53" xfId="0" applyNumberFormat="1" applyFont="1" applyFill="1" applyBorder="1" applyAlignment="1">
      <alignment horizontal="center"/>
    </xf>
    <xf numFmtId="1" fontId="4" fillId="3" borderId="19" xfId="0" applyNumberFormat="1" applyFont="1" applyFill="1" applyBorder="1" applyAlignment="1">
      <alignment horizont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7" fillId="3" borderId="0" xfId="0" applyFont="1" applyFill="1" applyBorder="1" applyAlignment="1">
      <alignment horizontal="center"/>
    </xf>
    <xf numFmtId="0" fontId="15" fillId="3" borderId="0" xfId="0" applyFont="1" applyFill="1" applyBorder="1" applyAlignment="1">
      <alignment horizontal="center"/>
    </xf>
    <xf numFmtId="0" fontId="15" fillId="3" borderId="17" xfId="0" applyFont="1" applyFill="1" applyBorder="1" applyAlignment="1">
      <alignment horizontal="center"/>
    </xf>
    <xf numFmtId="0" fontId="11" fillId="3" borderId="0" xfId="0" applyFont="1" applyFill="1" applyBorder="1"/>
    <xf numFmtId="0" fontId="11" fillId="3" borderId="16" xfId="0" applyFont="1" applyFill="1" applyBorder="1"/>
    <xf numFmtId="2" fontId="11" fillId="5" borderId="1" xfId="0" applyNumberFormat="1" applyFont="1" applyFill="1" applyBorder="1" applyAlignment="1">
      <alignment horizontal="center" vertical="center" wrapText="1"/>
    </xf>
    <xf numFmtId="0" fontId="11" fillId="3" borderId="54" xfId="0" applyFont="1" applyFill="1" applyBorder="1" applyAlignment="1">
      <alignment horizontal="center"/>
    </xf>
    <xf numFmtId="2" fontId="11" fillId="5" borderId="18" xfId="0" applyNumberFormat="1" applyFont="1" applyFill="1" applyBorder="1" applyAlignment="1">
      <alignment horizontal="center" vertical="center" wrapText="1"/>
    </xf>
    <xf numFmtId="0" fontId="11" fillId="3" borderId="55" xfId="0" applyFont="1" applyFill="1" applyBorder="1" applyAlignment="1">
      <alignment horizontal="center"/>
    </xf>
    <xf numFmtId="0" fontId="11" fillId="3" borderId="56" xfId="0" applyFont="1" applyFill="1" applyBorder="1" applyAlignment="1">
      <alignment horizontal="center"/>
    </xf>
    <xf numFmtId="0" fontId="11" fillId="3" borderId="57" xfId="0" applyFont="1" applyFill="1" applyBorder="1" applyAlignment="1">
      <alignment horizontal="center"/>
    </xf>
    <xf numFmtId="0" fontId="11" fillId="5" borderId="18" xfId="0" applyFont="1" applyFill="1" applyBorder="1" applyAlignment="1">
      <alignment horizontal="center"/>
    </xf>
    <xf numFmtId="0" fontId="11" fillId="5" borderId="26" xfId="0" applyFont="1" applyFill="1" applyBorder="1" applyAlignment="1">
      <alignment horizontal="center"/>
    </xf>
    <xf numFmtId="0" fontId="16" fillId="2"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1" fillId="3" borderId="20" xfId="0" applyFont="1" applyFill="1" applyBorder="1" applyAlignment="1">
      <alignment horizontal="center" textRotation="90" wrapText="1"/>
    </xf>
    <xf numFmtId="0" fontId="11" fillId="3" borderId="20" xfId="0" applyFont="1" applyFill="1" applyBorder="1" applyAlignment="1">
      <alignment horizontal="center" vertical="center" textRotation="90"/>
    </xf>
    <xf numFmtId="0" fontId="5" fillId="3" borderId="22" xfId="0" applyFont="1" applyFill="1" applyBorder="1" applyAlignment="1">
      <alignment horizontal="center"/>
    </xf>
    <xf numFmtId="0" fontId="5" fillId="3" borderId="32" xfId="0" applyFont="1" applyFill="1" applyBorder="1" applyAlignment="1">
      <alignment horizontal="center"/>
    </xf>
    <xf numFmtId="2" fontId="4" fillId="3" borderId="58" xfId="0" applyNumberFormat="1" applyFont="1" applyFill="1" applyBorder="1" applyAlignment="1">
      <alignment horizontal="center"/>
    </xf>
    <xf numFmtId="1" fontId="4" fillId="3" borderId="59" xfId="0" applyNumberFormat="1" applyFont="1" applyFill="1" applyBorder="1" applyAlignment="1">
      <alignment horizontal="center"/>
    </xf>
    <xf numFmtId="0" fontId="16" fillId="2" borderId="15" xfId="0" applyFont="1" applyFill="1" applyBorder="1" applyAlignment="1">
      <alignment horizontal="center" vertical="center" wrapText="1"/>
    </xf>
    <xf numFmtId="0" fontId="16" fillId="2" borderId="0" xfId="0" applyFont="1" applyFill="1" applyBorder="1" applyAlignment="1">
      <alignment horizontal="center" vertical="center" wrapText="1"/>
    </xf>
    <xf numFmtId="0" fontId="16" fillId="2" borderId="42" xfId="0" applyFont="1" applyFill="1" applyBorder="1" applyAlignment="1">
      <alignment horizontal="center" vertical="center" wrapText="1"/>
    </xf>
    <xf numFmtId="0" fontId="11" fillId="3" borderId="37" xfId="0" applyFont="1" applyFill="1" applyBorder="1" applyAlignment="1">
      <alignment horizontal="center" textRotation="90" wrapText="1"/>
    </xf>
    <xf numFmtId="0" fontId="11" fillId="3" borderId="37" xfId="0" applyFont="1" applyFill="1" applyBorder="1" applyAlignment="1">
      <alignment horizontal="center" vertical="center" textRotation="90"/>
    </xf>
    <xf numFmtId="0" fontId="5" fillId="3" borderId="38" xfId="0" applyFont="1" applyFill="1" applyBorder="1" applyAlignment="1">
      <alignment horizontal="center"/>
    </xf>
    <xf numFmtId="16" fontId="5" fillId="3" borderId="38" xfId="0" applyNumberFormat="1" applyFont="1" applyFill="1" applyBorder="1" applyAlignment="1">
      <alignment horizontal="center"/>
    </xf>
    <xf numFmtId="0" fontId="5" fillId="3" borderId="34" xfId="0" applyFont="1" applyFill="1" applyBorder="1" applyAlignment="1">
      <alignment horizontal="center"/>
    </xf>
    <xf numFmtId="0" fontId="5" fillId="3" borderId="39" xfId="0" applyFont="1" applyFill="1" applyBorder="1" applyAlignment="1">
      <alignment horizontal="center"/>
    </xf>
    <xf numFmtId="0" fontId="5" fillId="3" borderId="40" xfId="0" applyFont="1" applyFill="1" applyBorder="1" applyAlignment="1">
      <alignment horizontal="center"/>
    </xf>
    <xf numFmtId="0" fontId="5" fillId="3" borderId="41" xfId="0" applyFont="1" applyFill="1" applyBorder="1" applyAlignment="1">
      <alignment horizontal="center"/>
    </xf>
    <xf numFmtId="0" fontId="11" fillId="3" borderId="26" xfId="0" applyFont="1" applyFill="1" applyBorder="1" applyAlignment="1">
      <alignment horizontal="center" textRotation="90" wrapText="1"/>
    </xf>
    <xf numFmtId="0" fontId="11" fillId="3" borderId="26" xfId="0" applyFont="1" applyFill="1" applyBorder="1" applyAlignment="1">
      <alignment horizontal="center" vertical="center" textRotation="90"/>
    </xf>
    <xf numFmtId="0" fontId="5" fillId="3" borderId="27" xfId="0" applyFont="1" applyFill="1" applyBorder="1" applyAlignment="1">
      <alignment horizontal="center"/>
    </xf>
    <xf numFmtId="0" fontId="5" fillId="3" borderId="50" xfId="0" applyFont="1" applyFill="1" applyBorder="1" applyAlignment="1">
      <alignment horizontal="center"/>
    </xf>
    <xf numFmtId="2" fontId="4" fillId="3" borderId="26" xfId="0" applyNumberFormat="1" applyFont="1" applyFill="1" applyBorder="1" applyAlignment="1">
      <alignment horizont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7" fillId="3" borderId="0" xfId="0" applyFont="1" applyFill="1" applyBorder="1" applyAlignment="1">
      <alignment horizontal="center" vertical="center"/>
    </xf>
    <xf numFmtId="2" fontId="7" fillId="3" borderId="15" xfId="0" applyNumberFormat="1" applyFont="1" applyFill="1" applyBorder="1" applyAlignment="1">
      <alignment horizontal="center"/>
    </xf>
    <xf numFmtId="0" fontId="5" fillId="3" borderId="17" xfId="0" applyFont="1" applyFill="1" applyBorder="1" applyAlignment="1">
      <alignment horizontal="right"/>
    </xf>
    <xf numFmtId="14" fontId="5" fillId="3" borderId="17" xfId="0" applyNumberFormat="1" applyFont="1" applyFill="1" applyBorder="1" applyAlignment="1">
      <alignment horizontal="center"/>
    </xf>
    <xf numFmtId="0" fontId="5" fillId="3" borderId="17" xfId="0" applyFont="1" applyFill="1" applyBorder="1" applyAlignment="1"/>
    <xf numFmtId="0" fontId="5" fillId="3" borderId="19" xfId="0" applyFont="1" applyFill="1" applyBorder="1"/>
    <xf numFmtId="0" fontId="11" fillId="5" borderId="0" xfId="0" applyFont="1" applyFill="1" applyBorder="1" applyAlignment="1">
      <alignment horizontal="center"/>
    </xf>
    <xf numFmtId="0" fontId="11" fillId="5" borderId="20" xfId="0" applyFont="1" applyFill="1" applyBorder="1" applyAlignment="1">
      <alignment horizontal="center"/>
    </xf>
    <xf numFmtId="0" fontId="17" fillId="2"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1" fillId="3" borderId="22" xfId="0" applyFont="1" applyFill="1" applyBorder="1" applyAlignment="1">
      <alignment horizontal="center" vertical="center" textRotation="90" wrapText="1"/>
    </xf>
    <xf numFmtId="0" fontId="5" fillId="3" borderId="28" xfId="0" applyFont="1" applyFill="1" applyBorder="1" applyAlignment="1">
      <alignment horizontal="center"/>
    </xf>
    <xf numFmtId="0" fontId="16" fillId="3" borderId="60" xfId="0" applyFont="1" applyFill="1" applyBorder="1" applyAlignment="1">
      <alignment horizontal="center"/>
    </xf>
    <xf numFmtId="0" fontId="16" fillId="3" borderId="33" xfId="0" applyFont="1" applyFill="1" applyBorder="1" applyAlignment="1">
      <alignment horizontal="center"/>
    </xf>
    <xf numFmtId="0" fontId="16" fillId="3" borderId="34" xfId="0" applyFont="1" applyFill="1" applyBorder="1" applyAlignment="1">
      <alignment horizontal="center"/>
    </xf>
    <xf numFmtId="2" fontId="4" fillId="3" borderId="61" xfId="0" applyNumberFormat="1" applyFont="1" applyFill="1" applyBorder="1" applyAlignment="1">
      <alignment horizontal="center"/>
    </xf>
    <xf numFmtId="1" fontId="4" fillId="3" borderId="62" xfId="0" applyNumberFormat="1" applyFont="1" applyFill="1" applyBorder="1" applyAlignment="1">
      <alignment horizontal="center"/>
    </xf>
    <xf numFmtId="0" fontId="17" fillId="2" borderId="15"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2" xfId="0" applyFont="1" applyFill="1" applyBorder="1" applyAlignment="1">
      <alignment horizontal="center" vertical="center" wrapText="1"/>
    </xf>
    <xf numFmtId="0" fontId="11" fillId="3" borderId="27" xfId="0" applyFont="1" applyFill="1" applyBorder="1" applyAlignment="1">
      <alignment horizontal="center" vertical="center" textRotation="90"/>
    </xf>
    <xf numFmtId="0" fontId="5" fillId="3" borderId="63" xfId="0" applyFont="1" applyFill="1" applyBorder="1" applyAlignment="1">
      <alignment horizontal="center"/>
    </xf>
    <xf numFmtId="0" fontId="16" fillId="3" borderId="64" xfId="0" applyFont="1" applyFill="1" applyBorder="1" applyAlignment="1">
      <alignment horizontal="center"/>
    </xf>
    <xf numFmtId="0" fontId="16" fillId="3" borderId="51" xfId="0" applyFont="1" applyFill="1" applyBorder="1" applyAlignment="1">
      <alignment horizontal="center"/>
    </xf>
    <xf numFmtId="2" fontId="4" fillId="3" borderId="65" xfId="0" applyNumberFormat="1" applyFont="1" applyFill="1" applyBorder="1" applyAlignment="1">
      <alignment horizontal="center"/>
    </xf>
    <xf numFmtId="1" fontId="4" fillId="3" borderId="66" xfId="0" applyNumberFormat="1" applyFont="1" applyFill="1" applyBorder="1" applyAlignment="1">
      <alignment horizontal="center"/>
    </xf>
    <xf numFmtId="0" fontId="11" fillId="3" borderId="45" xfId="0" applyFont="1" applyFill="1" applyBorder="1" applyAlignment="1"/>
    <xf numFmtId="0" fontId="11" fillId="3" borderId="45" xfId="0" applyFont="1" applyFill="1" applyBorder="1"/>
    <xf numFmtId="0" fontId="5" fillId="3" borderId="31" xfId="0" applyFont="1" applyFill="1" applyBorder="1" applyAlignment="1">
      <alignment horizontal="center"/>
    </xf>
    <xf numFmtId="0" fontId="5" fillId="3" borderId="49" xfId="0" applyFont="1" applyFill="1" applyBorder="1" applyAlignment="1">
      <alignment horizontal="center"/>
    </xf>
    <xf numFmtId="0" fontId="16" fillId="3" borderId="67" xfId="0" applyFont="1" applyFill="1" applyBorder="1" applyAlignment="1">
      <alignment horizontal="center"/>
    </xf>
    <xf numFmtId="0" fontId="16" fillId="3" borderId="40" xfId="0" applyFont="1" applyFill="1" applyBorder="1" applyAlignment="1">
      <alignment horizontal="center"/>
    </xf>
    <xf numFmtId="0" fontId="16" fillId="3" borderId="41" xfId="0" applyFont="1" applyFill="1" applyBorder="1" applyAlignment="1">
      <alignment horizontal="center"/>
    </xf>
    <xf numFmtId="2" fontId="4" fillId="3" borderId="68" xfId="0" applyNumberFormat="1" applyFont="1" applyFill="1" applyBorder="1" applyAlignment="1">
      <alignment horizontal="center"/>
    </xf>
    <xf numFmtId="1" fontId="4" fillId="3" borderId="69" xfId="0" applyNumberFormat="1" applyFont="1" applyFill="1" applyBorder="1" applyAlignment="1">
      <alignment horizontal="center"/>
    </xf>
    <xf numFmtId="0" fontId="5" fillId="3" borderId="67" xfId="0" applyFont="1" applyFill="1" applyBorder="1" applyAlignment="1">
      <alignment horizontal="center"/>
    </xf>
    <xf numFmtId="0" fontId="5" fillId="3" borderId="64" xfId="0" applyFont="1" applyFill="1" applyBorder="1" applyAlignment="1">
      <alignment horizontal="center"/>
    </xf>
    <xf numFmtId="0" fontId="5" fillId="3" borderId="51" xfId="0" applyFont="1" applyFill="1" applyBorder="1" applyAlignment="1">
      <alignment horizontal="center"/>
    </xf>
    <xf numFmtId="0" fontId="5" fillId="3" borderId="52" xfId="0" applyFont="1" applyFill="1" applyBorder="1" applyAlignment="1">
      <alignment horizontal="center"/>
    </xf>
    <xf numFmtId="2" fontId="4" fillId="3" borderId="70" xfId="0" applyNumberFormat="1" applyFont="1" applyFill="1" applyBorder="1" applyAlignment="1">
      <alignment horizontal="center"/>
    </xf>
    <xf numFmtId="1" fontId="4" fillId="3" borderId="71" xfId="0" applyNumberFormat="1" applyFont="1" applyFill="1" applyBorder="1" applyAlignment="1">
      <alignment horizontal="center"/>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5" fillId="3" borderId="26" xfId="0" applyFont="1" applyFill="1" applyBorder="1" applyAlignment="1">
      <alignment horizontal="center"/>
    </xf>
    <xf numFmtId="0" fontId="5" fillId="8" borderId="30" xfId="0" applyFont="1" applyFill="1" applyBorder="1" applyAlignment="1">
      <alignment horizontal="center"/>
    </xf>
    <xf numFmtId="0" fontId="16" fillId="3" borderId="72" xfId="0" applyFont="1" applyFill="1" applyBorder="1" applyAlignment="1">
      <alignment horizontal="center"/>
    </xf>
    <xf numFmtId="0" fontId="16" fillId="3" borderId="73" xfId="0" applyFont="1" applyFill="1" applyBorder="1" applyAlignment="1">
      <alignment horizontal="center"/>
    </xf>
    <xf numFmtId="0" fontId="16" fillId="3" borderId="74" xfId="0" applyFont="1" applyFill="1" applyBorder="1" applyAlignment="1">
      <alignment horizontal="center"/>
    </xf>
    <xf numFmtId="2" fontId="4" fillId="3" borderId="54" xfId="0" applyNumberFormat="1" applyFont="1" applyFill="1" applyBorder="1" applyAlignment="1">
      <alignment horizontal="center"/>
    </xf>
    <xf numFmtId="1" fontId="4" fillId="3" borderId="25" xfId="0" applyNumberFormat="1" applyFont="1" applyFill="1" applyBorder="1" applyAlignment="1">
      <alignment horizontal="center"/>
    </xf>
    <xf numFmtId="0" fontId="11" fillId="3" borderId="18" xfId="0" applyFont="1" applyFill="1" applyBorder="1" applyAlignment="1">
      <alignment horizontal="center" vertical="center" wrapText="1"/>
    </xf>
    <xf numFmtId="0" fontId="11" fillId="3" borderId="19" xfId="0" applyFont="1" applyFill="1" applyBorder="1" applyAlignment="1">
      <alignment horizontal="center" vertical="center" wrapText="1"/>
    </xf>
    <xf numFmtId="2" fontId="8" fillId="3" borderId="0" xfId="0" applyNumberFormat="1" applyFont="1" applyFill="1" applyBorder="1" applyAlignment="1">
      <alignment horizontal="center"/>
    </xf>
    <xf numFmtId="0" fontId="8" fillId="3" borderId="29" xfId="0" quotePrefix="1" applyFont="1" applyFill="1" applyBorder="1" applyAlignment="1">
      <alignment horizontal="center" vertical="center"/>
    </xf>
    <xf numFmtId="0" fontId="8" fillId="3" borderId="0" xfId="0" quotePrefix="1" applyFont="1" applyFill="1" applyBorder="1" applyAlignment="1">
      <alignment horizontal="center" vertical="center"/>
    </xf>
    <xf numFmtId="0" fontId="5" fillId="5" borderId="22" xfId="0" applyFont="1" applyFill="1" applyBorder="1" applyAlignment="1">
      <alignment horizontal="center"/>
    </xf>
    <xf numFmtId="0" fontId="5" fillId="5" borderId="27" xfId="0" applyFont="1" applyFill="1" applyBorder="1" applyAlignment="1">
      <alignment horizontal="center"/>
    </xf>
    <xf numFmtId="0" fontId="5" fillId="5" borderId="31" xfId="0" applyFont="1" applyFill="1" applyBorder="1" applyAlignment="1">
      <alignment horizontal="center"/>
    </xf>
    <xf numFmtId="0" fontId="5" fillId="5" borderId="38" xfId="0" applyFont="1" applyFill="1" applyBorder="1" applyAlignment="1">
      <alignment horizontal="center"/>
    </xf>
    <xf numFmtId="0" fontId="8" fillId="3" borderId="0" xfId="0" applyFont="1" applyFill="1" applyBorder="1" applyAlignment="1">
      <alignment horizontal="center"/>
    </xf>
    <xf numFmtId="0" fontId="5" fillId="3" borderId="17" xfId="0" applyFont="1" applyFill="1" applyBorder="1" applyAlignment="1">
      <alignment horizontal="center"/>
    </xf>
    <xf numFmtId="0" fontId="4" fillId="3" borderId="17" xfId="0" applyFont="1" applyFill="1" applyBorder="1"/>
    <xf numFmtId="0" fontId="4" fillId="3" borderId="19" xfId="0" applyFont="1" applyFill="1" applyBorder="1"/>
    <xf numFmtId="0" fontId="5" fillId="3" borderId="0" xfId="0" applyFont="1" applyFill="1" applyAlignment="1">
      <alignment horizontal="center"/>
    </xf>
    <xf numFmtId="2" fontId="5" fillId="3" borderId="0" xfId="0" applyNumberFormat="1" applyFont="1" applyFill="1" applyAlignment="1">
      <alignment horizontal="center"/>
    </xf>
    <xf numFmtId="0" fontId="4" fillId="3" borderId="0" xfId="0" applyFont="1" applyFill="1" applyAlignment="1">
      <alignment horizontal="center"/>
    </xf>
    <xf numFmtId="2" fontId="4" fillId="3" borderId="0" xfId="0" applyNumberFormat="1" applyFont="1" applyFill="1" applyAlignment="1">
      <alignment horizontal="center"/>
    </xf>
    <xf numFmtId="0" fontId="18" fillId="2" borderId="75" xfId="0" applyFont="1" applyFill="1" applyBorder="1" applyAlignment="1">
      <alignment horizontal="center" vertical="center"/>
    </xf>
    <xf numFmtId="0" fontId="18" fillId="2" borderId="76" xfId="0" applyFont="1" applyFill="1" applyBorder="1" applyAlignment="1">
      <alignment horizontal="center" vertical="center"/>
    </xf>
    <xf numFmtId="0" fontId="18" fillId="2" borderId="77" xfId="0" applyFont="1" applyFill="1" applyBorder="1" applyAlignment="1">
      <alignment horizontal="center" vertical="center"/>
    </xf>
    <xf numFmtId="0" fontId="18" fillId="2" borderId="78" xfId="0" applyFont="1" applyFill="1" applyBorder="1" applyAlignment="1">
      <alignment horizontal="center" vertical="center"/>
    </xf>
    <xf numFmtId="0" fontId="18" fillId="2" borderId="79" xfId="0" applyFont="1" applyFill="1" applyBorder="1" applyAlignment="1">
      <alignment horizontal="center" vertical="center"/>
    </xf>
    <xf numFmtId="0" fontId="18" fillId="2" borderId="7" xfId="0" applyFont="1" applyFill="1" applyBorder="1" applyAlignment="1">
      <alignment horizontal="center" vertical="center"/>
    </xf>
    <xf numFmtId="14" fontId="19" fillId="2" borderId="80" xfId="0" applyNumberFormat="1" applyFont="1" applyFill="1" applyBorder="1" applyAlignment="1">
      <alignment horizontal="center" vertical="center"/>
    </xf>
    <xf numFmtId="14" fontId="19" fillId="2" borderId="81" xfId="0" applyNumberFormat="1" applyFont="1" applyFill="1" applyBorder="1" applyAlignment="1">
      <alignment horizontal="center" vertical="center"/>
    </xf>
    <xf numFmtId="0" fontId="20" fillId="2" borderId="48" xfId="0" applyFont="1" applyFill="1" applyBorder="1" applyAlignment="1">
      <alignment horizontal="center" vertical="center"/>
    </xf>
    <xf numFmtId="0" fontId="20" fillId="2" borderId="81" xfId="0" applyFont="1" applyFill="1" applyBorder="1" applyAlignment="1">
      <alignment horizontal="center" vertical="center"/>
    </xf>
    <xf numFmtId="0" fontId="20" fillId="2" borderId="48" xfId="0" applyFont="1" applyFill="1" applyBorder="1" applyAlignment="1">
      <alignment horizontal="center" vertical="center" wrapText="1"/>
    </xf>
    <xf numFmtId="0" fontId="20" fillId="2" borderId="49" xfId="0" applyFont="1" applyFill="1" applyBorder="1" applyAlignment="1">
      <alignment horizontal="center" vertical="center" wrapText="1"/>
    </xf>
    <xf numFmtId="0" fontId="20" fillId="2" borderId="82" xfId="0" applyFont="1" applyFill="1" applyBorder="1" applyAlignment="1">
      <alignment horizontal="center" vertical="center" wrapText="1"/>
    </xf>
    <xf numFmtId="0" fontId="20" fillId="2" borderId="83" xfId="0" applyFont="1" applyFill="1" applyBorder="1" applyAlignment="1">
      <alignment horizontal="center" vertical="center" wrapText="1"/>
    </xf>
    <xf numFmtId="14" fontId="19" fillId="2" borderId="84" xfId="0" applyNumberFormat="1" applyFont="1" applyFill="1" applyBorder="1" applyAlignment="1">
      <alignment horizontal="center" vertical="center"/>
    </xf>
    <xf numFmtId="14" fontId="19" fillId="2" borderId="85" xfId="0" applyNumberFormat="1" applyFont="1" applyFill="1" applyBorder="1" applyAlignment="1">
      <alignment horizontal="center" vertical="center"/>
    </xf>
    <xf numFmtId="0" fontId="20" fillId="2" borderId="86" xfId="0" applyFont="1" applyFill="1" applyBorder="1" applyAlignment="1">
      <alignment horizontal="center" vertical="center"/>
    </xf>
    <xf numFmtId="0" fontId="20" fillId="2" borderId="85" xfId="0" applyFont="1" applyFill="1" applyBorder="1" applyAlignment="1">
      <alignment horizontal="center" vertical="center"/>
    </xf>
    <xf numFmtId="0" fontId="20" fillId="2" borderId="86" xfId="0" applyFont="1" applyFill="1" applyBorder="1" applyAlignment="1">
      <alignment horizontal="center" vertical="center" wrapText="1"/>
    </xf>
    <xf numFmtId="0" fontId="20" fillId="2" borderId="63" xfId="0" applyFont="1" applyFill="1" applyBorder="1" applyAlignment="1">
      <alignment horizontal="center" vertical="center" wrapText="1"/>
    </xf>
    <xf numFmtId="0" fontId="20" fillId="2" borderId="87" xfId="0" applyFont="1" applyFill="1" applyBorder="1" applyAlignment="1">
      <alignment horizontal="center" vertical="center" wrapText="1"/>
    </xf>
    <xf numFmtId="0" fontId="20" fillId="2" borderId="1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4</xdr:row>
      <xdr:rowOff>76200</xdr:rowOff>
    </xdr:from>
    <xdr:to>
      <xdr:col>26</xdr:col>
      <xdr:colOff>28575</xdr:colOff>
      <xdr:row>19</xdr:row>
      <xdr:rowOff>123825</xdr:rowOff>
    </xdr:to>
    <xdr:pic>
      <xdr:nvPicPr>
        <xdr:cNvPr id="2"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056" t="24480" r="49243" b="11015"/>
        <a:stretch>
          <a:fillRect/>
        </a:stretch>
      </xdr:blipFill>
      <xdr:spPr bwMode="auto">
        <a:xfrm>
          <a:off x="8610600" y="866775"/>
          <a:ext cx="3028950" cy="2705100"/>
        </a:xfrm>
        <a:prstGeom prst="rect">
          <a:avLst/>
        </a:prstGeom>
        <a:noFill/>
        <a:ln w="1">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4</xdr:col>
      <xdr:colOff>19050</xdr:colOff>
      <xdr:row>2</xdr:row>
      <xdr:rowOff>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0288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A82"/>
  <sheetViews>
    <sheetView tabSelected="1" zoomScaleNormal="100" workbookViewId="0">
      <selection activeCell="O65" sqref="O65:R74"/>
    </sheetView>
  </sheetViews>
  <sheetFormatPr baseColWidth="10" defaultRowHeight="14.25"/>
  <cols>
    <col min="1" max="1" width="6.5703125" style="9" customWidth="1"/>
    <col min="2" max="2" width="6.140625" style="9" customWidth="1"/>
    <col min="3" max="3" width="11.140625" style="9" customWidth="1"/>
    <col min="4" max="4" width="6.28515625" style="242" customWidth="1"/>
    <col min="5" max="5" width="5.140625" style="9" customWidth="1"/>
    <col min="6" max="6" width="5.85546875" style="9" customWidth="1"/>
    <col min="7" max="12" width="4.7109375" style="9" customWidth="1"/>
    <col min="13" max="13" width="13" style="243" customWidth="1"/>
    <col min="14" max="14" width="11.42578125" style="9" customWidth="1"/>
    <col min="15" max="18" width="7.5703125" style="9" customWidth="1"/>
    <col min="19" max="19" width="2.28515625" style="9" customWidth="1"/>
    <col min="20" max="20" width="2.7109375" style="9" customWidth="1"/>
    <col min="21" max="21" width="5.140625" style="9" customWidth="1"/>
    <col min="22" max="22" width="9" style="9" customWidth="1"/>
    <col min="23" max="24" width="7.140625" style="9" customWidth="1"/>
    <col min="25" max="26" width="8.28515625" style="9" customWidth="1"/>
    <col min="27" max="16384" width="11.42578125" style="9"/>
  </cols>
  <sheetData>
    <row r="1" spans="1:27">
      <c r="A1" s="1"/>
      <c r="B1" s="2"/>
      <c r="C1" s="2"/>
      <c r="D1" s="3"/>
      <c r="E1" s="4" t="s">
        <v>0</v>
      </c>
      <c r="F1" s="5"/>
      <c r="G1" s="5"/>
      <c r="H1" s="5"/>
      <c r="I1" s="5"/>
      <c r="J1" s="5"/>
      <c r="K1" s="5"/>
      <c r="L1" s="5"/>
      <c r="M1" s="5"/>
      <c r="N1" s="5"/>
      <c r="O1" s="5"/>
      <c r="P1" s="5"/>
      <c r="Q1" s="5"/>
      <c r="R1" s="5"/>
      <c r="S1" s="5"/>
      <c r="T1" s="5"/>
      <c r="U1" s="5"/>
      <c r="V1" s="5"/>
      <c r="W1" s="5"/>
      <c r="X1" s="5"/>
      <c r="Y1" s="6"/>
      <c r="Z1" s="7" t="s">
        <v>1</v>
      </c>
      <c r="AA1" s="8"/>
    </row>
    <row r="2" spans="1:27" ht="15" thickBot="1">
      <c r="A2" s="10"/>
      <c r="B2" s="11"/>
      <c r="C2" s="11"/>
      <c r="D2" s="12"/>
      <c r="E2" s="13"/>
      <c r="F2" s="14"/>
      <c r="G2" s="14"/>
      <c r="H2" s="14"/>
      <c r="I2" s="14"/>
      <c r="J2" s="14"/>
      <c r="K2" s="14"/>
      <c r="L2" s="14"/>
      <c r="M2" s="14"/>
      <c r="N2" s="14"/>
      <c r="O2" s="14"/>
      <c r="P2" s="14"/>
      <c r="Q2" s="14"/>
      <c r="R2" s="14"/>
      <c r="S2" s="14"/>
      <c r="T2" s="14"/>
      <c r="U2" s="14"/>
      <c r="V2" s="14"/>
      <c r="W2" s="14"/>
      <c r="X2" s="14"/>
      <c r="Y2" s="15"/>
      <c r="Z2" s="16" t="s">
        <v>2</v>
      </c>
      <c r="AA2" s="17"/>
    </row>
    <row r="3" spans="1:27">
      <c r="A3" s="18"/>
      <c r="B3" s="19"/>
      <c r="C3" s="19"/>
      <c r="D3" s="20"/>
      <c r="E3" s="19"/>
      <c r="F3" s="19"/>
      <c r="G3" s="19"/>
      <c r="H3" s="19"/>
      <c r="I3" s="19"/>
      <c r="J3" s="19"/>
      <c r="K3" s="19"/>
      <c r="L3" s="19"/>
      <c r="M3" s="21"/>
      <c r="N3" s="19"/>
      <c r="O3" s="19"/>
      <c r="P3" s="19"/>
      <c r="Q3" s="19"/>
      <c r="R3" s="19"/>
      <c r="S3" s="19"/>
      <c r="T3" s="19"/>
      <c r="U3" s="19"/>
      <c r="V3" s="19"/>
      <c r="W3" s="19"/>
      <c r="X3" s="19"/>
      <c r="Y3" s="19"/>
      <c r="Z3" s="19"/>
      <c r="AA3" s="22"/>
    </row>
    <row r="4" spans="1:27" ht="18.75">
      <c r="A4" s="23"/>
      <c r="B4" s="24" t="s">
        <v>3</v>
      </c>
      <c r="C4" s="24"/>
      <c r="D4" s="24"/>
      <c r="E4" s="24"/>
      <c r="F4" s="24"/>
      <c r="G4" s="24"/>
      <c r="H4" s="24"/>
      <c r="I4" s="24"/>
      <c r="J4" s="24"/>
      <c r="K4" s="24"/>
      <c r="L4" s="24"/>
      <c r="M4" s="24"/>
      <c r="N4" s="24"/>
      <c r="O4" s="24"/>
      <c r="P4" s="24"/>
      <c r="Q4" s="24"/>
      <c r="R4" s="24"/>
      <c r="S4" s="19"/>
      <c r="T4" s="19"/>
      <c r="U4" s="19"/>
      <c r="V4" s="19"/>
      <c r="W4" s="19"/>
      <c r="X4" s="19"/>
      <c r="Y4" s="19"/>
      <c r="Z4" s="19"/>
      <c r="AA4" s="22"/>
    </row>
    <row r="5" spans="1:27" s="29" customFormat="1" ht="7.5" customHeight="1">
      <c r="A5" s="23"/>
      <c r="B5" s="25"/>
      <c r="C5" s="25"/>
      <c r="D5" s="26"/>
      <c r="E5" s="25"/>
      <c r="F5" s="25"/>
      <c r="G5" s="25"/>
      <c r="H5" s="25"/>
      <c r="I5" s="25"/>
      <c r="J5" s="25"/>
      <c r="K5" s="25"/>
      <c r="L5" s="25"/>
      <c r="M5" s="27"/>
      <c r="N5" s="25"/>
      <c r="O5" s="25"/>
      <c r="P5" s="25"/>
      <c r="Q5" s="25"/>
      <c r="R5" s="25"/>
      <c r="S5" s="25"/>
      <c r="T5" s="25"/>
      <c r="U5" s="25"/>
      <c r="V5" s="25"/>
      <c r="W5" s="25"/>
      <c r="X5" s="25"/>
      <c r="Y5" s="25"/>
      <c r="Z5" s="25"/>
      <c r="AA5" s="28"/>
    </row>
    <row r="6" spans="1:27" s="38" customFormat="1" ht="15.75">
      <c r="A6" s="30"/>
      <c r="B6" s="31"/>
      <c r="C6" s="32" t="s">
        <v>4</v>
      </c>
      <c r="D6" s="32"/>
      <c r="E6" s="31"/>
      <c r="F6" s="33">
        <v>1</v>
      </c>
      <c r="G6" s="31"/>
      <c r="H6" s="31"/>
      <c r="I6" s="32" t="s">
        <v>5</v>
      </c>
      <c r="J6" s="32"/>
      <c r="K6" s="32"/>
      <c r="L6" s="32"/>
      <c r="M6" s="34"/>
      <c r="N6" s="35">
        <v>138</v>
      </c>
      <c r="O6" s="36"/>
      <c r="P6" s="31"/>
      <c r="Q6" s="31"/>
      <c r="R6" s="31"/>
      <c r="S6" s="31"/>
      <c r="T6" s="31"/>
      <c r="U6" s="31"/>
      <c r="V6" s="31"/>
      <c r="W6" s="31"/>
      <c r="X6" s="31"/>
      <c r="Y6" s="31"/>
      <c r="Z6" s="31"/>
      <c r="AA6" s="37"/>
    </row>
    <row r="7" spans="1:27" s="38" customFormat="1" ht="5.25" customHeight="1">
      <c r="A7" s="30"/>
      <c r="B7" s="39"/>
      <c r="C7" s="39"/>
      <c r="D7" s="39"/>
      <c r="E7" s="39"/>
      <c r="F7" s="31"/>
      <c r="G7" s="31"/>
      <c r="H7" s="31"/>
      <c r="I7" s="31"/>
      <c r="J7" s="31"/>
      <c r="K7" s="31"/>
      <c r="L7" s="31"/>
      <c r="M7" s="40"/>
      <c r="N7" s="31"/>
      <c r="O7" s="31"/>
      <c r="P7" s="31"/>
      <c r="Q7" s="31"/>
      <c r="R7" s="31"/>
      <c r="S7" s="31"/>
      <c r="T7" s="31"/>
      <c r="U7" s="31"/>
      <c r="V7" s="31"/>
      <c r="W7" s="31"/>
      <c r="X7" s="31"/>
      <c r="Y7" s="31"/>
      <c r="Z7" s="31"/>
      <c r="AA7" s="37"/>
    </row>
    <row r="8" spans="1:27" s="38" customFormat="1" ht="16.5" customHeight="1">
      <c r="A8" s="30"/>
      <c r="B8" s="32" t="s">
        <v>6</v>
      </c>
      <c r="C8" s="32"/>
      <c r="D8" s="41"/>
      <c r="E8" s="42">
        <v>45541</v>
      </c>
      <c r="F8" s="43"/>
      <c r="G8" s="32"/>
      <c r="H8" s="31"/>
      <c r="I8" s="32" t="s">
        <v>7</v>
      </c>
      <c r="J8" s="32"/>
      <c r="K8" s="32"/>
      <c r="L8" s="32"/>
      <c r="M8" s="44">
        <v>45582</v>
      </c>
      <c r="N8" s="45" t="s">
        <v>8</v>
      </c>
      <c r="O8" s="33">
        <v>84</v>
      </c>
      <c r="P8" s="31"/>
      <c r="Q8" s="31"/>
      <c r="R8" s="31"/>
      <c r="S8" s="31"/>
      <c r="T8" s="31"/>
      <c r="U8" s="31"/>
      <c r="V8" s="31"/>
      <c r="W8" s="31"/>
      <c r="X8" s="31"/>
      <c r="Y8" s="31"/>
      <c r="Z8" s="31"/>
      <c r="AA8" s="37"/>
    </row>
    <row r="9" spans="1:27" s="38" customFormat="1" ht="5.25" customHeight="1">
      <c r="A9" s="30"/>
      <c r="B9" s="39"/>
      <c r="C9" s="39"/>
      <c r="D9" s="39"/>
      <c r="E9" s="46"/>
      <c r="F9" s="31"/>
      <c r="G9" s="31"/>
      <c r="H9" s="31"/>
      <c r="I9" s="31"/>
      <c r="J9" s="31"/>
      <c r="K9" s="31"/>
      <c r="L9" s="31"/>
      <c r="M9" s="40"/>
      <c r="N9" s="31"/>
      <c r="O9" s="31"/>
      <c r="P9" s="31"/>
      <c r="Q9" s="31"/>
      <c r="R9" s="31"/>
      <c r="S9" s="31"/>
      <c r="T9" s="31"/>
      <c r="U9" s="31"/>
      <c r="V9" s="31"/>
      <c r="W9" s="31"/>
      <c r="X9" s="31"/>
      <c r="Y9" s="31"/>
      <c r="Z9" s="31"/>
      <c r="AA9" s="37"/>
    </row>
    <row r="10" spans="1:27" s="38" customFormat="1" ht="16.5" customHeight="1">
      <c r="A10" s="30"/>
      <c r="B10" s="32" t="s">
        <v>9</v>
      </c>
      <c r="C10" s="32"/>
      <c r="D10" s="32"/>
      <c r="E10" s="42">
        <v>45579</v>
      </c>
      <c r="F10" s="42"/>
      <c r="G10" s="31"/>
      <c r="H10" s="31"/>
      <c r="I10" s="32" t="s">
        <v>10</v>
      </c>
      <c r="J10" s="31"/>
      <c r="K10" s="31"/>
      <c r="L10" s="31"/>
      <c r="M10" s="47">
        <f>++E10-E8</f>
        <v>38</v>
      </c>
      <c r="N10" s="31"/>
      <c r="O10" s="31"/>
      <c r="P10" s="31"/>
      <c r="Q10" s="31"/>
      <c r="R10" s="31"/>
      <c r="S10" s="31"/>
      <c r="T10" s="31"/>
      <c r="U10" s="31"/>
      <c r="V10" s="31"/>
      <c r="W10" s="31"/>
      <c r="X10" s="31"/>
      <c r="Y10" s="31"/>
      <c r="Z10" s="31"/>
      <c r="AA10" s="37"/>
    </row>
    <row r="11" spans="1:27" s="38" customFormat="1" ht="7.5" customHeight="1">
      <c r="A11" s="30"/>
      <c r="B11" s="48"/>
      <c r="C11" s="48"/>
      <c r="D11" s="48"/>
      <c r="E11" s="48"/>
      <c r="F11" s="31"/>
      <c r="G11" s="31"/>
      <c r="H11" s="31"/>
      <c r="I11" s="31"/>
      <c r="J11" s="31"/>
      <c r="K11" s="31"/>
      <c r="L11" s="31"/>
      <c r="M11" s="40"/>
      <c r="N11" s="31"/>
      <c r="O11" s="31"/>
      <c r="P11" s="31"/>
      <c r="Q11" s="31"/>
      <c r="R11" s="31"/>
      <c r="S11" s="31"/>
      <c r="T11" s="31"/>
      <c r="U11" s="31"/>
      <c r="V11" s="31"/>
      <c r="W11" s="31"/>
      <c r="X11" s="31"/>
      <c r="Y11" s="31"/>
      <c r="Z11" s="31"/>
      <c r="AA11" s="37"/>
    </row>
    <row r="12" spans="1:27" s="38" customFormat="1" ht="16.5" customHeight="1">
      <c r="A12" s="30"/>
      <c r="B12" s="48"/>
      <c r="C12" s="49" t="s">
        <v>11</v>
      </c>
      <c r="D12" s="49"/>
      <c r="E12" s="49"/>
      <c r="F12" s="49"/>
      <c r="G12" s="49"/>
      <c r="H12" s="49"/>
      <c r="I12" s="49"/>
      <c r="J12" s="49"/>
      <c r="K12" s="49"/>
      <c r="L12" s="49"/>
      <c r="M12" s="49"/>
      <c r="N12" s="49"/>
      <c r="O12" s="31"/>
      <c r="P12" s="31"/>
      <c r="Q12" s="31"/>
      <c r="R12" s="31"/>
      <c r="S12" s="31"/>
      <c r="T12" s="31"/>
      <c r="U12" s="31"/>
      <c r="V12" s="31"/>
      <c r="W12" s="31"/>
      <c r="X12" s="31"/>
      <c r="Y12" s="31"/>
      <c r="Z12" s="31"/>
      <c r="AA12" s="37"/>
    </row>
    <row r="13" spans="1:27" s="29" customFormat="1" ht="10.5" customHeight="1" thickBot="1">
      <c r="A13" s="23"/>
      <c r="B13" s="50"/>
      <c r="C13" s="50"/>
      <c r="D13" s="50"/>
      <c r="E13" s="50"/>
      <c r="F13" s="25"/>
      <c r="G13" s="25"/>
      <c r="H13" s="25"/>
      <c r="I13" s="25"/>
      <c r="J13" s="25"/>
      <c r="K13" s="25"/>
      <c r="L13" s="25"/>
      <c r="M13" s="51"/>
      <c r="N13" s="52"/>
      <c r="O13" s="25"/>
      <c r="P13" s="25"/>
      <c r="Q13" s="25"/>
      <c r="R13" s="25"/>
      <c r="S13" s="25"/>
      <c r="T13" s="25"/>
      <c r="U13" s="25"/>
      <c r="V13" s="25"/>
      <c r="W13" s="25"/>
      <c r="X13" s="25"/>
      <c r="Y13" s="25"/>
      <c r="Z13" s="25"/>
      <c r="AA13" s="28"/>
    </row>
    <row r="14" spans="1:27" s="29" customFormat="1" ht="16.5" customHeight="1" thickBot="1">
      <c r="A14" s="53"/>
      <c r="B14" s="52"/>
      <c r="C14" s="54"/>
      <c r="D14" s="54"/>
      <c r="E14" s="54"/>
      <c r="F14" s="55"/>
      <c r="G14" s="55"/>
      <c r="H14" s="56"/>
      <c r="I14" s="54"/>
      <c r="J14" s="54"/>
      <c r="K14" s="54"/>
      <c r="L14" s="57"/>
      <c r="M14" s="58" t="s">
        <v>12</v>
      </c>
      <c r="N14" s="58" t="s">
        <v>13</v>
      </c>
      <c r="O14" s="59" t="s">
        <v>14</v>
      </c>
      <c r="P14" s="60"/>
      <c r="Q14" s="60"/>
      <c r="R14" s="61"/>
      <c r="S14" s="25"/>
      <c r="T14" s="25"/>
      <c r="U14" s="25"/>
      <c r="V14" s="25"/>
      <c r="W14" s="25"/>
      <c r="X14" s="25"/>
      <c r="Y14" s="25"/>
      <c r="Z14" s="25"/>
      <c r="AA14" s="28"/>
    </row>
    <row r="15" spans="1:27" s="29" customFormat="1" ht="30" customHeight="1" thickBot="1">
      <c r="A15" s="62" t="s">
        <v>15</v>
      </c>
      <c r="B15" s="63" t="s">
        <v>16</v>
      </c>
      <c r="C15" s="64" t="s">
        <v>17</v>
      </c>
      <c r="D15" s="65" t="s">
        <v>18</v>
      </c>
      <c r="E15" s="66" t="s">
        <v>19</v>
      </c>
      <c r="F15" s="67"/>
      <c r="G15" s="67"/>
      <c r="H15" s="67"/>
      <c r="I15" s="67"/>
      <c r="J15" s="67"/>
      <c r="K15" s="67"/>
      <c r="L15" s="68"/>
      <c r="M15" s="69"/>
      <c r="N15" s="69"/>
      <c r="O15" s="70"/>
      <c r="P15" s="71"/>
      <c r="Q15" s="71"/>
      <c r="R15" s="72"/>
      <c r="S15" s="25"/>
      <c r="T15" s="25"/>
      <c r="U15" s="25"/>
      <c r="V15" s="25"/>
      <c r="W15" s="25"/>
      <c r="X15" s="25"/>
      <c r="Y15" s="25"/>
      <c r="Z15" s="25"/>
      <c r="AA15" s="28"/>
    </row>
    <row r="16" spans="1:27" s="29" customFormat="1" ht="15.75" thickBot="1">
      <c r="A16" s="73"/>
      <c r="B16" s="74"/>
      <c r="C16" s="75"/>
      <c r="D16" s="76"/>
      <c r="E16" s="77" t="s">
        <v>20</v>
      </c>
      <c r="F16" s="78">
        <v>1</v>
      </c>
      <c r="G16" s="79">
        <v>2</v>
      </c>
      <c r="H16" s="77">
        <v>3</v>
      </c>
      <c r="I16" s="78">
        <v>4</v>
      </c>
      <c r="J16" s="79">
        <v>5</v>
      </c>
      <c r="K16" s="79">
        <v>6</v>
      </c>
      <c r="L16" s="77">
        <v>7</v>
      </c>
      <c r="M16" s="80" t="s">
        <v>21</v>
      </c>
      <c r="N16" s="80" t="s">
        <v>22</v>
      </c>
      <c r="O16" s="81"/>
      <c r="P16" s="82"/>
      <c r="Q16" s="82"/>
      <c r="R16" s="65"/>
      <c r="S16" s="25"/>
      <c r="T16" s="25"/>
      <c r="U16" s="25"/>
      <c r="V16" s="25"/>
      <c r="W16" s="25"/>
      <c r="X16" s="25"/>
      <c r="Y16" s="25"/>
      <c r="Z16" s="25"/>
      <c r="AA16" s="28"/>
    </row>
    <row r="17" spans="1:27">
      <c r="A17" s="83" t="s">
        <v>23</v>
      </c>
      <c r="B17" s="84" t="s">
        <v>24</v>
      </c>
      <c r="C17" s="85">
        <v>152</v>
      </c>
      <c r="D17" s="86">
        <v>13</v>
      </c>
      <c r="E17" s="87">
        <v>120</v>
      </c>
      <c r="F17" s="88">
        <v>110</v>
      </c>
      <c r="G17" s="88">
        <v>110</v>
      </c>
      <c r="H17" s="88">
        <v>120</v>
      </c>
      <c r="I17" s="88">
        <v>55</v>
      </c>
      <c r="J17" s="88">
        <v>70</v>
      </c>
      <c r="K17" s="88">
        <v>120</v>
      </c>
      <c r="L17" s="89">
        <v>130</v>
      </c>
      <c r="M17" s="90">
        <f>+IF(MIN(E17:L17)&gt;0,(C17-MIN(E17:L17))/$N$6,"")</f>
        <v>0.70289855072463769</v>
      </c>
      <c r="N17" s="91">
        <f>(C17-$I$31)/M17</f>
        <v>145.11340206185568</v>
      </c>
      <c r="O17" s="92" t="s">
        <v>25</v>
      </c>
      <c r="P17" s="93"/>
      <c r="Q17" s="93"/>
      <c r="R17" s="94"/>
      <c r="S17" s="19"/>
      <c r="T17" s="19"/>
      <c r="U17" s="19"/>
      <c r="V17" s="19"/>
      <c r="W17" s="19"/>
      <c r="X17" s="19"/>
      <c r="Y17" s="19"/>
      <c r="Z17" s="19"/>
      <c r="AA17" s="22"/>
    </row>
    <row r="18" spans="1:27">
      <c r="A18" s="95"/>
      <c r="B18" s="96"/>
      <c r="C18" s="97">
        <v>152</v>
      </c>
      <c r="D18" s="98">
        <v>12</v>
      </c>
      <c r="E18" s="99">
        <v>120</v>
      </c>
      <c r="F18" s="100">
        <v>120</v>
      </c>
      <c r="G18" s="100">
        <v>120</v>
      </c>
      <c r="H18" s="100">
        <v>90</v>
      </c>
      <c r="I18" s="100">
        <v>55</v>
      </c>
      <c r="J18" s="100">
        <v>90</v>
      </c>
      <c r="K18" s="100">
        <v>110</v>
      </c>
      <c r="L18" s="101">
        <v>110</v>
      </c>
      <c r="M18" s="90">
        <f>+IF(MIN(E18:L18)&gt;0,(C18-MIN(E18:L18))/$N$6,"")</f>
        <v>0.70289855072463769</v>
      </c>
      <c r="N18" s="91">
        <f>(C18-$I$31)/M18</f>
        <v>145.11340206185568</v>
      </c>
      <c r="O18" s="102"/>
      <c r="P18" s="103"/>
      <c r="Q18" s="103"/>
      <c r="R18" s="104"/>
      <c r="S18" s="19"/>
      <c r="T18" s="19"/>
      <c r="U18" s="19"/>
      <c r="V18" s="19"/>
      <c r="W18" s="19"/>
      <c r="X18" s="19"/>
      <c r="Y18" s="19"/>
      <c r="Z18" s="19"/>
      <c r="AA18" s="22"/>
    </row>
    <row r="19" spans="1:27" ht="17.25" customHeight="1">
      <c r="A19" s="95"/>
      <c r="B19" s="96"/>
      <c r="C19" s="97">
        <v>152</v>
      </c>
      <c r="D19" s="98">
        <v>11</v>
      </c>
      <c r="E19" s="99">
        <v>120</v>
      </c>
      <c r="F19" s="100">
        <v>130</v>
      </c>
      <c r="G19" s="100">
        <v>120</v>
      </c>
      <c r="H19" s="100">
        <v>100</v>
      </c>
      <c r="I19" s="100">
        <v>100</v>
      </c>
      <c r="J19" s="100">
        <v>50</v>
      </c>
      <c r="K19" s="100">
        <v>120</v>
      </c>
      <c r="L19" s="101">
        <v>120</v>
      </c>
      <c r="M19" s="90">
        <f t="shared" ref="M19:M25" si="0">+IF(MIN(E19:L19)&gt;0,(C19-MIN(E19:L19))/$N$6,"")</f>
        <v>0.73913043478260865</v>
      </c>
      <c r="N19" s="91">
        <f>(C19-$I$31)/M19</f>
        <v>138</v>
      </c>
      <c r="O19" s="102"/>
      <c r="P19" s="103"/>
      <c r="Q19" s="103"/>
      <c r="R19" s="104"/>
      <c r="S19" s="19"/>
      <c r="T19" s="19"/>
      <c r="U19" s="19"/>
      <c r="V19" s="19"/>
      <c r="W19" s="19"/>
      <c r="X19" s="19"/>
      <c r="Y19" s="19"/>
      <c r="Z19" s="19"/>
      <c r="AA19" s="22"/>
    </row>
    <row r="20" spans="1:27">
      <c r="A20" s="95"/>
      <c r="B20" s="96"/>
      <c r="C20" s="97">
        <v>152</v>
      </c>
      <c r="D20" s="98">
        <v>10</v>
      </c>
      <c r="E20" s="99">
        <v>90</v>
      </c>
      <c r="F20" s="100">
        <v>50</v>
      </c>
      <c r="G20" s="100">
        <v>100</v>
      </c>
      <c r="H20" s="100">
        <v>100</v>
      </c>
      <c r="I20" s="100">
        <v>90</v>
      </c>
      <c r="J20" s="100">
        <v>90</v>
      </c>
      <c r="K20" s="100">
        <v>100</v>
      </c>
      <c r="L20" s="101">
        <v>90</v>
      </c>
      <c r="M20" s="90">
        <f t="shared" si="0"/>
        <v>0.73913043478260865</v>
      </c>
      <c r="N20" s="91">
        <f t="shared" ref="N20:N25" si="1">(C20-$I$31)/M20</f>
        <v>138</v>
      </c>
      <c r="O20" s="102"/>
      <c r="P20" s="103"/>
      <c r="Q20" s="103"/>
      <c r="R20" s="104"/>
      <c r="S20" s="19"/>
      <c r="T20" s="19"/>
      <c r="U20" s="19"/>
      <c r="V20" s="19"/>
      <c r="W20" s="19"/>
      <c r="X20" s="19"/>
      <c r="Y20" s="19"/>
      <c r="Z20" s="19"/>
      <c r="AA20" s="22"/>
    </row>
    <row r="21" spans="1:27">
      <c r="A21" s="95"/>
      <c r="B21" s="96"/>
      <c r="C21" s="97">
        <v>152</v>
      </c>
      <c r="D21" s="98">
        <v>9</v>
      </c>
      <c r="E21" s="99">
        <v>100</v>
      </c>
      <c r="F21" s="100">
        <v>60</v>
      </c>
      <c r="G21" s="100">
        <v>100</v>
      </c>
      <c r="H21" s="100">
        <v>100</v>
      </c>
      <c r="I21" s="100">
        <v>90</v>
      </c>
      <c r="J21" s="100">
        <v>90</v>
      </c>
      <c r="K21" s="100">
        <v>90</v>
      </c>
      <c r="L21" s="101">
        <v>90</v>
      </c>
      <c r="M21" s="90">
        <f t="shared" si="0"/>
        <v>0.66666666666666663</v>
      </c>
      <c r="N21" s="91">
        <f t="shared" si="1"/>
        <v>153</v>
      </c>
      <c r="O21" s="102"/>
      <c r="P21" s="103"/>
      <c r="Q21" s="103"/>
      <c r="R21" s="104"/>
      <c r="S21" s="19"/>
      <c r="T21" s="19"/>
      <c r="U21" s="19"/>
      <c r="V21" s="19"/>
      <c r="W21" s="19"/>
      <c r="X21" s="19"/>
      <c r="Y21" s="19"/>
      <c r="Z21" s="19"/>
      <c r="AA21" s="22"/>
    </row>
    <row r="22" spans="1:27" ht="15">
      <c r="A22" s="95"/>
      <c r="B22" s="96"/>
      <c r="C22" s="97">
        <v>152</v>
      </c>
      <c r="D22" s="98">
        <v>8</v>
      </c>
      <c r="E22" s="99">
        <v>100</v>
      </c>
      <c r="F22" s="100">
        <v>80</v>
      </c>
      <c r="G22" s="100">
        <v>90</v>
      </c>
      <c r="H22" s="100">
        <v>90</v>
      </c>
      <c r="I22" s="100">
        <v>90</v>
      </c>
      <c r="J22" s="100">
        <v>90</v>
      </c>
      <c r="K22" s="100">
        <v>110</v>
      </c>
      <c r="L22" s="101">
        <v>90</v>
      </c>
      <c r="M22" s="90">
        <f t="shared" si="0"/>
        <v>0.52173913043478259</v>
      </c>
      <c r="N22" s="91">
        <f t="shared" si="1"/>
        <v>195.5</v>
      </c>
      <c r="O22" s="102"/>
      <c r="P22" s="103"/>
      <c r="Q22" s="103"/>
      <c r="R22" s="104"/>
      <c r="S22" s="19"/>
      <c r="T22" s="19"/>
      <c r="U22" s="25"/>
      <c r="V22" s="25"/>
      <c r="W22" s="25"/>
      <c r="X22" s="25"/>
      <c r="Y22" s="25"/>
      <c r="Z22" s="25"/>
      <c r="AA22" s="22"/>
    </row>
    <row r="23" spans="1:27" ht="15">
      <c r="A23" s="95"/>
      <c r="B23" s="96"/>
      <c r="C23" s="105">
        <v>178</v>
      </c>
      <c r="D23" s="105">
        <v>7</v>
      </c>
      <c r="E23" s="99">
        <v>80</v>
      </c>
      <c r="F23" s="100">
        <v>90</v>
      </c>
      <c r="G23" s="100">
        <v>90</v>
      </c>
      <c r="H23" s="100">
        <v>90</v>
      </c>
      <c r="I23" s="100">
        <v>90</v>
      </c>
      <c r="J23" s="100">
        <v>70</v>
      </c>
      <c r="K23" s="100">
        <v>90</v>
      </c>
      <c r="L23" s="101">
        <v>100</v>
      </c>
      <c r="M23" s="106">
        <f t="shared" si="0"/>
        <v>0.78260869565217395</v>
      </c>
      <c r="N23" s="107">
        <f t="shared" si="1"/>
        <v>163.55555555555554</v>
      </c>
      <c r="O23" s="102"/>
      <c r="P23" s="103"/>
      <c r="Q23" s="103"/>
      <c r="R23" s="104"/>
      <c r="S23" s="19"/>
      <c r="T23" s="19"/>
      <c r="U23" s="25"/>
      <c r="V23" s="25"/>
      <c r="W23" s="25"/>
      <c r="X23" s="25"/>
      <c r="Y23" s="25"/>
      <c r="Z23" s="25"/>
      <c r="AA23" s="22"/>
    </row>
    <row r="24" spans="1:27" ht="15">
      <c r="A24" s="95"/>
      <c r="B24" s="96"/>
      <c r="C24" s="105">
        <v>178</v>
      </c>
      <c r="D24" s="105">
        <v>6</v>
      </c>
      <c r="E24" s="99">
        <v>90</v>
      </c>
      <c r="F24" s="100">
        <v>90</v>
      </c>
      <c r="G24" s="100">
        <v>80</v>
      </c>
      <c r="H24" s="100">
        <v>90</v>
      </c>
      <c r="I24" s="100">
        <v>90</v>
      </c>
      <c r="J24" s="100">
        <v>60</v>
      </c>
      <c r="K24" s="100">
        <v>90</v>
      </c>
      <c r="L24" s="101">
        <v>80</v>
      </c>
      <c r="M24" s="106">
        <f>+IF(MIN(E24:L24)&gt;0,(C24-MIN(E24:L24))/$N$6,"")</f>
        <v>0.85507246376811596</v>
      </c>
      <c r="N24" s="107">
        <f>(C24-$I$31)/M24</f>
        <v>149.69491525423729</v>
      </c>
      <c r="O24" s="102"/>
      <c r="P24" s="103"/>
      <c r="Q24" s="103"/>
      <c r="R24" s="104"/>
      <c r="S24" s="19"/>
      <c r="T24" s="19"/>
      <c r="U24" s="108" t="s">
        <v>26</v>
      </c>
      <c r="V24" s="109"/>
      <c r="W24" s="109"/>
      <c r="X24" s="109"/>
      <c r="Y24" s="109"/>
      <c r="Z24" s="110"/>
      <c r="AA24" s="22"/>
    </row>
    <row r="25" spans="1:27" ht="15" customHeight="1">
      <c r="A25" s="95"/>
      <c r="B25" s="96"/>
      <c r="C25" s="105">
        <v>178</v>
      </c>
      <c r="D25" s="105">
        <v>5</v>
      </c>
      <c r="E25" s="99">
        <v>100</v>
      </c>
      <c r="F25" s="111">
        <v>80</v>
      </c>
      <c r="G25" s="100">
        <v>70</v>
      </c>
      <c r="H25" s="100">
        <v>80</v>
      </c>
      <c r="I25" s="100">
        <v>70</v>
      </c>
      <c r="J25" s="100">
        <v>70</v>
      </c>
      <c r="K25" s="100">
        <v>100</v>
      </c>
      <c r="L25" s="101">
        <v>80</v>
      </c>
      <c r="M25" s="106">
        <f t="shared" si="0"/>
        <v>0.78260869565217395</v>
      </c>
      <c r="N25" s="107">
        <f t="shared" si="1"/>
        <v>163.55555555555554</v>
      </c>
      <c r="O25" s="102"/>
      <c r="P25" s="103"/>
      <c r="Q25" s="103"/>
      <c r="R25" s="104"/>
      <c r="S25" s="19"/>
      <c r="T25" s="19"/>
      <c r="U25" s="25"/>
      <c r="V25" s="25"/>
      <c r="W25" s="112" t="s">
        <v>27</v>
      </c>
      <c r="X25" s="113"/>
      <c r="Y25" s="114" t="s">
        <v>28</v>
      </c>
      <c r="Z25" s="114"/>
      <c r="AA25" s="22"/>
    </row>
    <row r="26" spans="1:27" ht="15">
      <c r="A26" s="95"/>
      <c r="B26" s="96"/>
      <c r="C26" s="105">
        <v>178</v>
      </c>
      <c r="D26" s="105">
        <v>4</v>
      </c>
      <c r="E26" s="99">
        <v>80</v>
      </c>
      <c r="F26" s="111">
        <v>80</v>
      </c>
      <c r="G26" s="100">
        <v>60</v>
      </c>
      <c r="H26" s="100">
        <v>70</v>
      </c>
      <c r="I26" s="100">
        <v>90</v>
      </c>
      <c r="J26" s="100">
        <v>80</v>
      </c>
      <c r="K26" s="100">
        <v>90</v>
      </c>
      <c r="L26" s="101">
        <v>80</v>
      </c>
      <c r="M26" s="106">
        <f>+IF(MIN(E26:L26)&gt;0,(C26-MIN(E26:L26))/$N$6,"")</f>
        <v>0.85507246376811596</v>
      </c>
      <c r="N26" s="107">
        <f>(C26-$I$31)/M26</f>
        <v>149.69491525423729</v>
      </c>
      <c r="O26" s="102"/>
      <c r="P26" s="103"/>
      <c r="Q26" s="103"/>
      <c r="R26" s="104"/>
      <c r="S26" s="19"/>
      <c r="T26" s="19"/>
      <c r="U26" s="25"/>
      <c r="V26" s="25"/>
      <c r="W26" s="115"/>
      <c r="X26" s="116"/>
      <c r="Y26" s="114"/>
      <c r="Z26" s="114"/>
      <c r="AA26" s="22"/>
    </row>
    <row r="27" spans="1:27" ht="15">
      <c r="A27" s="95"/>
      <c r="B27" s="96"/>
      <c r="C27" s="105">
        <v>178</v>
      </c>
      <c r="D27" s="105">
        <v>3</v>
      </c>
      <c r="E27" s="99">
        <v>75</v>
      </c>
      <c r="F27" s="100">
        <v>50</v>
      </c>
      <c r="G27" s="100">
        <v>90</v>
      </c>
      <c r="H27" s="100">
        <v>60</v>
      </c>
      <c r="I27" s="100">
        <v>90</v>
      </c>
      <c r="J27" s="100">
        <v>100</v>
      </c>
      <c r="K27" s="100">
        <v>90</v>
      </c>
      <c r="L27" s="101">
        <v>90</v>
      </c>
      <c r="M27" s="106">
        <f>+IF(MIN(E27:L27)&gt;0,(C27-MIN(E27:L27))/$N$6,"")</f>
        <v>0.92753623188405798</v>
      </c>
      <c r="N27" s="107">
        <f>(C27-$I$31)/M27</f>
        <v>138</v>
      </c>
      <c r="O27" s="102"/>
      <c r="P27" s="103"/>
      <c r="Q27" s="103"/>
      <c r="R27" s="104"/>
      <c r="S27" s="19"/>
      <c r="T27" s="19"/>
      <c r="U27" s="25"/>
      <c r="V27" s="25"/>
      <c r="W27" s="117" t="s">
        <v>22</v>
      </c>
      <c r="X27" s="117" t="s">
        <v>21</v>
      </c>
      <c r="Y27" s="118" t="s">
        <v>22</v>
      </c>
      <c r="Z27" s="118" t="s">
        <v>21</v>
      </c>
      <c r="AA27" s="22"/>
    </row>
    <row r="28" spans="1:27" ht="15">
      <c r="A28" s="95"/>
      <c r="B28" s="96"/>
      <c r="C28" s="97">
        <v>152</v>
      </c>
      <c r="D28" s="97">
        <v>2</v>
      </c>
      <c r="E28" s="99">
        <v>75</v>
      </c>
      <c r="F28" s="100">
        <v>110</v>
      </c>
      <c r="G28" s="100">
        <v>100</v>
      </c>
      <c r="H28" s="100">
        <v>110</v>
      </c>
      <c r="I28" s="100">
        <v>100</v>
      </c>
      <c r="J28" s="100">
        <v>110</v>
      </c>
      <c r="K28" s="100">
        <v>110</v>
      </c>
      <c r="L28" s="101">
        <v>70</v>
      </c>
      <c r="M28" s="90">
        <f>+IF(MIN(E28:L28)&gt;0,(C28-MIN(E28:L28))/$N$6,"")</f>
        <v>0.59420289855072461</v>
      </c>
      <c r="N28" s="91">
        <f>(C28-$I$31)/M28</f>
        <v>171.65853658536585</v>
      </c>
      <c r="O28" s="102"/>
      <c r="P28" s="103"/>
      <c r="Q28" s="103"/>
      <c r="R28" s="104"/>
      <c r="S28" s="19"/>
      <c r="T28" s="119" t="s">
        <v>24</v>
      </c>
      <c r="U28" s="120"/>
      <c r="V28" s="120"/>
      <c r="W28" s="121">
        <f>MIN(M17:M29)</f>
        <v>0.52173913043478259</v>
      </c>
      <c r="X28" s="121">
        <f>MAX(M17:M29)</f>
        <v>0.92753623188405798</v>
      </c>
      <c r="Y28" s="122">
        <f>MIN(N17:N29)</f>
        <v>138</v>
      </c>
      <c r="Z28" s="122">
        <f>MAX(N17:N29)</f>
        <v>195.5</v>
      </c>
      <c r="AA28" s="22"/>
    </row>
    <row r="29" spans="1:27" ht="15.75" thickBot="1">
      <c r="A29" s="123"/>
      <c r="B29" s="124"/>
      <c r="C29" s="125">
        <v>152</v>
      </c>
      <c r="D29" s="125">
        <v>1</v>
      </c>
      <c r="E29" s="126">
        <v>120</v>
      </c>
      <c r="F29" s="127">
        <v>120</v>
      </c>
      <c r="G29" s="127">
        <v>120</v>
      </c>
      <c r="H29" s="127">
        <v>130</v>
      </c>
      <c r="I29" s="127">
        <v>130</v>
      </c>
      <c r="J29" s="127">
        <v>130</v>
      </c>
      <c r="K29" s="127">
        <v>110</v>
      </c>
      <c r="L29" s="128">
        <v>80</v>
      </c>
      <c r="M29" s="129">
        <f>+IF(MIN(E29:L29)&gt;0,(C29-MIN(E29:L29))/$N$6,"")</f>
        <v>0.52173913043478259</v>
      </c>
      <c r="N29" s="130">
        <f>(C29-$I$31)/M29</f>
        <v>195.5</v>
      </c>
      <c r="O29" s="131"/>
      <c r="P29" s="132"/>
      <c r="Q29" s="132"/>
      <c r="R29" s="133"/>
      <c r="S29" s="19"/>
      <c r="T29" s="119" t="s">
        <v>29</v>
      </c>
      <c r="U29" s="120"/>
      <c r="V29" s="120"/>
      <c r="W29" s="121">
        <f>MIN(M38:M41)</f>
        <v>7.246376811594203E-3</v>
      </c>
      <c r="X29" s="121">
        <f>MAX(M38:M41)</f>
        <v>1.8115217391304348</v>
      </c>
      <c r="Y29" s="122">
        <f>MIN(N38:N41)</f>
        <v>82.803312132485303</v>
      </c>
      <c r="Z29" s="122">
        <f>MAX(N38:N41)</f>
        <v>20700</v>
      </c>
      <c r="AA29" s="22"/>
    </row>
    <row r="30" spans="1:27" s="38" customFormat="1" ht="15.75">
      <c r="A30" s="30"/>
      <c r="B30" s="31" t="s">
        <v>30</v>
      </c>
      <c r="C30" s="31"/>
      <c r="D30" s="134"/>
      <c r="E30" s="31"/>
      <c r="F30" s="31"/>
      <c r="G30" s="31"/>
      <c r="H30" s="31"/>
      <c r="I30" s="31">
        <v>50</v>
      </c>
      <c r="J30" s="31"/>
      <c r="K30" s="31"/>
      <c r="L30" s="31"/>
      <c r="M30" s="40"/>
      <c r="N30" s="31"/>
      <c r="O30" s="31"/>
      <c r="P30" s="31"/>
      <c r="Q30" s="31"/>
      <c r="R30" s="31"/>
      <c r="S30" s="31"/>
      <c r="T30" s="31"/>
      <c r="U30" s="31"/>
      <c r="V30" s="31"/>
      <c r="W30" s="31"/>
      <c r="X30" s="31"/>
      <c r="Y30" s="31"/>
      <c r="Z30" s="31"/>
      <c r="AA30" s="37"/>
    </row>
    <row r="31" spans="1:27" s="38" customFormat="1" ht="15.75">
      <c r="A31" s="30"/>
      <c r="B31" s="31" t="s">
        <v>31</v>
      </c>
      <c r="C31" s="31"/>
      <c r="D31" s="134"/>
      <c r="E31" s="31"/>
      <c r="F31" s="31"/>
      <c r="G31" s="31"/>
      <c r="H31" s="31"/>
      <c r="I31" s="31">
        <v>50</v>
      </c>
      <c r="J31" s="31" t="s">
        <v>32</v>
      </c>
      <c r="K31" s="31"/>
      <c r="L31" s="31"/>
      <c r="M31" s="40"/>
      <c r="N31" s="31"/>
      <c r="O31" s="31"/>
      <c r="P31" s="31"/>
      <c r="Q31" s="31"/>
      <c r="R31" s="31"/>
      <c r="S31" s="31"/>
      <c r="T31" s="31"/>
      <c r="U31" s="31"/>
      <c r="V31" s="31"/>
      <c r="W31" s="31"/>
      <c r="X31" s="31"/>
      <c r="Y31" s="31"/>
      <c r="Z31" s="31"/>
      <c r="AA31" s="37"/>
    </row>
    <row r="32" spans="1:27" s="38" customFormat="1" ht="7.5" customHeight="1">
      <c r="A32" s="30"/>
      <c r="B32" s="31"/>
      <c r="C32" s="31"/>
      <c r="D32" s="134"/>
      <c r="E32" s="31"/>
      <c r="F32" s="31"/>
      <c r="G32" s="31"/>
      <c r="H32" s="31"/>
      <c r="I32" s="31"/>
      <c r="J32" s="31"/>
      <c r="K32" s="31"/>
      <c r="L32" s="31"/>
      <c r="M32" s="40"/>
      <c r="N32" s="31"/>
      <c r="O32" s="31"/>
      <c r="P32" s="31"/>
      <c r="Q32" s="31"/>
      <c r="R32" s="31"/>
      <c r="S32" s="31"/>
      <c r="T32" s="31"/>
      <c r="U32" s="31"/>
      <c r="V32" s="31"/>
      <c r="W32" s="31"/>
      <c r="X32" s="31"/>
      <c r="Y32" s="31"/>
      <c r="Z32" s="31"/>
      <c r="AA32" s="37"/>
    </row>
    <row r="33" spans="1:27" s="38" customFormat="1" ht="15.75">
      <c r="A33" s="30"/>
      <c r="B33" s="31"/>
      <c r="C33" s="49" t="s">
        <v>29</v>
      </c>
      <c r="D33" s="49"/>
      <c r="E33" s="49"/>
      <c r="F33" s="49"/>
      <c r="G33" s="49"/>
      <c r="H33" s="49"/>
      <c r="I33" s="49"/>
      <c r="J33" s="49"/>
      <c r="K33" s="49"/>
      <c r="L33" s="49"/>
      <c r="M33" s="49"/>
      <c r="N33" s="49"/>
      <c r="O33" s="31"/>
      <c r="P33" s="31"/>
      <c r="Q33" s="31"/>
      <c r="R33" s="31"/>
      <c r="S33" s="31"/>
      <c r="T33" s="31"/>
      <c r="U33" s="31"/>
      <c r="V33" s="31"/>
      <c r="W33" s="31"/>
      <c r="X33" s="31"/>
      <c r="Y33" s="31"/>
      <c r="Z33" s="31"/>
      <c r="AA33" s="37"/>
    </row>
    <row r="34" spans="1:27" s="29" customFormat="1" ht="12.75" customHeight="1" thickBot="1">
      <c r="A34" s="23"/>
      <c r="B34" s="25"/>
      <c r="C34" s="135"/>
      <c r="D34" s="135"/>
      <c r="E34" s="135"/>
      <c r="F34" s="135"/>
      <c r="G34" s="135"/>
      <c r="H34" s="135"/>
      <c r="I34" s="135"/>
      <c r="J34" s="135"/>
      <c r="K34" s="135"/>
      <c r="L34" s="135"/>
      <c r="M34" s="136"/>
      <c r="N34" s="135"/>
      <c r="O34" s="25"/>
      <c r="P34" s="25"/>
      <c r="Q34" s="25"/>
      <c r="R34" s="25"/>
      <c r="S34" s="25"/>
      <c r="T34" s="25"/>
      <c r="U34" s="25"/>
      <c r="V34" s="25"/>
      <c r="W34" s="25"/>
      <c r="X34" s="25"/>
      <c r="Y34" s="25"/>
      <c r="Z34" s="25"/>
      <c r="AA34" s="28"/>
    </row>
    <row r="35" spans="1:27" s="29" customFormat="1" ht="15.75" thickBot="1">
      <c r="A35" s="23"/>
      <c r="B35" s="25"/>
      <c r="C35" s="25"/>
      <c r="D35" s="26"/>
      <c r="E35" s="137"/>
      <c r="F35" s="137"/>
      <c r="G35" s="137"/>
      <c r="H35" s="137"/>
      <c r="I35" s="137"/>
      <c r="J35" s="137"/>
      <c r="K35" s="137"/>
      <c r="L35" s="138"/>
      <c r="M35" s="139" t="s">
        <v>33</v>
      </c>
      <c r="N35" s="58" t="s">
        <v>13</v>
      </c>
      <c r="O35" s="59" t="s">
        <v>14</v>
      </c>
      <c r="P35" s="60"/>
      <c r="Q35" s="60"/>
      <c r="R35" s="61"/>
      <c r="S35" s="25"/>
      <c r="T35" s="25"/>
      <c r="U35" s="25"/>
      <c r="V35" s="25"/>
      <c r="W35" s="25"/>
      <c r="X35" s="25"/>
      <c r="Y35" s="25"/>
      <c r="Z35" s="25"/>
      <c r="AA35" s="28"/>
    </row>
    <row r="36" spans="1:27" s="29" customFormat="1" ht="29.25" customHeight="1" thickBot="1">
      <c r="A36" s="62" t="s">
        <v>15</v>
      </c>
      <c r="B36" s="64" t="s">
        <v>16</v>
      </c>
      <c r="C36" s="64" t="s">
        <v>17</v>
      </c>
      <c r="D36" s="64" t="s">
        <v>18</v>
      </c>
      <c r="E36" s="140" t="s">
        <v>19</v>
      </c>
      <c r="F36" s="67"/>
      <c r="G36" s="67"/>
      <c r="H36" s="67"/>
      <c r="I36" s="67"/>
      <c r="J36" s="67"/>
      <c r="K36" s="67"/>
      <c r="L36" s="68"/>
      <c r="M36" s="141"/>
      <c r="N36" s="69"/>
      <c r="O36" s="70"/>
      <c r="P36" s="71"/>
      <c r="Q36" s="71"/>
      <c r="R36" s="72"/>
      <c r="S36" s="25"/>
      <c r="T36" s="25"/>
      <c r="U36" s="25"/>
      <c r="V36" s="25"/>
      <c r="W36" s="25"/>
      <c r="X36" s="25"/>
      <c r="Y36" s="25"/>
      <c r="Z36" s="25"/>
      <c r="AA36" s="28"/>
    </row>
    <row r="37" spans="1:27" s="29" customFormat="1" ht="15.75" customHeight="1" thickBot="1">
      <c r="A37" s="73"/>
      <c r="B37" s="75"/>
      <c r="C37" s="75"/>
      <c r="D37" s="75"/>
      <c r="E37" s="142" t="s">
        <v>20</v>
      </c>
      <c r="F37" s="143">
        <v>1</v>
      </c>
      <c r="G37" s="143">
        <v>2</v>
      </c>
      <c r="H37" s="143">
        <v>3</v>
      </c>
      <c r="I37" s="143">
        <v>4</v>
      </c>
      <c r="J37" s="143">
        <v>5</v>
      </c>
      <c r="K37" s="143">
        <v>6</v>
      </c>
      <c r="L37" s="144">
        <v>7</v>
      </c>
      <c r="M37" s="145" t="s">
        <v>21</v>
      </c>
      <c r="N37" s="146" t="s">
        <v>22</v>
      </c>
      <c r="O37" s="147" t="s">
        <v>34</v>
      </c>
      <c r="P37" s="148"/>
      <c r="Q37" s="148"/>
      <c r="R37" s="149"/>
      <c r="S37" s="25"/>
      <c r="T37" s="25"/>
      <c r="U37" s="25"/>
      <c r="V37" s="25"/>
      <c r="W37" s="25"/>
      <c r="X37" s="25"/>
      <c r="Y37" s="25"/>
      <c r="Z37" s="25"/>
      <c r="AA37" s="28"/>
    </row>
    <row r="38" spans="1:27" s="29" customFormat="1" ht="16.5" customHeight="1">
      <c r="A38" s="150" t="s">
        <v>35</v>
      </c>
      <c r="B38" s="151" t="s">
        <v>29</v>
      </c>
      <c r="C38" s="152">
        <v>250</v>
      </c>
      <c r="D38" s="152" t="s">
        <v>36</v>
      </c>
      <c r="E38" s="153">
        <v>210</v>
      </c>
      <c r="F38" s="111">
        <v>220</v>
      </c>
      <c r="G38" s="111">
        <v>240</v>
      </c>
      <c r="H38" s="111">
        <v>240</v>
      </c>
      <c r="I38" s="111">
        <v>190</v>
      </c>
      <c r="J38" s="111">
        <v>200</v>
      </c>
      <c r="K38" s="111">
        <v>210</v>
      </c>
      <c r="L38" s="111">
        <v>220</v>
      </c>
      <c r="M38" s="154">
        <f>+IF(MIN(E38:L38)&gt;0,(C38-MIN(E38:L38))/$N$6,"")</f>
        <v>0.43478260869565216</v>
      </c>
      <c r="N38" s="155">
        <f>(C38-$I$42)/M38</f>
        <v>345</v>
      </c>
      <c r="O38" s="156"/>
      <c r="P38" s="157"/>
      <c r="Q38" s="157"/>
      <c r="R38" s="158"/>
      <c r="S38" s="25"/>
      <c r="T38" s="25"/>
      <c r="U38" s="25"/>
      <c r="V38" s="25"/>
      <c r="W38" s="25"/>
      <c r="X38" s="25"/>
      <c r="Y38" s="25"/>
      <c r="Z38" s="25"/>
      <c r="AA38" s="28"/>
    </row>
    <row r="39" spans="1:27" s="29" customFormat="1" ht="15">
      <c r="A39" s="159"/>
      <c r="B39" s="160"/>
      <c r="C39" s="161">
        <v>250</v>
      </c>
      <c r="D39" s="162" t="s">
        <v>37</v>
      </c>
      <c r="E39" s="111">
        <v>190</v>
      </c>
      <c r="F39" s="153">
        <v>250</v>
      </c>
      <c r="G39" s="153">
        <v>220</v>
      </c>
      <c r="H39" s="153">
        <v>230</v>
      </c>
      <c r="I39" s="111">
        <v>0.01</v>
      </c>
      <c r="J39" s="111">
        <v>160</v>
      </c>
      <c r="K39" s="111">
        <v>160</v>
      </c>
      <c r="L39" s="163">
        <v>190</v>
      </c>
      <c r="M39" s="90">
        <f>+IF(MIN(E39:L39)&gt;0,(C39-MIN(E39:L39))/$N$6,"")</f>
        <v>1.8115217391304348</v>
      </c>
      <c r="N39" s="91">
        <f>(C39-$I$42)/M39</f>
        <v>82.803312132485303</v>
      </c>
      <c r="O39" s="156"/>
      <c r="P39" s="157"/>
      <c r="Q39" s="157"/>
      <c r="R39" s="158"/>
      <c r="S39" s="25"/>
      <c r="T39" s="25"/>
      <c r="U39" s="25"/>
      <c r="V39" s="25"/>
      <c r="W39" s="25"/>
      <c r="X39" s="25"/>
      <c r="Y39" s="25"/>
      <c r="Z39" s="25"/>
      <c r="AA39" s="28"/>
    </row>
    <row r="40" spans="1:27" s="29" customFormat="1" ht="15">
      <c r="A40" s="159"/>
      <c r="B40" s="160"/>
      <c r="C40" s="161">
        <v>250</v>
      </c>
      <c r="D40" s="161" t="s">
        <v>38</v>
      </c>
      <c r="E40" s="164">
        <v>190</v>
      </c>
      <c r="F40" s="165">
        <v>240</v>
      </c>
      <c r="G40" s="165">
        <v>230</v>
      </c>
      <c r="H40" s="165">
        <v>210</v>
      </c>
      <c r="I40" s="111">
        <v>0.01</v>
      </c>
      <c r="J40" s="165">
        <v>160</v>
      </c>
      <c r="K40" s="165">
        <v>200</v>
      </c>
      <c r="L40" s="166">
        <v>220</v>
      </c>
      <c r="M40" s="90">
        <f>+IF(MIN(E40:L40)&gt;0,(C40-MIN(E40:L40))/$N$6,"")</f>
        <v>1.8115217391304348</v>
      </c>
      <c r="N40" s="91">
        <f>(C40-$I$42)/M40</f>
        <v>82.803312132485303</v>
      </c>
      <c r="O40" s="156"/>
      <c r="P40" s="157"/>
      <c r="Q40" s="157"/>
      <c r="R40" s="158"/>
      <c r="S40" s="25"/>
      <c r="T40" s="25"/>
      <c r="U40" s="25"/>
      <c r="V40" s="25"/>
      <c r="W40" s="25"/>
      <c r="X40" s="25"/>
      <c r="Y40" s="25"/>
      <c r="Z40" s="25"/>
      <c r="AA40" s="28"/>
    </row>
    <row r="41" spans="1:27" s="29" customFormat="1" ht="15.75" thickBot="1">
      <c r="A41" s="167"/>
      <c r="B41" s="168"/>
      <c r="C41" s="169">
        <v>250</v>
      </c>
      <c r="D41" s="169" t="s">
        <v>39</v>
      </c>
      <c r="E41" s="170">
        <v>250</v>
      </c>
      <c r="F41" s="170">
        <v>250</v>
      </c>
      <c r="G41" s="170">
        <v>250</v>
      </c>
      <c r="H41" s="170">
        <v>250</v>
      </c>
      <c r="I41" s="170">
        <v>250</v>
      </c>
      <c r="J41" s="170">
        <v>250</v>
      </c>
      <c r="K41" s="170">
        <v>250</v>
      </c>
      <c r="L41" s="170">
        <v>249</v>
      </c>
      <c r="M41" s="171">
        <f>+IF(MIN(E41:L41)&gt;0,(C41-MIN(E41:L41))/$N$6,"")</f>
        <v>7.246376811594203E-3</v>
      </c>
      <c r="N41" s="130">
        <f>(C41-$I$42)/M41</f>
        <v>20700</v>
      </c>
      <c r="O41" s="172"/>
      <c r="P41" s="173"/>
      <c r="Q41" s="173"/>
      <c r="R41" s="174"/>
      <c r="S41" s="25"/>
      <c r="T41" s="25"/>
      <c r="U41" s="25"/>
      <c r="V41" s="25"/>
      <c r="W41" s="25"/>
      <c r="X41" s="25"/>
      <c r="Y41" s="25"/>
      <c r="Z41" s="25"/>
      <c r="AA41" s="28"/>
    </row>
    <row r="42" spans="1:27" s="38" customFormat="1" ht="15.75">
      <c r="A42" s="30"/>
      <c r="B42" s="31"/>
      <c r="C42" s="31" t="s">
        <v>40</v>
      </c>
      <c r="D42" s="134"/>
      <c r="E42" s="31"/>
      <c r="F42" s="31"/>
      <c r="G42" s="31"/>
      <c r="H42" s="31"/>
      <c r="I42" s="175">
        <v>100</v>
      </c>
      <c r="J42" s="31"/>
      <c r="K42" s="31"/>
      <c r="L42" s="31"/>
      <c r="M42" s="40"/>
      <c r="N42" s="31"/>
      <c r="O42" s="31"/>
      <c r="P42" s="31"/>
      <c r="Q42" s="31"/>
      <c r="R42" s="31"/>
      <c r="S42" s="31"/>
      <c r="T42" s="31"/>
      <c r="U42" s="31"/>
      <c r="V42" s="31"/>
      <c r="W42" s="31"/>
      <c r="X42" s="31"/>
      <c r="Y42" s="31"/>
      <c r="Z42" s="31"/>
      <c r="AA42" s="37"/>
    </row>
    <row r="43" spans="1:27" s="38" customFormat="1" ht="6.75" customHeight="1">
      <c r="A43" s="30"/>
      <c r="B43" s="31"/>
      <c r="C43" s="31"/>
      <c r="D43" s="134"/>
      <c r="E43" s="31"/>
      <c r="F43" s="31"/>
      <c r="G43" s="31"/>
      <c r="H43" s="31"/>
      <c r="I43" s="175"/>
      <c r="J43" s="31"/>
      <c r="K43" s="31"/>
      <c r="L43" s="31"/>
      <c r="M43" s="40"/>
      <c r="N43" s="31"/>
      <c r="O43" s="31"/>
      <c r="P43" s="31"/>
      <c r="Q43" s="31"/>
      <c r="R43" s="31"/>
      <c r="S43" s="31"/>
      <c r="T43" s="31"/>
      <c r="U43" s="31"/>
      <c r="V43" s="31"/>
      <c r="W43" s="31"/>
      <c r="X43" s="31"/>
      <c r="Y43" s="31"/>
      <c r="Z43" s="31"/>
      <c r="AA43" s="37"/>
    </row>
    <row r="44" spans="1:27" s="38" customFormat="1" ht="18" customHeight="1">
      <c r="A44" s="30"/>
      <c r="B44" s="49" t="s">
        <v>41</v>
      </c>
      <c r="C44" s="49"/>
      <c r="D44" s="49"/>
      <c r="E44" s="49"/>
      <c r="F44" s="49"/>
      <c r="G44" s="49"/>
      <c r="H44" s="49"/>
      <c r="I44" s="49"/>
      <c r="J44" s="49"/>
      <c r="K44" s="49"/>
      <c r="L44" s="49"/>
      <c r="M44" s="49"/>
      <c r="N44" s="31"/>
      <c r="O44" s="31"/>
      <c r="P44" s="31"/>
      <c r="Q44" s="31"/>
      <c r="R44" s="31"/>
      <c r="S44" s="31"/>
      <c r="T44" s="31"/>
      <c r="U44" s="31"/>
      <c r="V44" s="31"/>
      <c r="W44" s="31"/>
      <c r="X44" s="31"/>
      <c r="Y44" s="31"/>
      <c r="Z44" s="31"/>
      <c r="AA44" s="37"/>
    </row>
    <row r="45" spans="1:27" s="38" customFormat="1" ht="14.25" customHeight="1" thickBot="1">
      <c r="A45" s="176"/>
      <c r="B45" s="40"/>
      <c r="C45" s="40"/>
      <c r="D45" s="40"/>
      <c r="E45" s="40"/>
      <c r="F45" s="40"/>
      <c r="G45" s="40"/>
      <c r="H45" s="40"/>
      <c r="I45" s="40"/>
      <c r="J45" s="40"/>
      <c r="K45" s="40"/>
      <c r="L45" s="40"/>
      <c r="M45" s="40"/>
      <c r="N45" s="31"/>
      <c r="O45" s="31"/>
      <c r="P45" s="31"/>
      <c r="Q45" s="31"/>
      <c r="R45" s="31"/>
      <c r="S45" s="31"/>
      <c r="T45" s="31"/>
      <c r="U45" s="31"/>
      <c r="V45" s="31"/>
      <c r="W45" s="31"/>
      <c r="X45" s="31"/>
      <c r="Y45" s="31"/>
      <c r="Z45" s="31"/>
      <c r="AA45" s="37"/>
    </row>
    <row r="46" spans="1:27" s="29" customFormat="1" ht="15.75" thickBot="1">
      <c r="A46" s="23"/>
      <c r="B46" s="52"/>
      <c r="C46" s="52"/>
      <c r="D46" s="52"/>
      <c r="E46" s="177"/>
      <c r="F46" s="178"/>
      <c r="G46" s="178"/>
      <c r="H46" s="179"/>
      <c r="I46" s="52"/>
      <c r="J46" s="52"/>
      <c r="K46" s="52"/>
      <c r="L46" s="180"/>
      <c r="M46" s="58" t="s">
        <v>33</v>
      </c>
      <c r="N46" s="58" t="s">
        <v>13</v>
      </c>
      <c r="O46" s="59" t="s">
        <v>14</v>
      </c>
      <c r="P46" s="60"/>
      <c r="Q46" s="60"/>
      <c r="R46" s="61"/>
      <c r="S46" s="25"/>
      <c r="T46" s="25"/>
      <c r="U46" s="108" t="s">
        <v>26</v>
      </c>
      <c r="V46" s="109"/>
      <c r="W46" s="109"/>
      <c r="X46" s="109"/>
      <c r="Y46" s="109"/>
      <c r="Z46" s="110"/>
      <c r="AA46" s="28"/>
    </row>
    <row r="47" spans="1:27" s="29" customFormat="1" ht="27.75" customHeight="1" thickBot="1">
      <c r="A47" s="62" t="s">
        <v>15</v>
      </c>
      <c r="B47" s="64" t="s">
        <v>16</v>
      </c>
      <c r="C47" s="64" t="s">
        <v>17</v>
      </c>
      <c r="D47" s="65" t="s">
        <v>18</v>
      </c>
      <c r="E47" s="66" t="s">
        <v>19</v>
      </c>
      <c r="F47" s="67"/>
      <c r="G47" s="67"/>
      <c r="H47" s="67"/>
      <c r="I47" s="67"/>
      <c r="J47" s="67"/>
      <c r="K47" s="67"/>
      <c r="L47" s="68"/>
      <c r="M47" s="69"/>
      <c r="N47" s="69"/>
      <c r="O47" s="70"/>
      <c r="P47" s="71"/>
      <c r="Q47" s="71"/>
      <c r="R47" s="72"/>
      <c r="S47" s="25"/>
      <c r="T47" s="25"/>
      <c r="U47" s="25"/>
      <c r="V47" s="25"/>
      <c r="W47" s="112" t="s">
        <v>27</v>
      </c>
      <c r="X47" s="113"/>
      <c r="Y47" s="114" t="s">
        <v>28</v>
      </c>
      <c r="Z47" s="114"/>
      <c r="AA47" s="28"/>
    </row>
    <row r="48" spans="1:27" s="29" customFormat="1" ht="17.25" customHeight="1" thickBot="1">
      <c r="A48" s="73"/>
      <c r="B48" s="75"/>
      <c r="C48" s="75"/>
      <c r="D48" s="76"/>
      <c r="E48" s="77" t="s">
        <v>20</v>
      </c>
      <c r="F48" s="78">
        <v>1</v>
      </c>
      <c r="G48" s="79">
        <v>2</v>
      </c>
      <c r="H48" s="77">
        <v>3</v>
      </c>
      <c r="I48" s="78">
        <v>4</v>
      </c>
      <c r="J48" s="79">
        <v>5</v>
      </c>
      <c r="K48" s="79">
        <v>6</v>
      </c>
      <c r="L48" s="77">
        <v>7</v>
      </c>
      <c r="M48" s="181" t="s">
        <v>21</v>
      </c>
      <c r="N48" s="182" t="s">
        <v>22</v>
      </c>
      <c r="O48" s="183" t="s">
        <v>42</v>
      </c>
      <c r="P48" s="184"/>
      <c r="Q48" s="184"/>
      <c r="R48" s="185"/>
      <c r="S48" s="25"/>
      <c r="T48" s="25"/>
      <c r="U48" s="25"/>
      <c r="V48" s="25"/>
      <c r="W48" s="115"/>
      <c r="X48" s="116"/>
      <c r="Y48" s="114"/>
      <c r="Z48" s="114"/>
      <c r="AA48" s="28"/>
    </row>
    <row r="49" spans="1:27" s="29" customFormat="1" ht="15">
      <c r="A49" s="151" t="s">
        <v>43</v>
      </c>
      <c r="B49" s="186" t="s">
        <v>44</v>
      </c>
      <c r="C49" s="152">
        <v>152</v>
      </c>
      <c r="D49" s="187">
        <v>21</v>
      </c>
      <c r="E49" s="188"/>
      <c r="F49" s="189"/>
      <c r="G49" s="189"/>
      <c r="H49" s="189"/>
      <c r="I49" s="189"/>
      <c r="J49" s="189"/>
      <c r="K49" s="189"/>
      <c r="L49" s="190"/>
      <c r="M49" s="191" t="b">
        <f>+IF(MIN(E49:L49)&gt;0,(C49-MIN(E49:L49))/$N$59)</f>
        <v>0</v>
      </c>
      <c r="N49" s="192" t="e">
        <f>(C49-$I$31)/M49</f>
        <v>#DIV/0!</v>
      </c>
      <c r="O49" s="193"/>
      <c r="P49" s="194"/>
      <c r="Q49" s="194"/>
      <c r="R49" s="195"/>
      <c r="S49" s="25"/>
      <c r="T49" s="25"/>
      <c r="U49" s="25"/>
      <c r="V49" s="25"/>
      <c r="W49" s="117" t="s">
        <v>22</v>
      </c>
      <c r="X49" s="117" t="s">
        <v>21</v>
      </c>
      <c r="Y49" s="118" t="s">
        <v>22</v>
      </c>
      <c r="Z49" s="118" t="s">
        <v>21</v>
      </c>
      <c r="AA49" s="28"/>
    </row>
    <row r="50" spans="1:27" s="29" customFormat="1" ht="15.75" thickBot="1">
      <c r="A50" s="160"/>
      <c r="B50" s="196"/>
      <c r="C50" s="169">
        <v>152</v>
      </c>
      <c r="D50" s="197">
        <v>20</v>
      </c>
      <c r="E50" s="198"/>
      <c r="F50" s="199"/>
      <c r="G50" s="199"/>
      <c r="H50" s="199"/>
      <c r="I50" s="199"/>
      <c r="J50" s="199"/>
      <c r="K50" s="199"/>
      <c r="L50" s="199"/>
      <c r="M50" s="200" t="b">
        <f t="shared" ref="M50:M57" si="2">+IF(MIN(E50:L50)&gt;0,(C50-MIN(E50:L50))/$N$59)</f>
        <v>0</v>
      </c>
      <c r="N50" s="201" t="e">
        <f t="shared" ref="N50:N57" si="3">(C50-$I$31)/M50</f>
        <v>#DIV/0!</v>
      </c>
      <c r="O50" s="193"/>
      <c r="P50" s="194"/>
      <c r="Q50" s="194"/>
      <c r="R50" s="195"/>
      <c r="S50" s="25"/>
      <c r="T50" s="202" t="s">
        <v>45</v>
      </c>
      <c r="U50" s="203"/>
      <c r="V50" s="203"/>
      <c r="W50" s="121">
        <f>MIN(M49:M50)</f>
        <v>0</v>
      </c>
      <c r="X50" s="121">
        <f>MAX(M49:M50)</f>
        <v>0</v>
      </c>
      <c r="Y50" s="122" t="e">
        <f>MIN(N49:N50)</f>
        <v>#DIV/0!</v>
      </c>
      <c r="Z50" s="122" t="e">
        <f>MAX(N49:N50)</f>
        <v>#DIV/0!</v>
      </c>
      <c r="AA50" s="28"/>
    </row>
    <row r="51" spans="1:27" s="29" customFormat="1" ht="15">
      <c r="A51" s="160"/>
      <c r="B51" s="151" t="s">
        <v>46</v>
      </c>
      <c r="C51" s="204">
        <v>152</v>
      </c>
      <c r="D51" s="187">
        <v>19</v>
      </c>
      <c r="E51" s="188"/>
      <c r="F51" s="189"/>
      <c r="G51" s="189"/>
      <c r="H51" s="189"/>
      <c r="I51" s="189"/>
      <c r="J51" s="189"/>
      <c r="K51" s="189"/>
      <c r="L51" s="190"/>
      <c r="M51" s="191" t="b">
        <f t="shared" si="2"/>
        <v>0</v>
      </c>
      <c r="N51" s="192" t="e">
        <f t="shared" si="3"/>
        <v>#DIV/0!</v>
      </c>
      <c r="O51" s="193"/>
      <c r="P51" s="194"/>
      <c r="Q51" s="194"/>
      <c r="R51" s="195"/>
      <c r="S51" s="25"/>
      <c r="T51" s="202" t="s">
        <v>46</v>
      </c>
      <c r="U51" s="202"/>
      <c r="V51" s="203"/>
      <c r="W51" s="121">
        <f>MIN(M51:M56)</f>
        <v>0</v>
      </c>
      <c r="X51" s="121">
        <f>MAX(M51:M56)</f>
        <v>0</v>
      </c>
      <c r="Y51" s="122" t="e">
        <f>MIN(N51:N56)</f>
        <v>#DIV/0!</v>
      </c>
      <c r="Z51" s="122" t="e">
        <f>MAX(N51:N56)</f>
        <v>#DIV/0!</v>
      </c>
      <c r="AA51" s="28"/>
    </row>
    <row r="52" spans="1:27" s="29" customFormat="1" ht="15">
      <c r="A52" s="160"/>
      <c r="B52" s="160"/>
      <c r="C52" s="161">
        <v>152</v>
      </c>
      <c r="D52" s="205">
        <v>18</v>
      </c>
      <c r="E52" s="206"/>
      <c r="F52" s="207"/>
      <c r="G52" s="207"/>
      <c r="H52" s="207"/>
      <c r="I52" s="207"/>
      <c r="J52" s="207"/>
      <c r="K52" s="207"/>
      <c r="L52" s="208"/>
      <c r="M52" s="209" t="b">
        <f t="shared" si="2"/>
        <v>0</v>
      </c>
      <c r="N52" s="210" t="e">
        <f t="shared" si="3"/>
        <v>#DIV/0!</v>
      </c>
      <c r="O52" s="193"/>
      <c r="P52" s="194"/>
      <c r="Q52" s="194"/>
      <c r="R52" s="195"/>
      <c r="S52" s="25"/>
      <c r="T52" s="25"/>
      <c r="U52" s="25"/>
      <c r="V52" s="25"/>
      <c r="W52" s="25"/>
      <c r="X52" s="25"/>
      <c r="Y52" s="25"/>
      <c r="Z52" s="25"/>
      <c r="AA52" s="28"/>
    </row>
    <row r="53" spans="1:27" s="29" customFormat="1" ht="15">
      <c r="A53" s="160"/>
      <c r="B53" s="160"/>
      <c r="C53" s="161">
        <v>152</v>
      </c>
      <c r="D53" s="205">
        <v>17</v>
      </c>
      <c r="E53" s="211"/>
      <c r="F53" s="165"/>
      <c r="G53" s="165"/>
      <c r="H53" s="165"/>
      <c r="I53" s="165"/>
      <c r="J53" s="165"/>
      <c r="K53" s="165"/>
      <c r="L53" s="166"/>
      <c r="M53" s="209" t="b">
        <f t="shared" si="2"/>
        <v>0</v>
      </c>
      <c r="N53" s="210" t="e">
        <f t="shared" si="3"/>
        <v>#DIV/0!</v>
      </c>
      <c r="O53" s="193"/>
      <c r="P53" s="194"/>
      <c r="Q53" s="194"/>
      <c r="R53" s="195"/>
      <c r="S53" s="25"/>
      <c r="T53" s="25"/>
      <c r="U53" s="25"/>
      <c r="V53" s="25"/>
      <c r="W53" s="25"/>
      <c r="X53" s="25"/>
      <c r="Y53" s="25"/>
      <c r="Z53" s="25"/>
      <c r="AA53" s="28"/>
    </row>
    <row r="54" spans="1:27" s="29" customFormat="1" ht="15">
      <c r="A54" s="160"/>
      <c r="B54" s="160"/>
      <c r="C54" s="161">
        <v>152</v>
      </c>
      <c r="D54" s="205">
        <v>16</v>
      </c>
      <c r="E54" s="211"/>
      <c r="F54" s="165"/>
      <c r="G54" s="165"/>
      <c r="H54" s="165"/>
      <c r="I54" s="165"/>
      <c r="J54" s="165"/>
      <c r="K54" s="165"/>
      <c r="L54" s="166"/>
      <c r="M54" s="209" t="b">
        <f t="shared" si="2"/>
        <v>0</v>
      </c>
      <c r="N54" s="210" t="e">
        <f t="shared" si="3"/>
        <v>#DIV/0!</v>
      </c>
      <c r="O54" s="193"/>
      <c r="P54" s="194"/>
      <c r="Q54" s="194"/>
      <c r="R54" s="195"/>
      <c r="S54" s="25"/>
      <c r="T54" s="25"/>
      <c r="U54" s="25"/>
      <c r="V54" s="25"/>
      <c r="W54" s="25"/>
      <c r="X54" s="25"/>
      <c r="Y54" s="25"/>
      <c r="Z54" s="25"/>
      <c r="AA54" s="28"/>
    </row>
    <row r="55" spans="1:27" s="29" customFormat="1" ht="15">
      <c r="A55" s="160"/>
      <c r="B55" s="160"/>
      <c r="C55" s="161">
        <v>152</v>
      </c>
      <c r="D55" s="205">
        <v>15</v>
      </c>
      <c r="E55" s="211"/>
      <c r="F55" s="165"/>
      <c r="G55" s="165"/>
      <c r="H55" s="165"/>
      <c r="I55" s="165"/>
      <c r="J55" s="165"/>
      <c r="K55" s="165"/>
      <c r="L55" s="166"/>
      <c r="M55" s="209" t="b">
        <f t="shared" si="2"/>
        <v>0</v>
      </c>
      <c r="N55" s="210" t="e">
        <f t="shared" si="3"/>
        <v>#DIV/0!</v>
      </c>
      <c r="O55" s="193"/>
      <c r="P55" s="194"/>
      <c r="Q55" s="194"/>
      <c r="R55" s="195"/>
      <c r="S55" s="25"/>
      <c r="T55" s="25"/>
      <c r="U55" s="25"/>
      <c r="V55" s="25"/>
      <c r="W55" s="25"/>
      <c r="X55" s="25"/>
      <c r="Y55" s="25"/>
      <c r="Z55" s="25"/>
      <c r="AA55" s="28"/>
    </row>
    <row r="56" spans="1:27" s="29" customFormat="1" ht="15.75" thickBot="1">
      <c r="A56" s="160"/>
      <c r="B56" s="160"/>
      <c r="C56" s="169">
        <v>152</v>
      </c>
      <c r="D56" s="197">
        <v>14</v>
      </c>
      <c r="E56" s="212"/>
      <c r="F56" s="213"/>
      <c r="G56" s="213"/>
      <c r="H56" s="213"/>
      <c r="I56" s="213"/>
      <c r="J56" s="213"/>
      <c r="K56" s="213"/>
      <c r="L56" s="214"/>
      <c r="M56" s="215" t="b">
        <f t="shared" si="2"/>
        <v>0</v>
      </c>
      <c r="N56" s="216" t="e">
        <f t="shared" si="3"/>
        <v>#DIV/0!</v>
      </c>
      <c r="O56" s="217"/>
      <c r="P56" s="218"/>
      <c r="Q56" s="218"/>
      <c r="R56" s="219"/>
      <c r="S56" s="25"/>
      <c r="T56" s="25"/>
      <c r="U56" s="25"/>
      <c r="V56" s="25"/>
      <c r="W56" s="25"/>
      <c r="X56" s="25"/>
      <c r="Y56" s="25"/>
      <c r="Z56" s="25"/>
      <c r="AA56" s="28"/>
    </row>
    <row r="57" spans="1:27" s="29" customFormat="1" ht="15.75" thickBot="1">
      <c r="A57" s="168"/>
      <c r="B57" s="168"/>
      <c r="C57" s="220">
        <v>152</v>
      </c>
      <c r="D57" s="221">
        <v>13</v>
      </c>
      <c r="E57" s="222"/>
      <c r="F57" s="223"/>
      <c r="G57" s="223"/>
      <c r="H57" s="223"/>
      <c r="I57" s="223"/>
      <c r="J57" s="223"/>
      <c r="K57" s="223"/>
      <c r="L57" s="224"/>
      <c r="M57" s="225" t="b">
        <f t="shared" si="2"/>
        <v>0</v>
      </c>
      <c r="N57" s="226" t="e">
        <f t="shared" si="3"/>
        <v>#DIV/0!</v>
      </c>
      <c r="O57" s="227" t="s">
        <v>47</v>
      </c>
      <c r="P57" s="76"/>
      <c r="Q57" s="76"/>
      <c r="R57" s="228"/>
      <c r="S57" s="25"/>
      <c r="T57" s="25"/>
      <c r="U57" s="25"/>
      <c r="V57" s="25"/>
      <c r="W57" s="25"/>
      <c r="X57" s="25"/>
      <c r="Y57" s="25"/>
      <c r="Z57" s="25"/>
      <c r="AA57" s="28"/>
    </row>
    <row r="58" spans="1:27" s="29" customFormat="1" ht="6.75" customHeight="1" thickBot="1">
      <c r="A58" s="23"/>
      <c r="B58" s="25"/>
      <c r="C58" s="25"/>
      <c r="D58" s="26"/>
      <c r="E58" s="25"/>
      <c r="F58" s="25"/>
      <c r="G58" s="25"/>
      <c r="H58" s="25"/>
      <c r="I58" s="25"/>
      <c r="J58" s="25"/>
      <c r="K58" s="25"/>
      <c r="L58" s="25"/>
      <c r="M58" s="27"/>
      <c r="N58" s="25"/>
      <c r="O58" s="25"/>
      <c r="P58" s="25"/>
      <c r="Q58" s="25"/>
      <c r="R58" s="25"/>
      <c r="S58" s="25"/>
      <c r="T58" s="25"/>
      <c r="U58" s="25"/>
      <c r="V58" s="25"/>
      <c r="W58" s="25"/>
      <c r="X58" s="25"/>
      <c r="Y58" s="25"/>
      <c r="Z58" s="25"/>
      <c r="AA58" s="28"/>
    </row>
    <row r="59" spans="1:27" s="38" customFormat="1" ht="16.5" thickBot="1">
      <c r="A59" s="30"/>
      <c r="B59" s="45" t="s">
        <v>48</v>
      </c>
      <c r="C59" s="31"/>
      <c r="D59" s="134"/>
      <c r="E59" s="31"/>
      <c r="F59" s="31"/>
      <c r="G59" s="31"/>
      <c r="H59" s="31"/>
      <c r="I59" s="31"/>
      <c r="J59" s="31"/>
      <c r="K59" s="31"/>
      <c r="L59" s="31"/>
      <c r="M59" s="229" t="s">
        <v>49</v>
      </c>
      <c r="N59" s="230">
        <v>0</v>
      </c>
      <c r="O59" s="31"/>
      <c r="P59" s="31"/>
      <c r="Q59" s="31"/>
      <c r="R59" s="31"/>
      <c r="S59" s="31"/>
      <c r="T59" s="31"/>
      <c r="U59" s="31"/>
      <c r="V59" s="31"/>
      <c r="W59" s="31"/>
      <c r="X59" s="31"/>
      <c r="Y59" s="31"/>
      <c r="Z59" s="31"/>
      <c r="AA59" s="37"/>
    </row>
    <row r="60" spans="1:27" s="38" customFormat="1" ht="9.75" customHeight="1">
      <c r="A60" s="30"/>
      <c r="B60" s="45"/>
      <c r="C60" s="31"/>
      <c r="D60" s="134"/>
      <c r="E60" s="31"/>
      <c r="F60" s="31"/>
      <c r="G60" s="31"/>
      <c r="H60" s="31"/>
      <c r="I60" s="31"/>
      <c r="J60" s="31"/>
      <c r="K60" s="31"/>
      <c r="L60" s="31"/>
      <c r="M60" s="229"/>
      <c r="N60" s="231"/>
      <c r="O60" s="31"/>
      <c r="P60" s="31"/>
      <c r="Q60" s="31"/>
      <c r="R60" s="31"/>
      <c r="S60" s="31"/>
      <c r="T60" s="31"/>
      <c r="U60" s="31"/>
      <c r="V60" s="31"/>
      <c r="W60" s="31"/>
      <c r="X60" s="31"/>
      <c r="Y60" s="31"/>
      <c r="Z60" s="31"/>
      <c r="AA60" s="37"/>
    </row>
    <row r="61" spans="1:27" s="38" customFormat="1" ht="15.75">
      <c r="A61" s="30"/>
      <c r="B61" s="49" t="s">
        <v>50</v>
      </c>
      <c r="C61" s="49"/>
      <c r="D61" s="49"/>
      <c r="E61" s="49"/>
      <c r="F61" s="49"/>
      <c r="G61" s="49"/>
      <c r="H61" s="49"/>
      <c r="I61" s="49"/>
      <c r="J61" s="49"/>
      <c r="K61" s="49"/>
      <c r="L61" s="49"/>
      <c r="M61" s="49"/>
      <c r="N61" s="31"/>
      <c r="O61" s="31"/>
      <c r="P61" s="31"/>
      <c r="Q61" s="31"/>
      <c r="R61" s="31"/>
      <c r="S61" s="31"/>
      <c r="T61" s="31"/>
      <c r="U61" s="31"/>
      <c r="V61" s="31"/>
      <c r="W61" s="31"/>
      <c r="X61" s="31"/>
      <c r="Y61" s="31"/>
      <c r="Z61" s="31"/>
      <c r="AA61" s="37"/>
    </row>
    <row r="62" spans="1:27" s="38" customFormat="1" ht="16.5" thickBot="1">
      <c r="A62" s="176"/>
      <c r="B62" s="40"/>
      <c r="C62" s="40"/>
      <c r="D62" s="40"/>
      <c r="E62" s="40"/>
      <c r="F62" s="40"/>
      <c r="G62" s="40"/>
      <c r="H62" s="40"/>
      <c r="I62" s="40"/>
      <c r="J62" s="40"/>
      <c r="K62" s="40"/>
      <c r="L62" s="40"/>
      <c r="M62" s="40"/>
      <c r="N62" s="31"/>
      <c r="O62" s="31"/>
      <c r="P62" s="31"/>
      <c r="Q62" s="31"/>
      <c r="R62" s="31"/>
      <c r="S62" s="31"/>
      <c r="T62" s="31"/>
      <c r="U62" s="31"/>
      <c r="V62" s="31"/>
      <c r="W62" s="31"/>
      <c r="X62" s="31"/>
      <c r="Y62" s="31"/>
      <c r="Z62" s="31"/>
      <c r="AA62" s="37"/>
    </row>
    <row r="63" spans="1:27" s="29" customFormat="1" ht="15.75" thickBot="1">
      <c r="A63" s="23"/>
      <c r="B63" s="52"/>
      <c r="C63" s="52"/>
      <c r="D63" s="52"/>
      <c r="E63" s="177"/>
      <c r="F63" s="178"/>
      <c r="G63" s="178"/>
      <c r="H63" s="179"/>
      <c r="I63" s="52"/>
      <c r="J63" s="52"/>
      <c r="K63" s="52"/>
      <c r="L63" s="180"/>
      <c r="M63" s="58" t="s">
        <v>33</v>
      </c>
      <c r="N63" s="58" t="s">
        <v>13</v>
      </c>
      <c r="O63" s="59" t="s">
        <v>14</v>
      </c>
      <c r="P63" s="60"/>
      <c r="Q63" s="60"/>
      <c r="R63" s="61"/>
      <c r="S63" s="25"/>
      <c r="T63" s="25"/>
      <c r="U63" s="108" t="s">
        <v>26</v>
      </c>
      <c r="V63" s="109"/>
      <c r="W63" s="109"/>
      <c r="X63" s="109"/>
      <c r="Y63" s="109"/>
      <c r="Z63" s="110"/>
      <c r="AA63" s="28"/>
    </row>
    <row r="64" spans="1:27" s="29" customFormat="1" ht="25.5" customHeight="1" thickBot="1">
      <c r="A64" s="62" t="s">
        <v>15</v>
      </c>
      <c r="B64" s="64" t="s">
        <v>16</v>
      </c>
      <c r="C64" s="64" t="s">
        <v>17</v>
      </c>
      <c r="D64" s="65" t="s">
        <v>18</v>
      </c>
      <c r="E64" s="66" t="s">
        <v>19</v>
      </c>
      <c r="F64" s="67"/>
      <c r="G64" s="67"/>
      <c r="H64" s="67"/>
      <c r="I64" s="67"/>
      <c r="J64" s="67"/>
      <c r="K64" s="67"/>
      <c r="L64" s="68"/>
      <c r="M64" s="69"/>
      <c r="N64" s="69"/>
      <c r="O64" s="70"/>
      <c r="P64" s="71"/>
      <c r="Q64" s="71"/>
      <c r="R64" s="72"/>
      <c r="S64" s="25"/>
      <c r="T64" s="25"/>
      <c r="U64" s="25"/>
      <c r="V64" s="25"/>
      <c r="W64" s="112" t="s">
        <v>27</v>
      </c>
      <c r="X64" s="113"/>
      <c r="Y64" s="114" t="s">
        <v>28</v>
      </c>
      <c r="Z64" s="114"/>
      <c r="AA64" s="28"/>
    </row>
    <row r="65" spans="1:27" s="29" customFormat="1" ht="15.75" customHeight="1" thickBot="1">
      <c r="A65" s="73"/>
      <c r="B65" s="75"/>
      <c r="C65" s="75"/>
      <c r="D65" s="76"/>
      <c r="E65" s="77" t="s">
        <v>20</v>
      </c>
      <c r="F65" s="78">
        <v>1</v>
      </c>
      <c r="G65" s="79">
        <v>2</v>
      </c>
      <c r="H65" s="77">
        <v>3</v>
      </c>
      <c r="I65" s="78">
        <v>4</v>
      </c>
      <c r="J65" s="79">
        <v>5</v>
      </c>
      <c r="K65" s="79">
        <v>6</v>
      </c>
      <c r="L65" s="77">
        <v>7</v>
      </c>
      <c r="M65" s="181" t="s">
        <v>21</v>
      </c>
      <c r="N65" s="182" t="s">
        <v>22</v>
      </c>
      <c r="O65" s="183" t="s">
        <v>51</v>
      </c>
      <c r="P65" s="184"/>
      <c r="Q65" s="184"/>
      <c r="R65" s="185"/>
      <c r="S65" s="25"/>
      <c r="T65" s="25"/>
      <c r="U65" s="25"/>
      <c r="V65" s="25"/>
      <c r="W65" s="115"/>
      <c r="X65" s="116"/>
      <c r="Y65" s="114"/>
      <c r="Z65" s="114"/>
      <c r="AA65" s="28"/>
    </row>
    <row r="66" spans="1:27" s="29" customFormat="1" ht="15">
      <c r="A66" s="151" t="s">
        <v>43</v>
      </c>
      <c r="B66" s="186" t="s">
        <v>44</v>
      </c>
      <c r="C66" s="232">
        <v>200</v>
      </c>
      <c r="D66" s="187">
        <v>21</v>
      </c>
      <c r="E66" s="188">
        <v>90</v>
      </c>
      <c r="F66" s="189">
        <v>60</v>
      </c>
      <c r="G66" s="189">
        <v>100</v>
      </c>
      <c r="H66" s="189">
        <v>100</v>
      </c>
      <c r="I66" s="189">
        <v>130</v>
      </c>
      <c r="J66" s="189">
        <v>90</v>
      </c>
      <c r="K66" s="189">
        <v>140</v>
      </c>
      <c r="L66" s="190">
        <v>90</v>
      </c>
      <c r="M66" s="191">
        <f t="shared" ref="M66:M73" si="4">+IF(MIN(E66:L66)&gt;0,(C66-MIN(E66:L66))/$N$76)</f>
        <v>1.0144927536231885</v>
      </c>
      <c r="N66" s="192">
        <f t="shared" ref="N66:N73" si="5">(C66-$I$31)/M66</f>
        <v>147.85714285714286</v>
      </c>
      <c r="O66" s="193"/>
      <c r="P66" s="194"/>
      <c r="Q66" s="194"/>
      <c r="R66" s="195"/>
      <c r="S66" s="25"/>
      <c r="T66" s="25"/>
      <c r="U66" s="25"/>
      <c r="V66" s="25"/>
      <c r="W66" s="117" t="s">
        <v>22</v>
      </c>
      <c r="X66" s="117" t="s">
        <v>21</v>
      </c>
      <c r="Y66" s="118" t="s">
        <v>22</v>
      </c>
      <c r="Z66" s="118" t="s">
        <v>21</v>
      </c>
      <c r="AA66" s="28"/>
    </row>
    <row r="67" spans="1:27" s="29" customFormat="1" ht="15.75" thickBot="1">
      <c r="A67" s="160"/>
      <c r="B67" s="196"/>
      <c r="C67" s="233">
        <v>200</v>
      </c>
      <c r="D67" s="197">
        <v>20</v>
      </c>
      <c r="E67" s="198">
        <v>60</v>
      </c>
      <c r="F67" s="199">
        <v>50</v>
      </c>
      <c r="G67" s="199">
        <v>110</v>
      </c>
      <c r="H67" s="199">
        <v>100</v>
      </c>
      <c r="I67" s="199">
        <v>145</v>
      </c>
      <c r="J67" s="199">
        <v>90</v>
      </c>
      <c r="K67" s="199">
        <v>150</v>
      </c>
      <c r="L67" s="199">
        <v>100</v>
      </c>
      <c r="M67" s="200">
        <f t="shared" si="4"/>
        <v>1.0869565217391304</v>
      </c>
      <c r="N67" s="201">
        <f t="shared" si="5"/>
        <v>138</v>
      </c>
      <c r="O67" s="193"/>
      <c r="P67" s="194"/>
      <c r="Q67" s="194"/>
      <c r="R67" s="195"/>
      <c r="S67" s="25"/>
      <c r="T67" s="202" t="s">
        <v>45</v>
      </c>
      <c r="U67" s="203"/>
      <c r="V67" s="203"/>
      <c r="W67" s="121">
        <f>MIN(M66:M67)</f>
        <v>1.0144927536231885</v>
      </c>
      <c r="X67" s="121">
        <f>MAX(M66:M67)</f>
        <v>1.0869565217391304</v>
      </c>
      <c r="Y67" s="122">
        <f>MIN(N66:N67)</f>
        <v>138</v>
      </c>
      <c r="Z67" s="122">
        <f>MAX(N66:N67)</f>
        <v>147.85714285714286</v>
      </c>
      <c r="AA67" s="28"/>
    </row>
    <row r="68" spans="1:27" s="29" customFormat="1" ht="15">
      <c r="A68" s="160"/>
      <c r="B68" s="151" t="s">
        <v>46</v>
      </c>
      <c r="C68" s="234">
        <v>200</v>
      </c>
      <c r="D68" s="187">
        <v>19</v>
      </c>
      <c r="E68" s="188">
        <v>50</v>
      </c>
      <c r="F68" s="189">
        <v>70</v>
      </c>
      <c r="G68" s="189">
        <v>70</v>
      </c>
      <c r="H68" s="189">
        <v>50</v>
      </c>
      <c r="I68" s="189">
        <v>90</v>
      </c>
      <c r="J68" s="189">
        <v>70</v>
      </c>
      <c r="K68" s="189">
        <v>150</v>
      </c>
      <c r="L68" s="190">
        <v>110</v>
      </c>
      <c r="M68" s="191">
        <f t="shared" si="4"/>
        <v>1.0869565217391304</v>
      </c>
      <c r="N68" s="192">
        <f t="shared" si="5"/>
        <v>138</v>
      </c>
      <c r="O68" s="193"/>
      <c r="P68" s="194"/>
      <c r="Q68" s="194"/>
      <c r="R68" s="195"/>
      <c r="S68" s="25"/>
      <c r="T68" s="202" t="s">
        <v>46</v>
      </c>
      <c r="U68" s="202"/>
      <c r="V68" s="203"/>
      <c r="W68" s="121">
        <f>MIN(M68:M74)</f>
        <v>0.70289855072463769</v>
      </c>
      <c r="X68" s="121">
        <f>MAX(M68:M74)</f>
        <v>1.2318840579710144</v>
      </c>
      <c r="Y68" s="122">
        <f>MIN(N68:N74)</f>
        <v>105.14285714285714</v>
      </c>
      <c r="Z68" s="122">
        <f>MAX(N68:N74)</f>
        <v>180.24489795918367</v>
      </c>
      <c r="AA68" s="28"/>
    </row>
    <row r="69" spans="1:27" s="29" customFormat="1" ht="15">
      <c r="A69" s="160"/>
      <c r="B69" s="160"/>
      <c r="C69" s="235">
        <v>200</v>
      </c>
      <c r="D69" s="205">
        <v>18</v>
      </c>
      <c r="E69" s="206">
        <v>40</v>
      </c>
      <c r="F69" s="207">
        <v>50</v>
      </c>
      <c r="G69" s="207">
        <v>85</v>
      </c>
      <c r="H69" s="207">
        <v>50</v>
      </c>
      <c r="I69" s="207">
        <v>100</v>
      </c>
      <c r="J69" s="207">
        <v>65</v>
      </c>
      <c r="K69" s="207">
        <v>90</v>
      </c>
      <c r="L69" s="208">
        <v>70</v>
      </c>
      <c r="M69" s="209">
        <f t="shared" si="4"/>
        <v>1.1594202898550725</v>
      </c>
      <c r="N69" s="210">
        <f t="shared" si="5"/>
        <v>129.375</v>
      </c>
      <c r="O69" s="193"/>
      <c r="P69" s="194"/>
      <c r="Q69" s="194"/>
      <c r="R69" s="195"/>
      <c r="S69" s="25"/>
      <c r="T69" s="25"/>
      <c r="U69" s="25"/>
      <c r="V69" s="25"/>
      <c r="W69" s="25"/>
      <c r="X69" s="25"/>
      <c r="Y69" s="25"/>
      <c r="Z69" s="25"/>
      <c r="AA69" s="28"/>
    </row>
    <row r="70" spans="1:27" s="29" customFormat="1" ht="15">
      <c r="A70" s="160"/>
      <c r="B70" s="160"/>
      <c r="C70" s="235">
        <v>200</v>
      </c>
      <c r="D70" s="205">
        <v>17</v>
      </c>
      <c r="E70" s="211">
        <v>40</v>
      </c>
      <c r="F70" s="165">
        <v>30</v>
      </c>
      <c r="G70" s="165">
        <v>80</v>
      </c>
      <c r="H70" s="165">
        <v>60</v>
      </c>
      <c r="I70" s="165">
        <v>85</v>
      </c>
      <c r="J70" s="165">
        <v>80</v>
      </c>
      <c r="K70" s="165">
        <v>100</v>
      </c>
      <c r="L70" s="166">
        <v>110</v>
      </c>
      <c r="M70" s="209">
        <f t="shared" si="4"/>
        <v>1.2318840579710144</v>
      </c>
      <c r="N70" s="210">
        <f t="shared" si="5"/>
        <v>121.76470588235296</v>
      </c>
      <c r="O70" s="193"/>
      <c r="P70" s="194"/>
      <c r="Q70" s="194"/>
      <c r="R70" s="195"/>
      <c r="S70" s="25"/>
      <c r="T70" s="25"/>
      <c r="U70" s="25"/>
      <c r="V70" s="25"/>
      <c r="W70" s="25"/>
      <c r="X70" s="25"/>
      <c r="Y70" s="25"/>
      <c r="Z70" s="25"/>
      <c r="AA70" s="28"/>
    </row>
    <row r="71" spans="1:27" s="29" customFormat="1" ht="15">
      <c r="A71" s="160"/>
      <c r="B71" s="160"/>
      <c r="C71" s="235">
        <v>200</v>
      </c>
      <c r="D71" s="205">
        <v>16</v>
      </c>
      <c r="E71" s="211">
        <v>80</v>
      </c>
      <c r="F71" s="165">
        <v>70</v>
      </c>
      <c r="G71" s="165">
        <v>75</v>
      </c>
      <c r="H71" s="165">
        <v>90</v>
      </c>
      <c r="I71" s="165">
        <v>100</v>
      </c>
      <c r="J71" s="165">
        <v>60</v>
      </c>
      <c r="K71" s="165">
        <v>120</v>
      </c>
      <c r="L71" s="166">
        <v>120</v>
      </c>
      <c r="M71" s="209">
        <f t="shared" si="4"/>
        <v>1.0144927536231885</v>
      </c>
      <c r="N71" s="210">
        <f t="shared" si="5"/>
        <v>147.85714285714286</v>
      </c>
      <c r="O71" s="193"/>
      <c r="P71" s="194"/>
      <c r="Q71" s="194"/>
      <c r="R71" s="195"/>
      <c r="S71" s="25"/>
      <c r="T71" s="25"/>
      <c r="U71" s="25"/>
      <c r="V71" s="25"/>
      <c r="W71" s="25"/>
      <c r="X71" s="25"/>
      <c r="Y71" s="25"/>
      <c r="Z71" s="25"/>
      <c r="AA71" s="28"/>
    </row>
    <row r="72" spans="1:27" s="29" customFormat="1" ht="15">
      <c r="A72" s="160"/>
      <c r="B72" s="160"/>
      <c r="C72" s="235">
        <v>178</v>
      </c>
      <c r="D72" s="205">
        <v>15</v>
      </c>
      <c r="E72" s="211">
        <v>130</v>
      </c>
      <c r="F72" s="165">
        <v>120</v>
      </c>
      <c r="G72" s="165">
        <v>120</v>
      </c>
      <c r="H72" s="165">
        <v>90</v>
      </c>
      <c r="I72" s="165">
        <v>95</v>
      </c>
      <c r="J72" s="165">
        <v>10</v>
      </c>
      <c r="K72" s="165">
        <v>130</v>
      </c>
      <c r="L72" s="166">
        <v>120</v>
      </c>
      <c r="M72" s="209">
        <f t="shared" si="4"/>
        <v>1.2173913043478262</v>
      </c>
      <c r="N72" s="210">
        <f t="shared" si="5"/>
        <v>105.14285714285714</v>
      </c>
      <c r="O72" s="193"/>
      <c r="P72" s="194"/>
      <c r="Q72" s="194"/>
      <c r="R72" s="195"/>
      <c r="S72" s="25"/>
      <c r="T72" s="25"/>
      <c r="U72" s="25"/>
      <c r="V72" s="25"/>
      <c r="W72" s="25"/>
      <c r="X72" s="25"/>
      <c r="Y72" s="25"/>
      <c r="Z72" s="25"/>
      <c r="AA72" s="28"/>
    </row>
    <row r="73" spans="1:27" s="29" customFormat="1" ht="15">
      <c r="A73" s="160"/>
      <c r="B73" s="160"/>
      <c r="C73" s="235">
        <v>178</v>
      </c>
      <c r="D73" s="205">
        <v>14</v>
      </c>
      <c r="E73" s="211">
        <v>130</v>
      </c>
      <c r="F73" s="165">
        <v>120</v>
      </c>
      <c r="G73" s="165">
        <v>110</v>
      </c>
      <c r="H73" s="165">
        <v>120</v>
      </c>
      <c r="I73" s="165">
        <v>85</v>
      </c>
      <c r="J73" s="165">
        <v>80</v>
      </c>
      <c r="K73" s="165">
        <v>130</v>
      </c>
      <c r="L73" s="166">
        <v>120</v>
      </c>
      <c r="M73" s="209">
        <f t="shared" si="4"/>
        <v>0.71014492753623193</v>
      </c>
      <c r="N73" s="210">
        <f t="shared" si="5"/>
        <v>180.24489795918367</v>
      </c>
      <c r="O73" s="193"/>
      <c r="P73" s="194"/>
      <c r="Q73" s="194"/>
      <c r="R73" s="195"/>
      <c r="S73" s="25"/>
      <c r="T73" s="25"/>
      <c r="U73" s="25"/>
      <c r="V73" s="25"/>
      <c r="W73" s="25"/>
      <c r="X73" s="25"/>
      <c r="Y73" s="25"/>
      <c r="Z73" s="25"/>
      <c r="AA73" s="28"/>
    </row>
    <row r="74" spans="1:27" s="29" customFormat="1" ht="15.75" thickBot="1">
      <c r="A74" s="168"/>
      <c r="B74" s="168"/>
      <c r="C74" s="220">
        <v>152</v>
      </c>
      <c r="D74" s="169">
        <v>13</v>
      </c>
      <c r="E74" s="212">
        <v>120</v>
      </c>
      <c r="F74" s="213">
        <v>110</v>
      </c>
      <c r="G74" s="213">
        <v>110</v>
      </c>
      <c r="H74" s="213">
        <v>120</v>
      </c>
      <c r="I74" s="213">
        <v>55</v>
      </c>
      <c r="J74" s="213">
        <v>70</v>
      </c>
      <c r="K74" s="213">
        <v>120</v>
      </c>
      <c r="L74" s="214">
        <v>130</v>
      </c>
      <c r="M74" s="171">
        <f>+IF(MIN(E74:L74)&gt;0,(C74-MIN(E74:L74))/$N$6,"")</f>
        <v>0.70289855072463769</v>
      </c>
      <c r="N74" s="130">
        <f>(C74-$I$31)/M74</f>
        <v>145.11340206185568</v>
      </c>
      <c r="O74" s="217"/>
      <c r="P74" s="218"/>
      <c r="Q74" s="218"/>
      <c r="R74" s="219"/>
      <c r="S74" s="25"/>
      <c r="T74" s="25"/>
      <c r="U74" s="25"/>
      <c r="V74" s="25"/>
      <c r="W74" s="25"/>
      <c r="X74" s="25"/>
      <c r="Y74" s="25"/>
      <c r="Z74" s="25"/>
      <c r="AA74" s="28"/>
    </row>
    <row r="75" spans="1:27" s="29" customFormat="1" ht="6.75" customHeight="1" thickBot="1">
      <c r="A75" s="23"/>
      <c r="B75" s="25"/>
      <c r="C75" s="25"/>
      <c r="D75" s="26"/>
      <c r="E75" s="25"/>
      <c r="F75" s="25"/>
      <c r="G75" s="25"/>
      <c r="H75" s="25"/>
      <c r="I75" s="25"/>
      <c r="J75" s="25"/>
      <c r="K75" s="25"/>
      <c r="L75" s="25"/>
      <c r="M75" s="27"/>
      <c r="N75" s="25"/>
      <c r="O75" s="25"/>
      <c r="P75" s="25"/>
      <c r="Q75" s="25"/>
      <c r="R75" s="25"/>
      <c r="S75" s="25"/>
      <c r="T75" s="25"/>
      <c r="U75" s="25"/>
      <c r="V75" s="25"/>
      <c r="W75" s="25"/>
      <c r="X75" s="25"/>
      <c r="Y75" s="25"/>
      <c r="Z75" s="25"/>
      <c r="AA75" s="28"/>
    </row>
    <row r="76" spans="1:27" s="38" customFormat="1" ht="16.5" thickBot="1">
      <c r="A76" s="30"/>
      <c r="B76" s="45" t="s">
        <v>48</v>
      </c>
      <c r="C76" s="31"/>
      <c r="D76" s="134"/>
      <c r="E76" s="31"/>
      <c r="F76" s="31"/>
      <c r="G76" s="31"/>
      <c r="H76" s="31"/>
      <c r="I76" s="31"/>
      <c r="J76" s="31"/>
      <c r="K76" s="31"/>
      <c r="L76" s="236" t="s">
        <v>52</v>
      </c>
      <c r="M76" s="229"/>
      <c r="N76" s="230">
        <f>+N6-N59</f>
        <v>138</v>
      </c>
      <c r="O76" s="31"/>
      <c r="P76" s="31"/>
      <c r="Q76" s="31"/>
      <c r="R76" s="31"/>
      <c r="S76" s="31"/>
      <c r="T76" s="31"/>
      <c r="U76" s="31"/>
      <c r="V76" s="31"/>
      <c r="W76" s="31"/>
      <c r="X76" s="31"/>
      <c r="Y76" s="31"/>
      <c r="Z76" s="31"/>
      <c r="AA76" s="37"/>
    </row>
    <row r="77" spans="1:27" ht="15.75" thickBot="1">
      <c r="A77" s="53"/>
      <c r="B77" s="54"/>
      <c r="C77" s="52"/>
      <c r="D77" s="237"/>
      <c r="E77" s="52"/>
      <c r="F77" s="52"/>
      <c r="G77" s="52"/>
      <c r="H77" s="52"/>
      <c r="I77" s="52"/>
      <c r="J77" s="52"/>
      <c r="K77" s="52"/>
      <c r="L77" s="52"/>
      <c r="M77" s="51"/>
      <c r="N77" s="52"/>
      <c r="O77" s="52"/>
      <c r="P77" s="238"/>
      <c r="Q77" s="238"/>
      <c r="R77" s="238"/>
      <c r="S77" s="238"/>
      <c r="T77" s="238"/>
      <c r="U77" s="238"/>
      <c r="V77" s="238"/>
      <c r="W77" s="238"/>
      <c r="X77" s="238"/>
      <c r="Y77" s="238"/>
      <c r="Z77" s="238"/>
      <c r="AA77" s="239"/>
    </row>
    <row r="78" spans="1:27" ht="15">
      <c r="A78" s="29"/>
      <c r="B78" s="29"/>
      <c r="C78" s="29"/>
      <c r="D78" s="240"/>
      <c r="E78" s="29"/>
      <c r="F78" s="29"/>
      <c r="G78" s="29"/>
      <c r="H78" s="29"/>
      <c r="I78" s="29"/>
      <c r="J78" s="29"/>
      <c r="K78" s="29"/>
      <c r="L78" s="29"/>
      <c r="M78" s="241"/>
      <c r="N78" s="29"/>
      <c r="O78" s="29"/>
    </row>
    <row r="79" spans="1:27" ht="15" thickBot="1"/>
    <row r="80" spans="1:27">
      <c r="A80" s="244" t="s">
        <v>53</v>
      </c>
      <c r="B80" s="245"/>
      <c r="C80" s="246" t="s">
        <v>54</v>
      </c>
      <c r="D80" s="245"/>
      <c r="E80" s="246" t="s">
        <v>55</v>
      </c>
      <c r="F80" s="247"/>
      <c r="G80" s="247"/>
      <c r="H80" s="247"/>
      <c r="I80" s="247"/>
      <c r="J80" s="247"/>
      <c r="K80" s="247"/>
      <c r="L80" s="247"/>
      <c r="M80" s="247"/>
      <c r="N80" s="247"/>
      <c r="O80" s="247"/>
      <c r="P80" s="247"/>
      <c r="Q80" s="247"/>
      <c r="R80" s="247"/>
      <c r="S80" s="247"/>
      <c r="T80" s="247"/>
      <c r="U80" s="247"/>
      <c r="V80" s="247"/>
      <c r="W80" s="247"/>
      <c r="X80" s="247"/>
      <c r="Y80" s="247"/>
      <c r="Z80" s="248"/>
      <c r="AA80" s="249" t="s">
        <v>56</v>
      </c>
    </row>
    <row r="81" spans="1:27">
      <c r="A81" s="250">
        <v>42328</v>
      </c>
      <c r="B81" s="251"/>
      <c r="C81" s="252" t="s">
        <v>57</v>
      </c>
      <c r="D81" s="253"/>
      <c r="E81" s="254" t="s">
        <v>58</v>
      </c>
      <c r="F81" s="255"/>
      <c r="G81" s="255"/>
      <c r="H81" s="255"/>
      <c r="I81" s="255"/>
      <c r="J81" s="255"/>
      <c r="K81" s="255"/>
      <c r="L81" s="255"/>
      <c r="M81" s="255"/>
      <c r="N81" s="255"/>
      <c r="O81" s="255"/>
      <c r="P81" s="255"/>
      <c r="Q81" s="255"/>
      <c r="R81" s="255"/>
      <c r="S81" s="255"/>
      <c r="T81" s="255"/>
      <c r="U81" s="255"/>
      <c r="V81" s="255"/>
      <c r="W81" s="255"/>
      <c r="X81" s="255"/>
      <c r="Y81" s="255"/>
      <c r="Z81" s="256"/>
      <c r="AA81" s="257" t="s">
        <v>59</v>
      </c>
    </row>
    <row r="82" spans="1:27" ht="15" thickBot="1">
      <c r="A82" s="258">
        <v>45327</v>
      </c>
      <c r="B82" s="259"/>
      <c r="C82" s="260" t="s">
        <v>60</v>
      </c>
      <c r="D82" s="261"/>
      <c r="E82" s="262" t="s">
        <v>61</v>
      </c>
      <c r="F82" s="263"/>
      <c r="G82" s="263"/>
      <c r="H82" s="263"/>
      <c r="I82" s="263"/>
      <c r="J82" s="263"/>
      <c r="K82" s="263"/>
      <c r="L82" s="263"/>
      <c r="M82" s="263"/>
      <c r="N82" s="263"/>
      <c r="O82" s="263"/>
      <c r="P82" s="263"/>
      <c r="Q82" s="263"/>
      <c r="R82" s="263"/>
      <c r="S82" s="263"/>
      <c r="T82" s="263"/>
      <c r="U82" s="263"/>
      <c r="V82" s="263"/>
      <c r="W82" s="263"/>
      <c r="X82" s="263"/>
      <c r="Y82" s="263"/>
      <c r="Z82" s="264"/>
      <c r="AA82" s="265" t="s">
        <v>59</v>
      </c>
    </row>
  </sheetData>
  <mergeCells count="77">
    <mergeCell ref="A82:B82"/>
    <mergeCell ref="C82:D82"/>
    <mergeCell ref="E82:Z82"/>
    <mergeCell ref="A80:B80"/>
    <mergeCell ref="C80:D80"/>
    <mergeCell ref="E80:Z80"/>
    <mergeCell ref="A81:B81"/>
    <mergeCell ref="C81:D81"/>
    <mergeCell ref="E81:Z81"/>
    <mergeCell ref="W64:X65"/>
    <mergeCell ref="Y64:Z65"/>
    <mergeCell ref="O65:R74"/>
    <mergeCell ref="A66:A74"/>
    <mergeCell ref="B66:B67"/>
    <mergeCell ref="B68:B74"/>
    <mergeCell ref="B61:M61"/>
    <mergeCell ref="F63:G63"/>
    <mergeCell ref="M63:M64"/>
    <mergeCell ref="N63:N64"/>
    <mergeCell ref="O63:R64"/>
    <mergeCell ref="A64:A65"/>
    <mergeCell ref="B64:B65"/>
    <mergeCell ref="C64:C65"/>
    <mergeCell ref="D64:D65"/>
    <mergeCell ref="E64:L64"/>
    <mergeCell ref="Y47:Z48"/>
    <mergeCell ref="O48:R56"/>
    <mergeCell ref="A49:A57"/>
    <mergeCell ref="B49:B50"/>
    <mergeCell ref="B51:B57"/>
    <mergeCell ref="O57:R57"/>
    <mergeCell ref="A47:A48"/>
    <mergeCell ref="B47:B48"/>
    <mergeCell ref="C47:C48"/>
    <mergeCell ref="D47:D48"/>
    <mergeCell ref="E47:L47"/>
    <mergeCell ref="W47:X48"/>
    <mergeCell ref="B38:B41"/>
    <mergeCell ref="B44:M44"/>
    <mergeCell ref="F46:G46"/>
    <mergeCell ref="M46:M47"/>
    <mergeCell ref="N46:N47"/>
    <mergeCell ref="O46:R47"/>
    <mergeCell ref="M35:M36"/>
    <mergeCell ref="N35:N36"/>
    <mergeCell ref="O35:R36"/>
    <mergeCell ref="A36:A37"/>
    <mergeCell ref="B36:B37"/>
    <mergeCell ref="C36:C37"/>
    <mergeCell ref="D36:D37"/>
    <mergeCell ref="E36:L36"/>
    <mergeCell ref="O37:R41"/>
    <mergeCell ref="A38:A41"/>
    <mergeCell ref="A17:A29"/>
    <mergeCell ref="B17:B29"/>
    <mergeCell ref="O17:R29"/>
    <mergeCell ref="W25:X26"/>
    <mergeCell ref="Y25:Z26"/>
    <mergeCell ref="C33:N33"/>
    <mergeCell ref="A15:A16"/>
    <mergeCell ref="B15:B16"/>
    <mergeCell ref="C15:C16"/>
    <mergeCell ref="D15:D16"/>
    <mergeCell ref="E15:L15"/>
    <mergeCell ref="O16:R16"/>
    <mergeCell ref="E10:F10"/>
    <mergeCell ref="C12:N12"/>
    <mergeCell ref="F14:G14"/>
    <mergeCell ref="M14:M15"/>
    <mergeCell ref="N14:N15"/>
    <mergeCell ref="O14:R15"/>
    <mergeCell ref="A1:D2"/>
    <mergeCell ref="E1:Y2"/>
    <mergeCell ref="Z1:AA1"/>
    <mergeCell ref="Z2:AA2"/>
    <mergeCell ref="B4:R4"/>
    <mergeCell ref="E8:F8"/>
  </mergeCells>
  <conditionalFormatting sqref="D28:D29 D17:D22">
    <cfRule type="colorScale" priority="54">
      <colorScale>
        <cfvo type="num" val="6"/>
        <cfvo type="num" val="26"/>
        <color rgb="FFEF0903"/>
        <color rgb="FFFFC000"/>
      </colorScale>
    </cfRule>
  </conditionalFormatting>
  <conditionalFormatting sqref="E38:L38 E17:L24 E41:L41 F39:H39 E40:H40 J39:L40 E27:L29 E25:E26 G25:L26">
    <cfRule type="colorScale" priority="53">
      <colorScale>
        <cfvo type="num" val="10"/>
        <cfvo type="num" val="100"/>
        <color theme="9" tint="-0.249977111117893"/>
        <color theme="0"/>
      </colorScale>
    </cfRule>
  </conditionalFormatting>
  <conditionalFormatting sqref="D49:D54">
    <cfRule type="colorScale" priority="52">
      <colorScale>
        <cfvo type="num" val="6"/>
        <cfvo type="num" val="26"/>
        <color rgb="FFEF0903"/>
        <color rgb="FFFFC000"/>
      </colorScale>
    </cfRule>
  </conditionalFormatting>
  <conditionalFormatting sqref="D55:D56">
    <cfRule type="colorScale" priority="51">
      <colorScale>
        <cfvo type="num" val="6"/>
        <cfvo type="num" val="26"/>
        <color rgb="FFEF0903"/>
        <color rgb="FFFFC000"/>
      </colorScale>
    </cfRule>
  </conditionalFormatting>
  <conditionalFormatting sqref="D57">
    <cfRule type="colorScale" priority="50">
      <colorScale>
        <cfvo type="num" val="6"/>
        <cfvo type="num" val="26"/>
        <color rgb="FFEF0903"/>
        <color rgb="FFFFC000"/>
      </colorScale>
    </cfRule>
  </conditionalFormatting>
  <conditionalFormatting sqref="E57:L57">
    <cfRule type="colorScale" priority="49">
      <colorScale>
        <cfvo type="num" val="10"/>
        <cfvo type="num" val="100"/>
        <color theme="9" tint="-0.249977111117893"/>
        <color theme="0"/>
      </colorScale>
    </cfRule>
  </conditionalFormatting>
  <conditionalFormatting sqref="D66:D71">
    <cfRule type="colorScale" priority="48">
      <colorScale>
        <cfvo type="num" val="6"/>
        <cfvo type="num" val="26"/>
        <color rgb="FFEF0903"/>
        <color rgb="FFFFC000"/>
      </colorScale>
    </cfRule>
  </conditionalFormatting>
  <conditionalFormatting sqref="E70:L71">
    <cfRule type="colorScale" priority="47">
      <colorScale>
        <cfvo type="num" val="10"/>
        <cfvo type="num" val="100"/>
        <color theme="9" tint="-0.249977111117893"/>
        <color theme="0"/>
      </colorScale>
    </cfRule>
  </conditionalFormatting>
  <conditionalFormatting sqref="D72:D73">
    <cfRule type="colorScale" priority="46">
      <colorScale>
        <cfvo type="num" val="6"/>
        <cfvo type="num" val="26"/>
        <color rgb="FFEF0903"/>
        <color rgb="FFFFC000"/>
      </colorScale>
    </cfRule>
  </conditionalFormatting>
  <conditionalFormatting sqref="E72:L72">
    <cfRule type="colorScale" priority="45">
      <colorScale>
        <cfvo type="num" val="10"/>
        <cfvo type="num" val="100"/>
        <color theme="9" tint="-0.249977111117893"/>
        <color theme="0"/>
      </colorScale>
    </cfRule>
  </conditionalFormatting>
  <conditionalFormatting sqref="E73:L73">
    <cfRule type="colorScale" priority="44">
      <colorScale>
        <cfvo type="num" val="10"/>
        <cfvo type="num" val="100"/>
        <color theme="9" tint="-0.249977111117893"/>
        <color theme="0"/>
      </colorScale>
    </cfRule>
  </conditionalFormatting>
  <conditionalFormatting sqref="D74">
    <cfRule type="colorScale" priority="43">
      <colorScale>
        <cfvo type="num" val="6"/>
        <cfvo type="num" val="26"/>
        <color rgb="FFEF0903"/>
        <color rgb="FFFFC000"/>
      </colorScale>
    </cfRule>
  </conditionalFormatting>
  <conditionalFormatting sqref="E74:L74">
    <cfRule type="colorScale" priority="42">
      <colorScale>
        <cfvo type="num" val="10"/>
        <cfvo type="num" val="100"/>
        <color theme="9" tint="-0.249977111117893"/>
        <color theme="0"/>
      </colorScale>
    </cfRule>
  </conditionalFormatting>
  <conditionalFormatting sqref="E66:L69">
    <cfRule type="colorScale" priority="41">
      <colorScale>
        <cfvo type="num" val="10"/>
        <cfvo type="num" val="100"/>
        <color theme="9" tint="-0.249977111117893"/>
        <color theme="0"/>
      </colorScale>
    </cfRule>
  </conditionalFormatting>
  <conditionalFormatting sqref="E53:L54">
    <cfRule type="colorScale" priority="40">
      <colorScale>
        <cfvo type="num" val="10"/>
        <cfvo type="num" val="100"/>
        <color theme="9" tint="-0.249977111117893"/>
        <color theme="0"/>
      </colorScale>
    </cfRule>
  </conditionalFormatting>
  <conditionalFormatting sqref="E55:L55">
    <cfRule type="colorScale" priority="39">
      <colorScale>
        <cfvo type="num" val="10"/>
        <cfvo type="num" val="100"/>
        <color theme="9" tint="-0.249977111117893"/>
        <color theme="0"/>
      </colorScale>
    </cfRule>
  </conditionalFormatting>
  <conditionalFormatting sqref="E56:L56">
    <cfRule type="colorScale" priority="38">
      <colorScale>
        <cfvo type="num" val="10"/>
        <cfvo type="num" val="100"/>
        <color theme="9" tint="-0.249977111117893"/>
        <color theme="0"/>
      </colorScale>
    </cfRule>
  </conditionalFormatting>
  <conditionalFormatting sqref="E49:L52 E57:L57">
    <cfRule type="colorScale" priority="37">
      <colorScale>
        <cfvo type="num" val="10"/>
        <cfvo type="num" val="100"/>
        <color theme="9" tint="-0.249977111117893"/>
        <color theme="0"/>
      </colorScale>
    </cfRule>
  </conditionalFormatting>
  <conditionalFormatting sqref="E17:L24 E27:L29 E25:E26 G25:L26">
    <cfRule type="colorScale" priority="32">
      <colorScale>
        <cfvo type="min"/>
        <cfvo type="percentile" val="50"/>
        <cfvo type="max"/>
        <color rgb="FFF8696B"/>
        <color rgb="FFFCFCFF"/>
        <color rgb="FF63BE7B"/>
      </colorScale>
    </cfRule>
    <cfRule type="colorScale" priority="36">
      <colorScale>
        <cfvo type="min"/>
        <cfvo type="max"/>
        <color rgb="FFFCFCFF"/>
        <color rgb="FFF8696B"/>
      </colorScale>
    </cfRule>
  </conditionalFormatting>
  <conditionalFormatting sqref="E38:L38 E41:L41 F39:H39 E40:H40 J39:L40">
    <cfRule type="colorScale" priority="31">
      <colorScale>
        <cfvo type="min"/>
        <cfvo type="percentile" val="50"/>
        <cfvo type="max"/>
        <color rgb="FFF8696B"/>
        <color rgb="FFFCFCFF"/>
        <color rgb="FF63BE7B"/>
      </colorScale>
    </cfRule>
    <cfRule type="colorScale" priority="35">
      <colorScale>
        <cfvo type="min"/>
        <cfvo type="max"/>
        <color rgb="FFF8696B"/>
        <color rgb="FFFCFCFF"/>
      </colorScale>
    </cfRule>
  </conditionalFormatting>
  <conditionalFormatting sqref="E49:L57">
    <cfRule type="colorScale" priority="30">
      <colorScale>
        <cfvo type="min"/>
        <cfvo type="percentile" val="50"/>
        <cfvo type="max"/>
        <color rgb="FFF8696B"/>
        <color rgb="FFFCFCFF"/>
        <color rgb="FF63BE7B"/>
      </colorScale>
    </cfRule>
    <cfRule type="colorScale" priority="34">
      <colorScale>
        <cfvo type="min"/>
        <cfvo type="max"/>
        <color rgb="FFF8696B"/>
        <color rgb="FFFCFCFF"/>
      </colorScale>
    </cfRule>
  </conditionalFormatting>
  <conditionalFormatting sqref="E66:L74">
    <cfRule type="colorScale" priority="1">
      <colorScale>
        <cfvo type="min"/>
        <cfvo type="percentile" val="50"/>
        <cfvo type="max"/>
        <color rgb="FFF8696B"/>
        <color rgb="FFFCFCFF"/>
        <color rgb="FF63BE7B"/>
      </colorScale>
    </cfRule>
    <cfRule type="colorScale" priority="33">
      <colorScale>
        <cfvo type="min"/>
        <cfvo type="max"/>
        <color rgb="FFF8696B"/>
        <color rgb="FFFCFCFF"/>
      </colorScale>
    </cfRule>
  </conditionalFormatting>
  <conditionalFormatting sqref="N38:N41">
    <cfRule type="iconSet" priority="29">
      <iconSet iconSet="3Symbols">
        <cfvo type="percent" val="0"/>
        <cfvo type="num" val="150"/>
        <cfvo type="num" val="170"/>
      </iconSet>
    </cfRule>
  </conditionalFormatting>
  <conditionalFormatting sqref="M38:M41">
    <cfRule type="iconSet" priority="28">
      <iconSet iconSet="3Symbols" reverse="1">
        <cfvo type="percent" val="0"/>
        <cfvo type="num" val="0.75"/>
        <cfvo type="num" val="1"/>
      </iconSet>
    </cfRule>
  </conditionalFormatting>
  <conditionalFormatting sqref="N17:N29">
    <cfRule type="iconSet" priority="27">
      <iconSet iconSet="3Symbols">
        <cfvo type="percent" val="0"/>
        <cfvo type="num" val="150"/>
        <cfvo type="num" val="170"/>
      </iconSet>
    </cfRule>
  </conditionalFormatting>
  <conditionalFormatting sqref="M17:M22 M28:M29">
    <cfRule type="iconSet" priority="26">
      <iconSet iconSet="3Symbols" reverse="1">
        <cfvo type="percent" val="0"/>
        <cfvo type="num" val="0.6"/>
        <cfvo type="num" val="0.68"/>
      </iconSet>
    </cfRule>
  </conditionalFormatting>
  <conditionalFormatting sqref="M23:M27">
    <cfRule type="iconSet" priority="25">
      <iconSet iconSet="3Symbols" reverse="1">
        <cfvo type="percent" val="0"/>
        <cfvo type="num" val="0.75"/>
        <cfvo type="num" val="0.85"/>
      </iconSet>
    </cfRule>
  </conditionalFormatting>
  <conditionalFormatting sqref="N49:N57">
    <cfRule type="iconSet" priority="24">
      <iconSet iconSet="3Symbols">
        <cfvo type="percent" val="0"/>
        <cfvo type="num" val="90"/>
        <cfvo type="num" val="100"/>
      </iconSet>
    </cfRule>
  </conditionalFormatting>
  <conditionalFormatting sqref="M49:M57">
    <cfRule type="iconSet" priority="23">
      <iconSet iconSet="3Symbols" reverse="1">
        <cfvo type="percent" val="0"/>
        <cfvo type="num" val="1.02"/>
        <cfvo type="num" val="1.1299999999999999"/>
      </iconSet>
    </cfRule>
  </conditionalFormatting>
  <conditionalFormatting sqref="N66:N73">
    <cfRule type="iconSet" priority="22">
      <iconSet iconSet="3Symbols">
        <cfvo type="percent" val="0"/>
        <cfvo type="num" val="90"/>
        <cfvo type="num" val="100"/>
      </iconSet>
    </cfRule>
  </conditionalFormatting>
  <conditionalFormatting sqref="N74">
    <cfRule type="iconSet" priority="20">
      <iconSet iconSet="3Symbols">
        <cfvo type="percent" val="0"/>
        <cfvo type="num" val="150"/>
        <cfvo type="num" val="170"/>
      </iconSet>
    </cfRule>
  </conditionalFormatting>
  <conditionalFormatting sqref="M74">
    <cfRule type="iconSet" priority="21">
      <iconSet iconSet="3Symbols" reverse="1">
        <cfvo type="percent" val="0"/>
        <cfvo type="num" val="0.6"/>
        <cfvo type="num" val="0.68"/>
      </iconSet>
    </cfRule>
  </conditionalFormatting>
  <conditionalFormatting sqref="M66:M73">
    <cfRule type="iconSet" priority="19">
      <iconSet iconSet="3Symbols" reverse="1">
        <cfvo type="percent" val="0"/>
        <cfvo type="num" val="1.02"/>
        <cfvo type="num" val="1.1299999999999999"/>
      </iconSet>
    </cfRule>
  </conditionalFormatting>
  <conditionalFormatting sqref="I39">
    <cfRule type="colorScale" priority="18">
      <colorScale>
        <cfvo type="num" val="10"/>
        <cfvo type="num" val="100"/>
        <color theme="9" tint="-0.249977111117893"/>
        <color theme="0"/>
      </colorScale>
    </cfRule>
  </conditionalFormatting>
  <conditionalFormatting sqref="I39">
    <cfRule type="colorScale" priority="16">
      <colorScale>
        <cfvo type="min"/>
        <cfvo type="percentile" val="50"/>
        <cfvo type="max"/>
        <color rgb="FFF8696B"/>
        <color rgb="FFFCFCFF"/>
        <color rgb="FF63BE7B"/>
      </colorScale>
    </cfRule>
    <cfRule type="colorScale" priority="17">
      <colorScale>
        <cfvo type="min"/>
        <cfvo type="max"/>
        <color rgb="FFF8696B"/>
        <color rgb="FFFCFCFF"/>
      </colorScale>
    </cfRule>
  </conditionalFormatting>
  <conditionalFormatting sqref="I40">
    <cfRule type="colorScale" priority="15">
      <colorScale>
        <cfvo type="num" val="10"/>
        <cfvo type="num" val="100"/>
        <color theme="9" tint="-0.249977111117893"/>
        <color theme="0"/>
      </colorScale>
    </cfRule>
  </conditionalFormatting>
  <conditionalFormatting sqref="I40">
    <cfRule type="colorScale" priority="13">
      <colorScale>
        <cfvo type="min"/>
        <cfvo type="percentile" val="50"/>
        <cfvo type="max"/>
        <color rgb="FFF8696B"/>
        <color rgb="FFFCFCFF"/>
        <color rgb="FF63BE7B"/>
      </colorScale>
    </cfRule>
    <cfRule type="colorScale" priority="14">
      <colorScale>
        <cfvo type="min"/>
        <cfvo type="max"/>
        <color rgb="FFF8696B"/>
        <color rgb="FFFCFCFF"/>
      </colorScale>
    </cfRule>
  </conditionalFormatting>
  <conditionalFormatting sqref="F25">
    <cfRule type="colorScale" priority="12">
      <colorScale>
        <cfvo type="num" val="10"/>
        <cfvo type="num" val="100"/>
        <color theme="9" tint="-0.249977111117893"/>
        <color theme="0"/>
      </colorScale>
    </cfRule>
  </conditionalFormatting>
  <conditionalFormatting sqref="F25">
    <cfRule type="colorScale" priority="10">
      <colorScale>
        <cfvo type="min"/>
        <cfvo type="percentile" val="50"/>
        <cfvo type="max"/>
        <color rgb="FFF8696B"/>
        <color rgb="FFFCFCFF"/>
        <color rgb="FF63BE7B"/>
      </colorScale>
    </cfRule>
    <cfRule type="colorScale" priority="11">
      <colorScale>
        <cfvo type="min"/>
        <cfvo type="max"/>
        <color rgb="FFF8696B"/>
        <color rgb="FFFCFCFF"/>
      </colorScale>
    </cfRule>
  </conditionalFormatting>
  <conditionalFormatting sqref="F26">
    <cfRule type="colorScale" priority="9">
      <colorScale>
        <cfvo type="num" val="10"/>
        <cfvo type="num" val="100"/>
        <color theme="9" tint="-0.249977111117893"/>
        <color theme="0"/>
      </colorScale>
    </cfRule>
  </conditionalFormatting>
  <conditionalFormatting sqref="F26">
    <cfRule type="colorScale" priority="7">
      <colorScale>
        <cfvo type="min"/>
        <cfvo type="percentile" val="50"/>
        <cfvo type="max"/>
        <color rgb="FFF8696B"/>
        <color rgb="FFFCFCFF"/>
        <color rgb="FF63BE7B"/>
      </colorScale>
    </cfRule>
    <cfRule type="colorScale" priority="8">
      <colorScale>
        <cfvo type="min"/>
        <cfvo type="max"/>
        <color rgb="FFF8696B"/>
        <color rgb="FFFCFCFF"/>
      </colorScale>
    </cfRule>
  </conditionalFormatting>
  <conditionalFormatting sqref="E39">
    <cfRule type="colorScale" priority="6">
      <colorScale>
        <cfvo type="num" val="10"/>
        <cfvo type="num" val="100"/>
        <color theme="9" tint="-0.249977111117893"/>
        <color theme="0"/>
      </colorScale>
    </cfRule>
  </conditionalFormatting>
  <conditionalFormatting sqref="E39">
    <cfRule type="colorScale" priority="4">
      <colorScale>
        <cfvo type="min"/>
        <cfvo type="percentile" val="50"/>
        <cfvo type="max"/>
        <color rgb="FFF8696B"/>
        <color rgb="FFFCFCFF"/>
        <color rgb="FF63BE7B"/>
      </colorScale>
    </cfRule>
    <cfRule type="colorScale" priority="5">
      <colorScale>
        <cfvo type="min"/>
        <cfvo type="max"/>
        <color rgb="FFF8696B"/>
        <color rgb="FFFCFCFF"/>
      </colorScale>
    </cfRule>
  </conditionalFormatting>
  <conditionalFormatting sqref="E17:L29">
    <cfRule type="colorScale" priority="3">
      <colorScale>
        <cfvo type="min"/>
        <cfvo type="percentile" val="50"/>
        <cfvo type="max"/>
        <color rgb="FFF8696B"/>
        <color rgb="FFFCFCFF"/>
        <color rgb="FF63BE7B"/>
      </colorScale>
    </cfRule>
  </conditionalFormatting>
  <conditionalFormatting sqref="E38:L41">
    <cfRule type="colorScale" priority="2">
      <colorScale>
        <cfvo type="min"/>
        <cfvo type="percentile" val="50"/>
        <cfvo type="max"/>
        <color rgb="FFF8696B"/>
        <color rgb="FFFCFCFF"/>
        <color rgb="FF63BE7B"/>
      </colorScale>
    </cfRule>
  </conditionalFormatting>
  <pageMargins left="0.31496062992125984" right="0.11811023622047245" top="0.74803149606299213" bottom="0.74803149606299213" header="0.31496062992125984" footer="0.31496062992125984"/>
  <pageSetup paperSize="9" scale="5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C1 06-09-24 (C-U)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 Tipanluisa</dc:creator>
  <cp:lastModifiedBy>Vicente Tipanluisa</cp:lastModifiedBy>
  <dcterms:created xsi:type="dcterms:W3CDTF">2024-10-21T21:51:28Z</dcterms:created>
  <dcterms:modified xsi:type="dcterms:W3CDTF">2024-10-21T21:55:12Z</dcterms:modified>
</cp:coreProperties>
</file>