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38" i="1" l="1"/>
  <c r="J38" i="1"/>
  <c r="H41" i="1" l="1"/>
  <c r="H46" i="1" l="1"/>
  <c r="G46" i="1"/>
  <c r="E46" i="1"/>
  <c r="D46" i="1"/>
  <c r="D47" i="1"/>
  <c r="E47" i="1"/>
  <c r="F47" i="1"/>
  <c r="G47" i="1"/>
  <c r="H47" i="1"/>
  <c r="I47" i="1"/>
  <c r="C47" i="1"/>
  <c r="H38" i="1" l="1"/>
  <c r="G38" i="1"/>
  <c r="F38" i="1"/>
  <c r="E38" i="1"/>
  <c r="D38" i="1"/>
  <c r="I41" i="1"/>
  <c r="G41" i="1"/>
  <c r="F41" i="1"/>
  <c r="E41" i="1"/>
  <c r="D41" i="1"/>
  <c r="D40" i="1"/>
  <c r="E40" i="1"/>
  <c r="F40" i="1"/>
  <c r="G40" i="1"/>
  <c r="H40" i="1"/>
  <c r="I40" i="1"/>
  <c r="C40" i="1"/>
  <c r="G39" i="1" l="1"/>
  <c r="F39" i="1"/>
  <c r="H39" i="1"/>
  <c r="C41" i="1"/>
  <c r="F46" i="1" l="1"/>
  <c r="I46" i="1"/>
  <c r="C46" i="1"/>
  <c r="I38" i="1"/>
  <c r="C38" i="1"/>
  <c r="I39" i="1" l="1"/>
  <c r="E39" i="1"/>
  <c r="D39" i="1"/>
  <c r="C39" i="1"/>
</calcChain>
</file>

<file path=xl/sharedStrings.xml><?xml version="1.0" encoding="utf-8"?>
<sst xmlns="http://schemas.openxmlformats.org/spreadsheetml/2006/main" count="73" uniqueCount="55">
  <si>
    <t>Serialization</t>
  </si>
  <si>
    <t>Both</t>
  </si>
  <si>
    <t>Newtonsoft.Json</t>
  </si>
  <si>
    <t>Deserialization</t>
  </si>
  <si>
    <t>Serialization data:</t>
  </si>
  <si>
    <t>Average</t>
  </si>
  <si>
    <t>Deviation</t>
  </si>
  <si>
    <t>Serialization and deserialization data:</t>
  </si>
  <si>
    <t>Size</t>
  </si>
  <si>
    <t>Newtonsoft (duration)</t>
  </si>
  <si>
    <t>Newtonsoft (size)</t>
  </si>
  <si>
    <t>Protobuf.NET</t>
  </si>
  <si>
    <t>Jackson</t>
  </si>
  <si>
    <t>JVM baked full</t>
  </si>
  <si>
    <t>JVM baked minimal</t>
  </si>
  <si>
    <t>.Net baked full</t>
  </si>
  <si>
    <t>.Net baked minimal</t>
  </si>
  <si>
    <t>.NET baked full (duration)</t>
  </si>
  <si>
    <t>.NET baked full (size)</t>
  </si>
  <si>
    <t>.NET baked minimal (duration)</t>
  </si>
  <si>
    <t>.NET baked minimal (size)</t>
  </si>
  <si>
    <t>Jackson (duration)</t>
  </si>
  <si>
    <t>Jackson (size)</t>
  </si>
  <si>
    <t>JVM baked full (duration)</t>
  </si>
  <si>
    <t>JVM baked full (size)</t>
  </si>
  <si>
    <t>JVM baked minimal (duration)</t>
  </si>
  <si>
    <t>Protobuf.NET (size)</t>
  </si>
  <si>
    <t>Protobuf.NET (duration)</t>
  </si>
  <si>
    <t>[[serialization.NewtonsoftJson.Duration]]</t>
  </si>
  <si>
    <t>[[serialization.NewtonsoftJson.Size]]</t>
  </si>
  <si>
    <t>[[serialization.Jackson.Duration]]</t>
  </si>
  <si>
    <t>[[serialization.Jackson.Size]]</t>
  </si>
  <si>
    <t>JVM baked minimal (size)</t>
  </si>
  <si>
    <t>[[serialization.Protobuf.Duration]]</t>
  </si>
  <si>
    <t>[[serialization.Protobuf.Size]]</t>
  </si>
  <si>
    <t>[[both.NewtonsoftJson.Duration]]</t>
  </si>
  <si>
    <t>[[both.NetBakedInFull.Duration]]</t>
  </si>
  <si>
    <t>[[both.NetBakedInMinimal.Duration]]</t>
  </si>
  <si>
    <t>[[both.Jackson.Duration]]</t>
  </si>
  <si>
    <t>[[both.JvmBakedInFull.Duration]]</t>
  </si>
  <si>
    <t>[[both.JvmBakedInMinimal.Duration]]</t>
  </si>
  <si>
    <t>[[both.Protobuf.Duration]]</t>
  </si>
  <si>
    <t>[[serialization.NetBakedInFull.Duration]]</t>
  </si>
  <si>
    <t>[[serialization.NetBakedInFull.Size]]</t>
  </si>
  <si>
    <t>[[serialization.NetBakedInMinimal.Duration]]</t>
  </si>
  <si>
    <t>[[serialization.NetBakedInMinimal.Size]]</t>
  </si>
  <si>
    <t>[[serialization.JvmBakedInFull.Duration]]</t>
  </si>
  <si>
    <t>[[serialization.JvmBakedInFull.Size]]</t>
  </si>
  <si>
    <t>[[serialization.JvmBakedInMinimal.Duration]]</t>
  </si>
  <si>
    <t>[[serialization.JvmBakedInMinimal.Size]]</t>
  </si>
  <si>
    <t>[[description]:clone]</t>
  </si>
  <si>
    <t>.NET (instance only)</t>
  </si>
  <si>
    <t>JVM (instance only)</t>
  </si>
  <si>
    <t>[[both.Net]]</t>
  </si>
  <si>
    <t>[[both.Jvm]]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</si>
</sst>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6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Sheet1!$C$38:$K$38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Sheet1!$B$39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Sheet1!$C$37:$K$37</c:f>
              <c:strCache>
                <c:ptCount val="9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  <c:pt idx="7">
                  <c:v>.NET (instance only)</c:v>
                </c:pt>
                <c:pt idx="8">
                  <c:v>JVM (instance only)</c:v>
                </c:pt>
              </c:strCache>
            </c:strRef>
          </c:cat>
          <c:val>
            <c:numRef>
              <c:f>Sheet1!$C$39:$K$39</c:f>
              <c:numCache>
                <c:formatCode>#,##0.0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4384"/>
        <c:axId val="51665920"/>
      </c:barChart>
      <c:catAx>
        <c:axId val="51664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51665920"/>
        <c:crosses val="autoZero"/>
        <c:auto val="1"/>
        <c:lblAlgn val="ctr"/>
        <c:lblOffset val="100"/>
        <c:noMultiLvlLbl val="0"/>
      </c:catAx>
      <c:valAx>
        <c:axId val="516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516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Sheet1!$B$41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Sheet1!$C$37:$I$37</c:f>
              <c:strCache>
                <c:ptCount val="7"/>
                <c:pt idx="0">
                  <c:v>Newtonsoft.Json</c:v>
                </c:pt>
                <c:pt idx="1">
                  <c:v>.Net baked full</c:v>
                </c:pt>
                <c:pt idx="2">
                  <c:v>.Net baked minimal</c:v>
                </c:pt>
                <c:pt idx="3">
                  <c:v>Jackson</c:v>
                </c:pt>
                <c:pt idx="4">
                  <c:v>JVM baked full</c:v>
                </c:pt>
                <c:pt idx="5">
                  <c:v>JVM baked minimal</c:v>
                </c:pt>
                <c:pt idx="6">
                  <c:v>Protobuf.NET</c:v>
                </c:pt>
              </c:strCache>
            </c:strRef>
          </c:cat>
          <c:val>
            <c:numRef>
              <c:f>Sheet1!$C$41:$I$41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731392"/>
        <c:axId val="67702784"/>
      </c:barChart>
      <c:catAx>
        <c:axId val="64731392"/>
        <c:scaling>
          <c:orientation val="minMax"/>
        </c:scaling>
        <c:delete val="0"/>
        <c:axPos val="b"/>
        <c:majorTickMark val="none"/>
        <c:minorTickMark val="none"/>
        <c:tickLblPos val="nextTo"/>
        <c:crossAx val="67702784"/>
        <c:crosses val="autoZero"/>
        <c:auto val="1"/>
        <c:lblAlgn val="ctr"/>
        <c:lblOffset val="100"/>
        <c:noMultiLvlLbl val="0"/>
      </c:catAx>
      <c:valAx>
        <c:axId val="677027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6473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333373</xdr:colOff>
      <xdr:row>1</xdr:row>
      <xdr:rowOff>138112</xdr:rowOff>
    </xdr:from>
    <xdr:to>
      <xdr:col>9</xdr:col>
      <xdr:colOff>0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1295400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1:O52">
  <autoFilter ref="B51:O52"/>
  <tableColumns count="14">
    <tableColumn id="2" name="Newtonsoft (duration)" totalsRowFunction="custom">
      <totalsRowFormula>AverageNumbers[](Serialization[Newtonsoft (duration)])</totalsRowFormula>
    </tableColumn>
    <tableColumn id="7" name="Newtonsoft (size)"/>
    <tableColumn id="1" name=".NET baked full (duration)"/>
    <tableColumn id="3" name=".NET baked full (size)" totalsRowFunction="custom">
      <totalsRowFormula>AverageNumbers[](Serialization[.NET baked full (size)])</totalsRowFormula>
    </tableColumn>
    <tableColumn id="9" name=".NET baked minimal (duration)"/>
    <tableColumn id="8" name=".NET baked minimal (size)"/>
    <tableColumn id="4" name="Jackson (duration)" totalsRowFunction="custom">
      <totalsRowFormula>AverageNumbers[](Serialization[Jackson (duration)])</totalsRowFormula>
    </tableColumn>
    <tableColumn id="11" name="Jackson (size)"/>
    <tableColumn id="10" name="JVM baked full (duration)"/>
    <tableColumn id="5" name="JVM baked full (size)" totalsRowFunction="custom">
      <totalsRowFormula>AverageNumbers[](Serialization[JVM baked full (size)])</totalsRowFormula>
    </tableColumn>
    <tableColumn id="15" name="JVM baked minimal (duration)"/>
    <tableColumn id="14" name="JVM baked minimal (size)"/>
    <tableColumn id="6" name="Protobuf.NET (duration)" totalsRowFunction="custom">
      <totalsRowFormula>AverageNumbers[](Serialization[Protobuf.NET (duration)])</totalsRowFormula>
    </tableColumn>
    <tableColumn id="13" name="Protobuf.NET (siz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K41" totalsRowShown="0">
  <autoFilter ref="B37:K41"/>
  <tableColumns count="10">
    <tableColumn id="1" name="Average"/>
    <tableColumn id="2" name="Newtonsoft.Json" dataDxfId="15">
      <calculatedColumnFormula>AverageNumbers[](Serialization[Newtonsoft (duration)])</calculatedColumnFormula>
    </tableColumn>
    <tableColumn id="3" name=".Net baked full" dataDxfId="14"/>
    <tableColumn id="4" name=".Net baked minimal" dataDxfId="13"/>
    <tableColumn id="8" name="Jackson" dataDxfId="12"/>
    <tableColumn id="7" name="JVM baked full" dataDxfId="11"/>
    <tableColumn id="5" name="JVM baked minimal" dataDxfId="10"/>
    <tableColumn id="6" name="Protobuf.NET" dataDxfId="9"/>
    <tableColumn id="9" name=".NET (instance only)" dataDxfId="8">
      <calculatedColumnFormula>AVERAGE(Both[.NET (instance only)])</calculatedColumnFormula>
    </tableColumn>
    <tableColumn id="10" name="JVM (instance only)" dataDxfId="7">
      <calculatedColumnFormula>AVERAGE(Both[JVM (instance only)])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5:I47" totalsRowShown="0">
  <autoFilter ref="B45:I47"/>
  <tableColumns count="8">
    <tableColumn id="1" name="Deviation"/>
    <tableColumn id="2" name="Newtonsoft.Json" dataDxfId="6">
      <calculatedColumnFormula>AverageNumbers[](Serialization[Newtonsoft (duration)])</calculatedColumnFormula>
    </tableColumn>
    <tableColumn id="3" name=".Net baked full" dataDxfId="5"/>
    <tableColumn id="4" name=".Net baked minimal" dataDxfId="4"/>
    <tableColumn id="5" name="Jackson" dataDxfId="3"/>
    <tableColumn id="6" name="JVM baked full" dataDxfId="2"/>
    <tableColumn id="7" name="JVM baked minimal" dataDxfId="1"/>
    <tableColumn id="8" name="Protobuf.NET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55:J56">
  <autoFilter ref="B55:J56"/>
  <tableColumns count="9">
    <tableColumn id="2" name="Newtonsoft (duration)" totalsRowFunction="custom">
      <totalsRowFormula>AverageNumbers[](Both[Newtonsoft (duration)])</totalsRowFormula>
    </tableColumn>
    <tableColumn id="1" name=".NET baked full (duration)"/>
    <tableColumn id="9" name=".NET baked minimal (duration)"/>
    <tableColumn id="4" name="Jackson (duration)" totalsRowFunction="custom">
      <totalsRowFormula>AverageNumbers[](Both[Jackson (duration)])</totalsRowFormula>
    </tableColumn>
    <tableColumn id="10" name="JVM baked full (duration)"/>
    <tableColumn id="15" name="JVM baked minimal (duration)"/>
    <tableColumn id="6" name="Protobuf.NET (duration)" totalsRowFunction="custom">
      <totalsRowFormula>AverageNumbers[](Both[Protobuf.NET (duration)])</totalsRowFormula>
    </tableColumn>
    <tableColumn id="3" name=".NET (instance only)"/>
    <tableColumn id="5" name="JVM (instance onl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6"/>
  <sheetViews>
    <sheetView tabSelected="1" workbookViewId="0">
      <selection activeCell="B1" sqref="B1"/>
    </sheetView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</cols>
  <sheetData>
    <row r="1" spans="2:2" x14ac:dyDescent="0.25">
      <c r="B1" t="s">
        <v>50</v>
      </c>
    </row>
    <row r="37" spans="2:11" x14ac:dyDescent="0.25">
      <c r="B37" t="s">
        <v>5</v>
      </c>
      <c r="C37" t="s">
        <v>2</v>
      </c>
      <c r="D37" t="s">
        <v>15</v>
      </c>
      <c r="E37" t="s">
        <v>16</v>
      </c>
      <c r="F37" t="s">
        <v>12</v>
      </c>
      <c r="G37" t="s">
        <v>13</v>
      </c>
      <c r="H37" t="s">
        <v>14</v>
      </c>
      <c r="I37" t="s">
        <v>11</v>
      </c>
      <c r="J37" t="s">
        <v>51</v>
      </c>
      <c r="K37" t="s">
        <v>52</v>
      </c>
    </row>
    <row r="38" spans="2:11" x14ac:dyDescent="0.25">
      <c r="B38" t="s">
        <v>0</v>
      </c>
      <c r="C38" s="2" t="e">
        <f>AVERAGE(Serialization[Newtonsoft (duration)])</f>
        <v>#DIV/0!</v>
      </c>
      <c r="D38" s="2" t="e">
        <f>AVERAGE(Serialization[.NET baked full (duration)])</f>
        <v>#DIV/0!</v>
      </c>
      <c r="E38" s="2" t="e">
        <f>AVERAGE(Serialization[.NET baked minimal (duration)])</f>
        <v>#DIV/0!</v>
      </c>
      <c r="F38" s="2" t="e">
        <f>AVERAGE(Serialization[Jackson (duration)])</f>
        <v>#DIV/0!</v>
      </c>
      <c r="G38" s="2" t="e">
        <f>AVERAGE(Serialization[JVM baked full (duration)])</f>
        <v>#DIV/0!</v>
      </c>
      <c r="H38" s="2" t="e">
        <f>AVERAGE(Serialization[JVM baked minimal (duration)])</f>
        <v>#DIV/0!</v>
      </c>
      <c r="I38" s="2" t="e">
        <f>AVERAGE(Serialization[Protobuf.NET (duration)])</f>
        <v>#DIV/0!</v>
      </c>
      <c r="J38" s="2" t="e">
        <f>AVERAGE(Both[.NET (instance only)])</f>
        <v>#DIV/0!</v>
      </c>
      <c r="K38" s="2" t="e">
        <f>AVERAGE(Both[JVM (instance only)])</f>
        <v>#DIV/0!</v>
      </c>
    </row>
    <row r="39" spans="2:11" x14ac:dyDescent="0.25">
      <c r="B39" t="s">
        <v>3</v>
      </c>
      <c r="C39" s="2" t="e">
        <f>C40-C38</f>
        <v>#DIV/0!</v>
      </c>
      <c r="D39" s="2" t="e">
        <f t="shared" ref="D39:I39" si="0">D40-D38</f>
        <v>#DIV/0!</v>
      </c>
      <c r="E39" s="2" t="e">
        <f t="shared" si="0"/>
        <v>#DIV/0!</v>
      </c>
      <c r="F39" s="2" t="e">
        <f t="shared" ref="F39:H39" si="1">F40-F38</f>
        <v>#DIV/0!</v>
      </c>
      <c r="G39" s="2" t="e">
        <f t="shared" si="1"/>
        <v>#DIV/0!</v>
      </c>
      <c r="H39" s="2" t="e">
        <f t="shared" si="1"/>
        <v>#DIV/0!</v>
      </c>
      <c r="I39" s="2" t="e">
        <f t="shared" si="0"/>
        <v>#DIV/0!</v>
      </c>
      <c r="J39" s="2"/>
      <c r="K39" s="2"/>
    </row>
    <row r="40" spans="2:11" x14ac:dyDescent="0.25">
      <c r="B40" t="s">
        <v>1</v>
      </c>
      <c r="C40" s="2" t="e">
        <f>AVERAGE(Both[Newtonsoft (duration)])</f>
        <v>#DIV/0!</v>
      </c>
      <c r="D40" s="2" t="e">
        <f>AVERAGE(Both[.NET baked full (duration)])</f>
        <v>#DIV/0!</v>
      </c>
      <c r="E40" s="2" t="e">
        <f>AVERAGE(Both[.NET baked minimal (duration)])</f>
        <v>#DIV/0!</v>
      </c>
      <c r="F40" s="2" t="e">
        <f>AVERAGE(Both[Jackson (duration)])</f>
        <v>#DIV/0!</v>
      </c>
      <c r="G40" s="2" t="e">
        <f>AVERAGE(Both[JVM baked full (duration)])</f>
        <v>#DIV/0!</v>
      </c>
      <c r="H40" s="2" t="e">
        <f>AVERAGE(Both[JVM baked minimal (duration)])</f>
        <v>#DIV/0!</v>
      </c>
      <c r="I40" s="2" t="e">
        <f>AVERAGE(Both[Protobuf.NET (duration)])</f>
        <v>#DIV/0!</v>
      </c>
      <c r="J40" s="2"/>
      <c r="K40" s="2"/>
    </row>
    <row r="41" spans="2:11" x14ac:dyDescent="0.25">
      <c r="B41" t="s">
        <v>8</v>
      </c>
      <c r="C41" s="3" t="e">
        <f>AVERAGE(Serialization[Newtonsoft (size)])</f>
        <v>#DIV/0!</v>
      </c>
      <c r="D41" s="3" t="e">
        <f>AVERAGE(Serialization[.NET baked full (size)])</f>
        <v>#DIV/0!</v>
      </c>
      <c r="E41" s="3" t="e">
        <f>AVERAGE(Serialization[.NET baked minimal (size)])</f>
        <v>#DIV/0!</v>
      </c>
      <c r="F41" s="3" t="e">
        <f>AVERAGE(Serialization[Jackson (size)])</f>
        <v>#DIV/0!</v>
      </c>
      <c r="G41" s="3" t="e">
        <f>AVERAGE(Serialization[JVM baked full (size)])</f>
        <v>#DIV/0!</v>
      </c>
      <c r="H41" s="3" t="e">
        <f>AVERAGE(Serialization[JVM baked minimal (size)])</f>
        <v>#DIV/0!</v>
      </c>
      <c r="I41" s="3" t="e">
        <f>AVERAGE(Serialization[Protobuf.NET (size)])</f>
        <v>#DIV/0!</v>
      </c>
      <c r="J41" s="2"/>
      <c r="K41" s="2"/>
    </row>
    <row r="42" spans="2:11" x14ac:dyDescent="0.25">
      <c r="C42" s="2"/>
      <c r="D42" s="2"/>
      <c r="E42" s="2"/>
      <c r="F42" s="2"/>
      <c r="G42" s="2"/>
      <c r="H42" s="2"/>
      <c r="I42" s="2"/>
    </row>
    <row r="45" spans="2:11" x14ac:dyDescent="0.25">
      <c r="B45" t="s">
        <v>6</v>
      </c>
      <c r="C45" t="s">
        <v>2</v>
      </c>
      <c r="D45" t="s">
        <v>15</v>
      </c>
      <c r="E45" t="s">
        <v>16</v>
      </c>
      <c r="F45" t="s">
        <v>12</v>
      </c>
      <c r="G45" t="s">
        <v>13</v>
      </c>
      <c r="H45" t="s">
        <v>14</v>
      </c>
      <c r="I45" t="s">
        <v>11</v>
      </c>
    </row>
    <row r="46" spans="2:11" x14ac:dyDescent="0.25">
      <c r="B46" t="s">
        <v>0</v>
      </c>
      <c r="C46" s="2" t="e">
        <f>DEVSQ(Serialization[Newtonsoft (duration)])</f>
        <v>#NUM!</v>
      </c>
      <c r="D46" s="2" t="e">
        <f>DEVSQ(Serialization[.NET baked full (duration)])</f>
        <v>#NUM!</v>
      </c>
      <c r="E46" s="2" t="e">
        <f>DEVSQ(Serialization[.NET baked minimal (duration)])</f>
        <v>#NUM!</v>
      </c>
      <c r="F46" s="2" t="e">
        <f>DEVSQ(Serialization[Jackson (duration)])</f>
        <v>#NUM!</v>
      </c>
      <c r="G46" s="2" t="e">
        <f>DEVSQ(Serialization[JVM baked full (duration)])</f>
        <v>#NUM!</v>
      </c>
      <c r="H46" s="2" t="e">
        <f>DEVSQ(Serialization[JVM baked minimal (duration)])</f>
        <v>#NUM!</v>
      </c>
      <c r="I46" s="2" t="e">
        <f>DEVSQ(Serialization[Protobuf.NET (duration)])</f>
        <v>#NUM!</v>
      </c>
    </row>
    <row r="47" spans="2:11" x14ac:dyDescent="0.25">
      <c r="B47" t="s">
        <v>1</v>
      </c>
      <c r="C47" s="2" t="e">
        <f>DEVSQ(Both[Newtonsoft (duration)])</f>
        <v>#NUM!</v>
      </c>
      <c r="D47" s="2" t="e">
        <f>DEVSQ(Both[.NET baked full (duration)])</f>
        <v>#NUM!</v>
      </c>
      <c r="E47" s="2" t="e">
        <f>DEVSQ(Both[.NET baked minimal (duration)])</f>
        <v>#NUM!</v>
      </c>
      <c r="F47" s="2" t="e">
        <f>DEVSQ(Both[Jackson (duration)])</f>
        <v>#NUM!</v>
      </c>
      <c r="G47" s="2" t="e">
        <f>DEVSQ(Both[JVM baked full (duration)])</f>
        <v>#NUM!</v>
      </c>
      <c r="H47" s="2" t="e">
        <f>DEVSQ(Both[JVM baked minimal (duration)])</f>
        <v>#NUM!</v>
      </c>
      <c r="I47" s="2" t="e">
        <f>DEVSQ(Both[Protobuf.NET (duration)])</f>
        <v>#NUM!</v>
      </c>
    </row>
    <row r="48" spans="2:11" x14ac:dyDescent="0.25">
      <c r="C48" s="2"/>
      <c r="D48" s="2"/>
      <c r="E48" s="2"/>
      <c r="F48" s="2"/>
      <c r="G48" s="2"/>
    </row>
    <row r="50" spans="2:15" x14ac:dyDescent="0.25">
      <c r="B50" s="1" t="s">
        <v>4</v>
      </c>
    </row>
    <row r="51" spans="2:15" x14ac:dyDescent="0.25">
      <c r="B51" t="s">
        <v>9</v>
      </c>
      <c r="C51" t="s">
        <v>10</v>
      </c>
      <c r="D51" t="s">
        <v>17</v>
      </c>
      <c r="E51" t="s">
        <v>18</v>
      </c>
      <c r="F51" t="s">
        <v>19</v>
      </c>
      <c r="G51" t="s">
        <v>20</v>
      </c>
      <c r="H51" t="s">
        <v>21</v>
      </c>
      <c r="I51" t="s">
        <v>22</v>
      </c>
      <c r="J51" t="s">
        <v>23</v>
      </c>
      <c r="K51" t="s">
        <v>24</v>
      </c>
      <c r="L51" t="s">
        <v>25</v>
      </c>
      <c r="M51" t="s">
        <v>32</v>
      </c>
      <c r="N51" t="s">
        <v>27</v>
      </c>
      <c r="O51" t="s">
        <v>26</v>
      </c>
    </row>
    <row r="52" spans="2:15" x14ac:dyDescent="0.25">
      <c r="B52" t="s">
        <v>28</v>
      </c>
      <c r="C52" t="s">
        <v>29</v>
      </c>
      <c r="D52" t="s">
        <v>42</v>
      </c>
      <c r="E52" t="s">
        <v>43</v>
      </c>
      <c r="F52" t="s">
        <v>44</v>
      </c>
      <c r="G52" t="s">
        <v>45</v>
      </c>
      <c r="H52" t="s">
        <v>30</v>
      </c>
      <c r="I52" t="s">
        <v>31</v>
      </c>
      <c r="J52" t="s">
        <v>46</v>
      </c>
      <c r="K52" t="s">
        <v>47</v>
      </c>
      <c r="L52" t="s">
        <v>48</v>
      </c>
      <c r="M52" t="s">
        <v>49</v>
      </c>
      <c r="N52" t="s">
        <v>33</v>
      </c>
      <c r="O52" t="s">
        <v>34</v>
      </c>
    </row>
    <row r="54" spans="2:15" x14ac:dyDescent="0.25">
      <c r="B54" s="1" t="s">
        <v>7</v>
      </c>
    </row>
    <row r="55" spans="2:15" x14ac:dyDescent="0.25">
      <c r="B55" t="s">
        <v>9</v>
      </c>
      <c r="C55" t="s">
        <v>17</v>
      </c>
      <c r="D55" t="s">
        <v>19</v>
      </c>
      <c r="E55" t="s">
        <v>21</v>
      </c>
      <c r="F55" t="s">
        <v>23</v>
      </c>
      <c r="G55" t="s">
        <v>25</v>
      </c>
      <c r="H55" t="s">
        <v>27</v>
      </c>
      <c r="I55" t="s">
        <v>51</v>
      </c>
      <c r="J55" t="s">
        <v>52</v>
      </c>
    </row>
    <row r="56" spans="2:15" x14ac:dyDescent="0.25">
      <c r="B56" t="s">
        <v>35</v>
      </c>
      <c r="C56" t="s">
        <v>36</v>
      </c>
      <c r="D56" t="s">
        <v>37</v>
      </c>
      <c r="E56" t="s">
        <v>38</v>
      </c>
      <c r="F56" t="s">
        <v>39</v>
      </c>
      <c r="G56" t="s">
        <v>40</v>
      </c>
      <c r="H56" t="s">
        <v>41</v>
      </c>
      <c r="I56" t="s">
        <v>53</v>
      </c>
      <c r="J56" t="s">
        <v>54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2014-11-24T22:09:55Z</dcterms:modified>
</cp:coreProperties>
</file>