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ok_Dash_Data\DATA SCIENCE\iNueron\Assignments\excel\Assignment -2 Countif-sumif-exercises\"/>
    </mc:Choice>
  </mc:AlternateContent>
  <bookViews>
    <workbookView xWindow="-105" yWindow="-105" windowWidth="23250" windowHeight="12720"/>
  </bookViews>
  <sheets>
    <sheet name="Exercise 1" sheetId="1" r:id="rId1"/>
    <sheet name="Exercise 2" sheetId="3" r:id="rId2"/>
    <sheet name="Credits" sheetId="4" r:id="rId3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62913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" i="3"/>
  <c r="F4" i="3"/>
  <c r="F3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52" i="1"/>
  <c r="F48" i="1"/>
  <c r="F47" i="1"/>
  <c r="F49" i="1"/>
  <c r="F45" i="1"/>
  <c r="F44" i="1"/>
  <c r="F43" i="1"/>
  <c r="F42" i="1"/>
  <c r="F39" i="1"/>
  <c r="F38" i="1"/>
  <c r="F37" i="1"/>
  <c r="F36" i="1"/>
  <c r="F30" i="1"/>
  <c r="F29" i="1"/>
  <c r="F33" i="1"/>
  <c r="F32" i="1"/>
  <c r="F31" i="1"/>
</calcChain>
</file>

<file path=xl/sharedStrings.xml><?xml version="1.0" encoding="utf-8"?>
<sst xmlns="http://schemas.openxmlformats.org/spreadsheetml/2006/main" count="828" uniqueCount="76">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</sst>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  <xf numFmtId="0" fontId="6" fillId="0" borderId="0" xfId="4" applyAlignment="1" applyProtection="1"/>
    <xf numFmtId="165" fontId="0" fillId="0" borderId="1" xfId="1" applyNumberFormat="1" applyFont="1" applyBorder="1"/>
    <xf numFmtId="165" fontId="0" fillId="0" borderId="0" xfId="1" applyNumberFormat="1" applyFont="1" applyBorder="1"/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COUNTIF(G$2:G$25,"Boston")</f>
        <v>4</v>
      </c>
    </row>
    <row r="30" spans="1:7" x14ac:dyDescent="0.25">
      <c r="E30" s="4" t="s">
        <v>36</v>
      </c>
      <c r="F30">
        <f>COUNTIF(D$2:D$25,"microwave")</f>
        <v>5</v>
      </c>
    </row>
    <row r="31" spans="1:7" x14ac:dyDescent="0.25">
      <c r="E31" s="4" t="s">
        <v>37</v>
      </c>
      <c r="F31">
        <f>COUNTIF(F$2:F$25,"truck 3")</f>
        <v>8</v>
      </c>
    </row>
    <row r="32" spans="1:7" x14ac:dyDescent="0.25">
      <c r="E32" s="4" t="s">
        <v>38</v>
      </c>
      <c r="F32">
        <f>COUNTIF(C$2:C$25,"Peter White")</f>
        <v>6</v>
      </c>
    </row>
    <row r="33" spans="5:6" x14ac:dyDescent="0.25">
      <c r="E33" s="4" t="s">
        <v>30</v>
      </c>
      <c r="F33">
        <f>COUNTIF(E$2:E$25,"&lt;20")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SUMIF(D$2:D$25,"refrigerator",E$2:E$25)</f>
        <v>105</v>
      </c>
    </row>
    <row r="37" spans="5:6" x14ac:dyDescent="0.25">
      <c r="E37" s="4" t="s">
        <v>28</v>
      </c>
      <c r="F37">
        <f>SUMIF(D$2:D$25,"washing machine",E$2:E$25)</f>
        <v>164</v>
      </c>
    </row>
    <row r="38" spans="5:6" x14ac:dyDescent="0.25">
      <c r="E38" s="4" t="s">
        <v>34</v>
      </c>
      <c r="F38">
        <f>SUMIF(F$2:F$25,"truck 4",E$2:E$25)</f>
        <v>156</v>
      </c>
    </row>
    <row r="39" spans="5:6" x14ac:dyDescent="0.25">
      <c r="E39" s="4" t="s">
        <v>44</v>
      </c>
      <c r="F39">
        <f>SUMIF(F$2:F$25,"&lt;&gt;airplane",E$2:E$25)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COUNTIFS(D$2:D$25,"microwave",G$2:G$25,"Boston")</f>
        <v>2</v>
      </c>
    </row>
    <row r="43" spans="5:6" x14ac:dyDescent="0.25">
      <c r="E43" s="4" t="s">
        <v>40</v>
      </c>
      <c r="F43">
        <f>COUNTIFS(F$2:F$25,"truck 1",C$2:C$25,"Peter White")</f>
        <v>2</v>
      </c>
    </row>
    <row r="44" spans="5:6" x14ac:dyDescent="0.25">
      <c r="E44" s="4" t="s">
        <v>41</v>
      </c>
      <c r="F44">
        <f>COUNTIFS(B$2:B$25,"&gt;2/3/2013",G$2:G$25,"Boston")</f>
        <v>2</v>
      </c>
    </row>
    <row r="45" spans="5:6" x14ac:dyDescent="0.25">
      <c r="E45" s="4" t="s">
        <v>42</v>
      </c>
      <c r="F45">
        <f>COUNTIFS(B$2:B$25,"&gt;=2/3/2013",B$2:B$25,"&lt;=2/6/2013")</f>
        <v>14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SUMIFS(E$2:E$25,D$2:D$25,"microwave",G$2:G$25,"NY")</f>
        <v>25</v>
      </c>
    </row>
    <row r="48" spans="5:6" x14ac:dyDescent="0.25">
      <c r="E48" s="4" t="s">
        <v>33</v>
      </c>
      <c r="F48">
        <f>SUMIFS(E$2:E$25,F$2:F$25,"truck 1",G$2:G$25,"Pittsburgh")</f>
        <v>75</v>
      </c>
    </row>
    <row r="49" spans="5:6" x14ac:dyDescent="0.25">
      <c r="E49" s="4" t="s">
        <v>43</v>
      </c>
      <c r="F49">
        <f>SUMIFS(E$2:E$25,B$2:B$25,"&gt;=2/3/2013",B$2:B$25,"&lt;=2/6/2013")</f>
        <v>309</v>
      </c>
    </row>
    <row r="52" spans="5:6" x14ac:dyDescent="0.25">
      <c r="E52" s="4" t="s">
        <v>32</v>
      </c>
      <c r="F52">
        <f>SUMIFS(E$2:E$25,G$2:G$25,"NY")+SUMIFS(E$2:E$25,G$2:G$25,"Baltimore")+SUMIFS(E$2:E$25,G$2:G$25,"Philadelphia")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2.7109375" bestFit="1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COUNTIF(B$16:B$241,A2)</f>
        <v>71</v>
      </c>
      <c r="C2" s="20">
        <f>SUMIF(B$16:B$241,A2,E$16:E$241)</f>
        <v>717</v>
      </c>
      <c r="D2" s="2">
        <f>COUNTIFS(B$16:B$241,A2,D$16:D$241,"cash")</f>
        <v>42</v>
      </c>
      <c r="E2" s="2">
        <f>COUNTIFS(B$16:B$241,A2,D$16:D$241,"credit card")</f>
        <v>29</v>
      </c>
      <c r="F2" s="20">
        <f>SUMIFS(E$16:E$241,B$16:B$241,A2,D$16:D$241,"cash")</f>
        <v>414</v>
      </c>
    </row>
    <row r="3" spans="1:6" x14ac:dyDescent="0.25">
      <c r="A3" s="9" t="s">
        <v>47</v>
      </c>
      <c r="B3" s="2">
        <f t="shared" ref="B3:D5" si="0">COUNTIF(B$16:B$241,A3)</f>
        <v>46</v>
      </c>
      <c r="C3" s="20">
        <f t="shared" ref="C3:C5" si="1">SUMIF(B$16:B$241,A3,E$16:E$241)</f>
        <v>1934</v>
      </c>
      <c r="D3" s="2">
        <f t="shared" ref="D3:E5" si="2">COUNTIFS(B$16:B$241,A3,D$16:D$241,"cash")</f>
        <v>31</v>
      </c>
      <c r="E3" s="2">
        <f t="shared" ref="E3:E5" si="3">COUNTIFS(B$16:B$241,A3,D$16:D$241,"credit card")</f>
        <v>15</v>
      </c>
      <c r="F3" s="20">
        <f t="shared" ref="F3:F5" si="4">SUMIFS(E$16:E$241,B$16:B$241,A3,D$16:D$241,"cash")</f>
        <v>1350</v>
      </c>
    </row>
    <row r="4" spans="1:6" x14ac:dyDescent="0.25">
      <c r="A4" s="10" t="s">
        <v>48</v>
      </c>
      <c r="B4" s="2">
        <f t="shared" si="0"/>
        <v>50</v>
      </c>
      <c r="C4" s="20">
        <f t="shared" si="1"/>
        <v>1650</v>
      </c>
      <c r="D4" s="2">
        <f t="shared" si="2"/>
        <v>35</v>
      </c>
      <c r="E4" s="2">
        <f t="shared" si="3"/>
        <v>15</v>
      </c>
      <c r="F4" s="20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0">
        <f t="shared" si="1"/>
        <v>1119</v>
      </c>
      <c r="D5" s="2">
        <f t="shared" si="2"/>
        <v>21</v>
      </c>
      <c r="E5" s="2">
        <f t="shared" si="3"/>
        <v>11</v>
      </c>
      <c r="F5" s="20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COUNTIF(C$16:C$241,A9)</f>
        <v>25</v>
      </c>
      <c r="C9" s="20">
        <f>SUMIF(C$16:C$241,A9,E$16:E$241)</f>
        <v>688</v>
      </c>
      <c r="D9" s="2">
        <f>COUNTIFS(C$16:C$241,A9,B$16:B$241,"shaving")</f>
        <v>7</v>
      </c>
      <c r="E9" s="2">
        <f>COUNTIFS(C$16:C$241,A9,B$16:B$241,"kids")</f>
        <v>1</v>
      </c>
      <c r="F9" s="13">
        <f>SUMIFS(E$16:E$241,C$16:C$241,A9,B$16:B$241,"Shaving",A$16:A$241,"&gt;=5/10/2013",A$16:A$241,"&lt;=5/20/2013")</f>
        <v>31</v>
      </c>
    </row>
    <row r="10" spans="1:6" x14ac:dyDescent="0.25">
      <c r="A10" s="9" t="s">
        <v>54</v>
      </c>
      <c r="B10" s="2">
        <f t="shared" ref="B10:B11" si="5">COUNTIF(C$16:C$241,A10)</f>
        <v>31</v>
      </c>
      <c r="C10" s="20">
        <f t="shared" ref="C10:C11" si="6">SUMIF(C$16:C$241,A10,E$16:E$241)</f>
        <v>965</v>
      </c>
      <c r="D10" s="2">
        <f t="shared" ref="D10:D11" si="7">COUNTIFS(C$16:C$241,A10,B$16:B$241,"shaving")</f>
        <v>8</v>
      </c>
      <c r="E10" s="2">
        <f t="shared" ref="E10:E11" si="8">COUNTIFS(C$16:C$241,A10,B$16:B$241,"kids")</f>
        <v>1</v>
      </c>
      <c r="F10" s="13">
        <f t="shared" ref="F10:F11" si="9">SUMIFS(E$16:E$241,C$16:C$241,A10,B$16:B$241,"Shaving",A$16:A$241,"&gt;=5/10/2013",A$16:A$241,"&lt;=5/20/2013")</f>
        <v>24</v>
      </c>
    </row>
    <row r="11" spans="1:6" x14ac:dyDescent="0.25">
      <c r="A11" s="9" t="s">
        <v>56</v>
      </c>
      <c r="B11" s="2">
        <f t="shared" si="5"/>
        <v>23</v>
      </c>
      <c r="C11" s="20">
        <f t="shared" si="6"/>
        <v>701</v>
      </c>
      <c r="D11" s="2">
        <f t="shared" si="7"/>
        <v>5</v>
      </c>
      <c r="E11" s="2">
        <f t="shared" si="8"/>
        <v>1</v>
      </c>
      <c r="F11" s="13">
        <f t="shared" si="9"/>
        <v>38</v>
      </c>
    </row>
    <row r="12" spans="1:6" s="17" customFormat="1" x14ac:dyDescent="0.25">
      <c r="C12" s="21"/>
      <c r="F12" s="21"/>
    </row>
    <row r="13" spans="1:6" x14ac:dyDescent="0.25">
      <c r="B13" s="16"/>
    </row>
    <row r="14" spans="1:6" x14ac:dyDescent="0.25">
      <c r="A14" s="18" t="s">
        <v>65</v>
      </c>
      <c r="B14" s="18"/>
      <c r="C14" s="18"/>
      <c r="D14" s="18"/>
      <c r="E14" s="18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autoFilter ref="A15:E241"/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/>
  </sheetViews>
  <sheetFormatPr defaultRowHeight="15" x14ac:dyDescent="0.25"/>
  <sheetData>
    <row r="8" spans="2:2" x14ac:dyDescent="0.25">
      <c r="B8" s="19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Alok Kumar Dash</cp:lastModifiedBy>
  <dcterms:created xsi:type="dcterms:W3CDTF">2013-06-05T17:23:06Z</dcterms:created>
  <dcterms:modified xsi:type="dcterms:W3CDTF">2022-04-03T06:31:40Z</dcterms:modified>
</cp:coreProperties>
</file>