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dmin\OneDrive\Desktop\Data Analytics\Excel\Basic\"/>
    </mc:Choice>
  </mc:AlternateContent>
  <xr:revisionPtr revIDLastSave="0" documentId="8_{9E25217C-8421-4BC9-B94B-DBC093CF1D86}" xr6:coauthVersionLast="47" xr6:coauthVersionMax="47" xr10:uidLastSave="{00000000-0000-0000-0000-000000000000}"/>
  <bookViews>
    <workbookView xWindow="-110" yWindow="-110" windowWidth="19420" windowHeight="10300" activeTab="4"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W7" i="12" l="1"/>
  <c r="A9" i="12" s="1" a="1"/>
  <c r="BW6" i="12"/>
  <c r="BV6" i="12"/>
  <c r="BV7" i="12" s="1"/>
  <c r="BT6" i="12"/>
  <c r="BU6" i="12" s="1"/>
  <c r="BQ6" i="12"/>
  <c r="BR6" i="12" s="1"/>
  <c r="BO6" i="12"/>
  <c r="AW6" i="12"/>
  <c r="AX6" i="12" s="1"/>
  <c r="AL6" i="12"/>
  <c r="AL7" i="12" s="1"/>
  <c r="U6" i="12"/>
  <c r="V6" i="12" s="1"/>
  <c r="N6" i="12"/>
  <c r="E6" i="12"/>
  <c r="F6" i="12" s="1"/>
  <c r="A6" i="12"/>
  <c r="A7" i="12" s="1"/>
  <c r="B6" i="12"/>
  <c r="C6" i="12" s="1"/>
  <c r="D6" i="12" s="1"/>
  <c r="A3" i="12"/>
  <c r="T3" i="8"/>
  <c r="V3" i="8" s="1"/>
  <c r="U3" i="8"/>
  <c r="T4" i="8"/>
  <c r="V4" i="8" s="1"/>
  <c r="U4" i="8"/>
  <c r="T5" i="8"/>
  <c r="U5" i="8"/>
  <c r="V5" i="8"/>
  <c r="T6" i="8"/>
  <c r="U6" i="8" s="1"/>
  <c r="T7" i="8"/>
  <c r="U7" i="8" s="1"/>
  <c r="T8" i="8"/>
  <c r="U8" i="8"/>
  <c r="V8" i="8"/>
  <c r="T9" i="8"/>
  <c r="U9" i="8"/>
  <c r="V9" i="8"/>
  <c r="T10" i="8"/>
  <c r="U10" i="8"/>
  <c r="V10" i="8"/>
  <c r="T11" i="8"/>
  <c r="V11" i="8" s="1"/>
  <c r="U11" i="8"/>
  <c r="T12" i="8"/>
  <c r="V12" i="8" s="1"/>
  <c r="U12" i="8"/>
  <c r="T13" i="8"/>
  <c r="U13" i="8"/>
  <c r="V13" i="8"/>
  <c r="T14" i="8"/>
  <c r="U14" i="8" s="1"/>
  <c r="T15" i="8"/>
  <c r="U15" i="8" s="1"/>
  <c r="T16" i="8"/>
  <c r="U16" i="8"/>
  <c r="V16" i="8"/>
  <c r="T17" i="8"/>
  <c r="U17" i="8"/>
  <c r="V17" i="8"/>
  <c r="T18" i="8"/>
  <c r="U18" i="8"/>
  <c r="V18" i="8"/>
  <c r="T19" i="8"/>
  <c r="V19" i="8" s="1"/>
  <c r="U19" i="8"/>
  <c r="T20" i="8"/>
  <c r="V20" i="8" s="1"/>
  <c r="U20" i="8"/>
  <c r="T21" i="8"/>
  <c r="U21" i="8"/>
  <c r="V21" i="8"/>
  <c r="V2" i="8"/>
  <c r="U2" i="8"/>
  <c r="T2" i="8"/>
  <c r="O3" i="8"/>
  <c r="O4" i="8"/>
  <c r="O5" i="8"/>
  <c r="O6" i="8"/>
  <c r="O7" i="8"/>
  <c r="O8" i="8"/>
  <c r="O9" i="8"/>
  <c r="O10" i="8"/>
  <c r="O11" i="8"/>
  <c r="O12" i="8"/>
  <c r="O13" i="8"/>
  <c r="O14" i="8"/>
  <c r="O15" i="8"/>
  <c r="O16" i="8"/>
  <c r="O17" i="8"/>
  <c r="O18" i="8"/>
  <c r="O19" i="8"/>
  <c r="O20" i="8"/>
  <c r="O21" i="8"/>
  <c r="O2" i="8"/>
  <c r="J3" i="8"/>
  <c r="J4" i="8"/>
  <c r="J5" i="8"/>
  <c r="J6" i="8"/>
  <c r="J7" i="8"/>
  <c r="J8" i="8"/>
  <c r="J9" i="8"/>
  <c r="J10" i="8"/>
  <c r="J11" i="8"/>
  <c r="J12" i="8"/>
  <c r="J13" i="8"/>
  <c r="J14" i="8"/>
  <c r="J15" i="8"/>
  <c r="J16" i="8"/>
  <c r="J17" i="8"/>
  <c r="J18" i="8"/>
  <c r="J19" i="8"/>
  <c r="J20" i="8"/>
  <c r="J21" i="8"/>
  <c r="J2" i="8"/>
  <c r="Q3" i="8"/>
  <c r="R3" i="8"/>
  <c r="S3" i="8"/>
  <c r="Q4" i="8"/>
  <c r="R4" i="8"/>
  <c r="S4" i="8"/>
  <c r="Q5" i="8"/>
  <c r="R5" i="8"/>
  <c r="S5" i="8"/>
  <c r="Q6" i="8"/>
  <c r="R6" i="8"/>
  <c r="S6" i="8"/>
  <c r="Q7" i="8"/>
  <c r="R7" i="8"/>
  <c r="S7" i="8" s="1"/>
  <c r="Q8" i="8"/>
  <c r="R8" i="8"/>
  <c r="S8" i="8"/>
  <c r="Q9" i="8"/>
  <c r="Q10" i="8"/>
  <c r="Q11" i="8"/>
  <c r="Q12" i="8"/>
  <c r="Q13" i="8"/>
  <c r="Q14" i="8"/>
  <c r="Q15" i="8"/>
  <c r="Q16" i="8"/>
  <c r="R16" i="8"/>
  <c r="S16" i="8"/>
  <c r="Q17" i="8"/>
  <c r="R17" i="8"/>
  <c r="S17" i="8"/>
  <c r="Q18" i="8"/>
  <c r="R18" i="8"/>
  <c r="S18" i="8"/>
  <c r="Q19" i="8"/>
  <c r="R19" i="8"/>
  <c r="S19" i="8"/>
  <c r="Q20" i="8"/>
  <c r="R20" i="8"/>
  <c r="S20" i="8"/>
  <c r="Q21" i="8"/>
  <c r="R21" i="8"/>
  <c r="S21" i="8"/>
  <c r="S2" i="8"/>
  <c r="Q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A9" i="12" l="1"/>
  <c r="B9" i="12" s="1"/>
  <c r="B11" i="12"/>
  <c r="B19" i="12"/>
  <c r="B13" i="12"/>
  <c r="B21" i="12"/>
  <c r="B14" i="12"/>
  <c r="B22" i="12"/>
  <c r="B17" i="12"/>
  <c r="B25" i="12"/>
  <c r="B10" i="12"/>
  <c r="B18" i="12"/>
  <c r="B26" i="12"/>
  <c r="B12" i="12"/>
  <c r="B20" i="12"/>
  <c r="B15" i="12"/>
  <c r="B23" i="12"/>
  <c r="B16" i="12"/>
  <c r="B24" i="12"/>
  <c r="BU7" i="12"/>
  <c r="BT7" i="12"/>
  <c r="BS6" i="12"/>
  <c r="BS7" i="12" s="1"/>
  <c r="BR7" i="12"/>
  <c r="BQ7" i="12"/>
  <c r="BO7" i="12"/>
  <c r="BP6" i="12"/>
  <c r="BP7" i="12" s="1"/>
  <c r="AY6" i="12"/>
  <c r="AY7" i="12" s="1"/>
  <c r="AX7" i="12"/>
  <c r="AW7" i="12"/>
  <c r="AM6" i="12"/>
  <c r="AM7" i="12" s="1"/>
  <c r="W6" i="12"/>
  <c r="W7" i="12"/>
  <c r="V7" i="12"/>
  <c r="U7" i="12"/>
  <c r="N7" i="12"/>
  <c r="O6" i="12"/>
  <c r="G6" i="12"/>
  <c r="G7" i="12"/>
  <c r="F7" i="12"/>
  <c r="E7" i="12"/>
  <c r="B7" i="12"/>
  <c r="D7" i="12"/>
  <c r="C7" i="12"/>
  <c r="V15" i="8"/>
  <c r="V7" i="8"/>
  <c r="V14" i="8"/>
  <c r="V6" i="8"/>
  <c r="R9" i="8"/>
  <c r="S9" i="8" s="1"/>
  <c r="R10" i="8"/>
  <c r="S10" i="8"/>
  <c r="R11" i="8"/>
  <c r="S11" i="8"/>
  <c r="R12" i="8"/>
  <c r="S12" i="8"/>
  <c r="R13" i="8"/>
  <c r="S13" i="8"/>
  <c r="R14" i="8"/>
  <c r="S14" i="8"/>
  <c r="R15" i="8"/>
  <c r="S15" i="8"/>
  <c r="R2" i="8"/>
  <c r="K20" i="11"/>
  <c r="L20" i="11" s="1"/>
  <c r="K14" i="11"/>
  <c r="L14" i="11" s="1"/>
  <c r="K8" i="11"/>
  <c r="L8" i="11" s="1"/>
  <c r="AZ6" i="12" l="1"/>
  <c r="AN6" i="12"/>
  <c r="X6" i="12"/>
  <c r="P6" i="12"/>
  <c r="O7" i="12"/>
  <c r="H7" i="12"/>
  <c r="H6" i="12"/>
  <c r="BA6" i="12" l="1"/>
  <c r="AZ7" i="12"/>
  <c r="AO6" i="12"/>
  <c r="AO7" i="12" s="1"/>
  <c r="AN7" i="12"/>
  <c r="Y6" i="12"/>
  <c r="X7" i="12"/>
  <c r="Q6" i="12"/>
  <c r="Q7" i="12" s="1"/>
  <c r="P7" i="12"/>
  <c r="I6" i="12"/>
  <c r="BB6" i="12" l="1"/>
  <c r="BA7" i="12"/>
  <c r="AP6" i="12"/>
  <c r="AP7" i="12" s="1"/>
  <c r="Z6" i="12"/>
  <c r="Z7" i="12"/>
  <c r="Y7" i="12"/>
  <c r="R6" i="12"/>
  <c r="R7" i="12" s="1"/>
  <c r="J6" i="12"/>
  <c r="J7" i="12" s="1"/>
  <c r="I7" i="12"/>
  <c r="BC6" i="12" l="1"/>
  <c r="BC7" i="12" s="1"/>
  <c r="BB7" i="12"/>
  <c r="AQ6" i="12"/>
  <c r="AQ7" i="12"/>
  <c r="AA6" i="12"/>
  <c r="AA7" i="12"/>
  <c r="S7" i="12"/>
  <c r="S6" i="12"/>
  <c r="K6" i="12"/>
  <c r="K7" i="12" s="1"/>
  <c r="BD6" i="12" l="1"/>
  <c r="AR6" i="12"/>
  <c r="AR7" i="12" s="1"/>
  <c r="AB6" i="12"/>
  <c r="AB7" i="12" s="1"/>
  <c r="T7" i="12"/>
  <c r="T6" i="12"/>
  <c r="L6" i="12"/>
  <c r="L7" i="12" s="1"/>
  <c r="BE6" i="12" l="1"/>
  <c r="BD7" i="12"/>
  <c r="AS6" i="12"/>
  <c r="AC6" i="12"/>
  <c r="M6" i="12"/>
  <c r="M7" i="12"/>
  <c r="BF6" i="12" l="1"/>
  <c r="BF7" i="12"/>
  <c r="BE7" i="12"/>
  <c r="AT6" i="12"/>
  <c r="AS7" i="12"/>
  <c r="AD6" i="12"/>
  <c r="AC7" i="12"/>
  <c r="BG6" i="12" l="1"/>
  <c r="AU7" i="12"/>
  <c r="AU6" i="12"/>
  <c r="AT7" i="12"/>
  <c r="AE6" i="12"/>
  <c r="AE7" i="12"/>
  <c r="AD7" i="12"/>
  <c r="BH6" i="12" l="1"/>
  <c r="BH7" i="12" s="1"/>
  <c r="BG7" i="12"/>
  <c r="AV6" i="12"/>
  <c r="AV7" i="12"/>
  <c r="AF6" i="12"/>
  <c r="BI6" i="12" l="1"/>
  <c r="AG6" i="12"/>
  <c r="AF7" i="12"/>
  <c r="BJ6" i="12" l="1"/>
  <c r="BI7" i="12"/>
  <c r="AH6" i="12"/>
  <c r="AG7" i="12"/>
  <c r="BK6" i="12" l="1"/>
  <c r="BK7" i="12" s="1"/>
  <c r="BJ7" i="12"/>
  <c r="AI6" i="12"/>
  <c r="AH7" i="12"/>
  <c r="BL6" i="12" l="1"/>
  <c r="AJ6" i="12"/>
  <c r="AI7" i="12"/>
  <c r="BM6" i="12" l="1"/>
  <c r="BL7" i="12"/>
  <c r="AK6" i="12"/>
  <c r="AK7" i="12" s="1"/>
  <c r="AJ7" i="12"/>
  <c r="BN6" i="12" l="1"/>
  <c r="BN7" i="12"/>
  <c r="BM7"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<sst xmlns="http://schemas.openxmlformats.org/spreadsheetml/2006/main" count="649" uniqueCount="119">
  <si>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</si>
  <si>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</si>
  <si>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</si>
  <si>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</si>
  <si>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</si>
  <si>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</si>
  <si>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</si>
  <si>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</si>
  <si>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</si>
  <si>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</si>
  <si>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</si>
  <si>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</si>
  <si>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</si>
  <si>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</si>
  <si>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</si>
  <si>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</si>
  <si>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</si>
  <si>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</si>
  <si>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</si>
  <si>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</si>
  <si>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</si>
  <si>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</si>
  <si>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</si>
  <si>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</si>
  <si>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</si>
  <si>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</si>
  <si>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</si>
  <si>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</si>
  <si>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</si>
  <si>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</si>
  <si>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</si>
  <si>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</si>
  <si>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</si>
  <si>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</si>
  <si>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</si>
  <si>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</si>
  <si>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</si>
  <si>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</si>
  <si>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</si>
  <si>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</si>
  <si>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</si>
  <si>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</si>
  <si>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</si>
  <si>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</si>
  <si>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</si>
  <si>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</si>
  <si>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</si>
  <si>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</si>
  <si>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</si>
  <si>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</si>
  <si>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</si>
  <si>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</si>
  <si>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</si>
  <si>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</si>
  <si>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</si>
  <si>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</si>
  <si>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</si>
  <si>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</si>
  <si>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</si>
  <si>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</si>
  <si>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</si>
  <si>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</si>
  <si>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</si>
  <si>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</si>
  <si>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</si>
  <si>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</si>
  <si>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</si>
  <si>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</si>
  <si>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</si>
  <si>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</si>
  <si>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</si>
  <si>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</si>
  <si>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</si>
  <si>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</si>
  <si>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</si>
  <si>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</si>
  <si>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</si>
  <si>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</si>
  <si>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</si>
  <si>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</si>
  <si>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</si>
  <si>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</si>
  <si>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</si>
  <si>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</si>
  <si>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</si>
  <si>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</si>
  <si>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</si>
  <si>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</si>
  <si>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</si>
  <si>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</si>
  <si>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</si>
  <si>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</si>
  <si>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</si>
  <si>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</si>
  <si>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</si>
  <si>
    <t>Pam</t>
  </si>
  <si>
    <t>Beesly</t>
  </si>
  <si>
    <t>Michael</t>
  </si>
  <si>
    <t>Scott</t>
  </si>
  <si>
    <t>Kevin</t>
  </si>
  <si>
    <t>Malone</t>
  </si>
  <si>
    <t>Jim</t>
  </si>
  <si>
    <t>Halpert</t>
  </si>
  <si>
    <t>Ryan</t>
  </si>
  <si>
    <t>Howard</t>
  </si>
  <si>
    <t>Stanley</t>
  </si>
  <si>
    <t>Hudson</t>
  </si>
  <si>
    <t>Angela</t>
  </si>
  <si>
    <t>Martin</t>
  </si>
  <si>
    <t>Dwight</t>
  </si>
  <si>
    <t>Schrute</t>
  </si>
  <si>
    <t>Oscar</t>
  </si>
  <si>
    <t>Martinez</t>
  </si>
  <si>
    <t>Phyllis</t>
  </si>
  <si>
    <t>Vance</t>
  </si>
  <si>
    <t>Meredith</t>
  </si>
  <si>
    <t>Palmer</t>
  </si>
  <si>
    <t>Kelly</t>
  </si>
  <si>
    <t>Kapoor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</si>
</sst>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Skill Count of Applicants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F30C-45CA-B8A0-F5AF8B1DA29B}"/>
            </c:ext>
          </c:extLst>
        </c:ser>
        <c:dLbls>
          <c:showLegendKey val="0"/>
          <c:showVal val="0"/>
          <c:showCatName val="0"/>
          <c:showSerName val="0"/>
          <c:showPercent val="0"/>
          <c:showBubbleSize val="0"/>
        </c:dLbls>
        <c:gapWidth val="182"/>
        <c:axId val="1389519888"/>
        <c:axId val="1389514128"/>
      </c:barChart>
      <c:catAx>
        <c:axId val="138951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4128"/>
        <c:crosses val="autoZero"/>
        <c:auto val="1"/>
        <c:lblAlgn val="ctr"/>
        <c:lblOffset val="100"/>
        <c:noMultiLvlLbl val="0"/>
      </c:catAx>
      <c:valAx>
        <c:axId val="13895141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9519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588963</xdr:colOff>
      <xdr:row>8</xdr:row>
      <xdr:rowOff>44450</xdr:rowOff>
    </xdr:from>
    <xdr:to>
      <xdr:col>10</xdr:col>
      <xdr:colOff>30163</xdr:colOff>
      <xdr:row>26</xdr:row>
      <xdr:rowOff>117475</xdr:rowOff>
    </xdr:to>
    <xdr:graphicFrame macro="">
      <xdr:nvGraphicFramePr>
        <xdr:cNvPr id="3" name="Chart 2">
          <a:extLst>
            <a:ext uri="{FF2B5EF4-FFF2-40B4-BE49-F238E27FC236}">
              <a16:creationId xmlns:a16="http://schemas.microsoft.com/office/drawing/2014/main" id="{A8C6A45A-EB32-62D3-58CF-3F02DAF72B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1" zoomScale="77" zoomScaleNormal="110" workbookViewId="0">
      <selection activeCell="Q7" sqref="Q7"/>
    </sheetView>
  </sheetViews>
  <sheetFormatPr defaultRowHeight="14.5" x14ac:dyDescent="0.35"/>
  <cols>
    <col min="1" max="1" width="11.26953125" bestFit="1" customWidth="1"/>
    <col min="2" max="2" width="15.08984375" bestFit="1" customWidth="1"/>
    <col min="3" max="3" width="24.90625" bestFit="1" customWidth="1"/>
    <col min="4" max="4" width="21.54296875" style="9" bestFit="1" customWidth="1"/>
    <col min="5" max="5" width="27.54296875" bestFit="1" customWidth="1"/>
    <col min="6" max="6" width="10.90625" bestFit="1" customWidth="1"/>
    <col min="7" max="7" width="20.7265625" customWidth="1"/>
    <col min="8" max="8" width="36.6328125" bestFit="1" customWidth="1"/>
    <col min="9" max="9" width="6.6328125" customWidth="1"/>
    <col min="10" max="10" width="31.453125" bestFit="1" customWidth="1"/>
    <col min="11" max="11" width="5.26953125" customWidth="1"/>
    <col min="12" max="12" width="10.08984375" bestFit="1" customWidth="1"/>
    <col min="13" max="13" width="9.7265625" bestFit="1" customWidth="1"/>
    <col min="14" max="14" width="2" customWidth="1"/>
    <col min="15" max="15" width="17.453125" bestFit="1" customWidth="1"/>
    <col min="17" max="18" width="3.1796875" bestFit="1" customWidth="1"/>
    <col min="19" max="19" width="12.7265625" customWidth="1"/>
  </cols>
  <sheetData>
    <row r="1" spans="1:22" x14ac:dyDescent="0.35">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5">
      <c r="A2" s="5" t="s">
        <v>72</v>
      </c>
      <c r="B2" s="1" t="s">
        <v>42</v>
      </c>
      <c r="C2" s="1" t="s">
        <v>1</v>
      </c>
      <c r="D2" s="11">
        <v>44971.640451388892</v>
      </c>
      <c r="E2" s="1" t="s">
        <v>43</v>
      </c>
      <c r="F2" s="1" t="s">
        <v>23</v>
      </c>
      <c r="G2" s="1" t="s">
        <v>24</v>
      </c>
      <c r="H2" s="6" t="s">
        <v>11</v>
      </c>
      <c r="J2" t="str">
        <f>_xlfn.TEXTJOIN(" ", TRUE, $F2:$G2)</f>
        <v>457 Oak St San Jose, CA, 95101</v>
      </c>
      <c r="L2" t="s">
        <v>95</v>
      </c>
      <c r="M2" t="s">
        <v>96</v>
      </c>
      <c r="O2" t="str">
        <f>RIGHT(A2, 7)</f>
        <v>0123548</v>
      </c>
      <c r="Q2">
        <f>FIND(",", G2)+LEN(", ")</f>
        <v>11</v>
      </c>
      <c r="R2">
        <f>FIND(",",G2,Q2)</f>
        <v>13</v>
      </c>
      <c r="S2" t="str">
        <f>MID(G2,Q2,R2-Q2)</f>
        <v>CA</v>
      </c>
      <c r="T2">
        <f>FIND(",",$G2)+LEN(", ")</f>
        <v>11</v>
      </c>
      <c r="U2">
        <f>FIND(",", $G2, $T2)</f>
        <v>13</v>
      </c>
      <c r="V2" t="str">
        <f>MID($G2, $T2, $U2-$T2)</f>
        <v>CA</v>
      </c>
    </row>
    <row r="3" spans="1:22" x14ac:dyDescent="0.35">
      <c r="A3" s="5" t="s">
        <v>71</v>
      </c>
      <c r="B3" s="1" t="s">
        <v>38</v>
      </c>
      <c r="C3" s="1" t="s">
        <v>5</v>
      </c>
      <c r="D3" s="11">
        <v>45055.40662037037</v>
      </c>
      <c r="E3" s="1" t="s">
        <v>39</v>
      </c>
      <c r="F3" s="1" t="s">
        <v>25</v>
      </c>
      <c r="G3" s="1" t="s">
        <v>26</v>
      </c>
      <c r="H3" s="6" t="s">
        <v>14</v>
      </c>
      <c r="J3" t="str">
        <f t="shared" ref="J3:J21" si="0">_xlfn.TEXTJOIN(" ", TRUE, $F3:$G3)</f>
        <v>203 Birch St Chicago, IL, 60601</v>
      </c>
      <c r="L3" t="s">
        <v>97</v>
      </c>
      <c r="M3" t="s">
        <v>98</v>
      </c>
      <c r="O3" t="str">
        <f t="shared" ref="O3:O21" si="1">RIGHT(A3, 7)</f>
        <v>0123549</v>
      </c>
      <c r="Q3">
        <f t="shared" ref="Q3:Q21" si="2">FIND(",", G3)+LEN(", ")</f>
        <v>10</v>
      </c>
      <c r="R3">
        <f t="shared" ref="R3:R21" si="3">FIND(",",G3,Q3)</f>
        <v>12</v>
      </c>
      <c r="S3" t="str">
        <f t="shared" ref="S3:S21" si="4">MID(G3,Q3,R3-Q3)</f>
        <v>IL</v>
      </c>
      <c r="T3">
        <f t="shared" ref="T3:T21" si="5">FIND(",",$G3)+LEN(", ")</f>
        <v>10</v>
      </c>
      <c r="U3">
        <f t="shared" ref="U3:U21" si="6">FIND(",", $G3, $T3)</f>
        <v>12</v>
      </c>
      <c r="V3" t="str">
        <f t="shared" ref="V3:V21" si="7">MID($G3, $T3, $U3-$T3)</f>
        <v>IL</v>
      </c>
    </row>
    <row r="4" spans="1:22" x14ac:dyDescent="0.35">
      <c r="A4" s="5" t="s">
        <v>73</v>
      </c>
      <c r="B4" s="1" t="s">
        <v>58</v>
      </c>
      <c r="C4" s="1" t="s">
        <v>12</v>
      </c>
      <c r="D4" s="11">
        <v>45128.729710648149</v>
      </c>
      <c r="E4" s="1" t="s">
        <v>59</v>
      </c>
      <c r="F4" s="1" t="s">
        <v>27</v>
      </c>
      <c r="G4" s="1" t="s">
        <v>26</v>
      </c>
      <c r="H4" s="6" t="s">
        <v>6</v>
      </c>
      <c r="J4" t="str">
        <f t="shared" si="0"/>
        <v>790 Pine St Chicago, IL, 60601</v>
      </c>
      <c r="L4" t="s">
        <v>99</v>
      </c>
      <c r="M4" t="s">
        <v>100</v>
      </c>
      <c r="O4" t="str">
        <f t="shared" si="1"/>
        <v>0123550</v>
      </c>
      <c r="Q4">
        <f t="shared" si="2"/>
        <v>10</v>
      </c>
      <c r="R4">
        <f t="shared" si="3"/>
        <v>12</v>
      </c>
      <c r="S4" t="str">
        <f t="shared" si="4"/>
        <v>IL</v>
      </c>
      <c r="T4">
        <f t="shared" si="5"/>
        <v>10</v>
      </c>
      <c r="U4">
        <f t="shared" si="6"/>
        <v>12</v>
      </c>
      <c r="V4" t="str">
        <f t="shared" si="7"/>
        <v>IL</v>
      </c>
    </row>
    <row r="5" spans="1:22" x14ac:dyDescent="0.35">
      <c r="A5" s="5" t="s">
        <v>74</v>
      </c>
      <c r="B5" s="1" t="s">
        <v>42</v>
      </c>
      <c r="C5" s="1" t="s">
        <v>5</v>
      </c>
      <c r="D5" s="11">
        <v>45173.302187499998</v>
      </c>
      <c r="E5" s="1" t="s">
        <v>43</v>
      </c>
      <c r="F5" s="1" t="s">
        <v>23</v>
      </c>
      <c r="G5" s="1" t="s">
        <v>24</v>
      </c>
      <c r="H5" s="6" t="s">
        <v>11</v>
      </c>
      <c r="J5" t="str">
        <f t="shared" si="0"/>
        <v>457 Oak St San Jose, CA, 95101</v>
      </c>
      <c r="L5" t="s">
        <v>95</v>
      </c>
      <c r="M5" t="s">
        <v>96</v>
      </c>
      <c r="O5" t="str">
        <f t="shared" si="1"/>
        <v>0123551</v>
      </c>
      <c r="Q5">
        <f t="shared" si="2"/>
        <v>11</v>
      </c>
      <c r="R5">
        <f t="shared" si="3"/>
        <v>13</v>
      </c>
      <c r="S5" t="str">
        <f t="shared" si="4"/>
        <v>CA</v>
      </c>
      <c r="T5">
        <f t="shared" si="5"/>
        <v>11</v>
      </c>
      <c r="U5">
        <f t="shared" si="6"/>
        <v>13</v>
      </c>
      <c r="V5" t="str">
        <f t="shared" si="7"/>
        <v>CA</v>
      </c>
    </row>
    <row r="6" spans="1:22" x14ac:dyDescent="0.35">
      <c r="A6" s="5" t="s">
        <v>75</v>
      </c>
      <c r="B6" s="1" t="s">
        <v>40</v>
      </c>
      <c r="C6" s="1" t="s">
        <v>7</v>
      </c>
      <c r="D6" s="11">
        <v>45248.70857638889</v>
      </c>
      <c r="E6" s="1" t="s">
        <v>41</v>
      </c>
      <c r="F6" s="1" t="s">
        <v>29</v>
      </c>
      <c r="G6" s="1" t="s">
        <v>30</v>
      </c>
      <c r="H6" s="6" t="s">
        <v>10</v>
      </c>
      <c r="J6" t="str">
        <f t="shared" si="0"/>
        <v>459 Oak St Philadelphia, PA, 19101</v>
      </c>
      <c r="L6" t="s">
        <v>101</v>
      </c>
      <c r="M6" t="s">
        <v>102</v>
      </c>
      <c r="O6" t="str">
        <f t="shared" si="1"/>
        <v>0123552</v>
      </c>
      <c r="Q6">
        <f t="shared" si="2"/>
        <v>15</v>
      </c>
      <c r="R6">
        <f t="shared" si="3"/>
        <v>17</v>
      </c>
      <c r="S6" t="str">
        <f t="shared" si="4"/>
        <v>PA</v>
      </c>
      <c r="T6">
        <f t="shared" si="5"/>
        <v>15</v>
      </c>
      <c r="U6">
        <f t="shared" si="6"/>
        <v>17</v>
      </c>
      <c r="V6" t="str">
        <f t="shared" si="7"/>
        <v>PA</v>
      </c>
    </row>
    <row r="7" spans="1:22" x14ac:dyDescent="0.35">
      <c r="A7" s="5" t="s">
        <v>76</v>
      </c>
      <c r="B7" s="1" t="s">
        <v>46</v>
      </c>
      <c r="C7" s="1" t="s">
        <v>9</v>
      </c>
      <c r="D7" s="11">
        <v>45302.531921296293</v>
      </c>
      <c r="E7" s="1" t="s">
        <v>47</v>
      </c>
      <c r="F7" s="1" t="s">
        <v>31</v>
      </c>
      <c r="G7" s="1" t="s">
        <v>30</v>
      </c>
      <c r="H7" s="6" t="s">
        <v>15</v>
      </c>
      <c r="J7" t="str">
        <f t="shared" si="0"/>
        <v>204 Birch St Philadelphia, PA, 19101</v>
      </c>
      <c r="L7" t="s">
        <v>103</v>
      </c>
      <c r="M7" t="s">
        <v>104</v>
      </c>
      <c r="O7" t="str">
        <f t="shared" si="1"/>
        <v>0123553</v>
      </c>
      <c r="Q7">
        <f t="shared" si="2"/>
        <v>15</v>
      </c>
      <c r="R7">
        <f t="shared" si="3"/>
        <v>17</v>
      </c>
      <c r="S7" t="str">
        <f t="shared" si="4"/>
        <v>PA</v>
      </c>
      <c r="T7">
        <f t="shared" si="5"/>
        <v>15</v>
      </c>
      <c r="U7">
        <f t="shared" si="6"/>
        <v>17</v>
      </c>
      <c r="V7" t="str">
        <f t="shared" si="7"/>
        <v>PA</v>
      </c>
    </row>
    <row r="8" spans="1:22" x14ac:dyDescent="0.35">
      <c r="A8" s="5" t="s">
        <v>77</v>
      </c>
      <c r="B8" s="1" t="s">
        <v>58</v>
      </c>
      <c r="C8" s="1" t="s">
        <v>5</v>
      </c>
      <c r="D8" s="11">
        <v>45354.687881944446</v>
      </c>
      <c r="E8" s="1" t="s">
        <v>59</v>
      </c>
      <c r="F8" s="1" t="s">
        <v>27</v>
      </c>
      <c r="G8" s="1" t="s">
        <v>26</v>
      </c>
      <c r="H8" s="6" t="s">
        <v>6</v>
      </c>
      <c r="J8" t="str">
        <f t="shared" si="0"/>
        <v>790 Pine St Chicago, IL, 60601</v>
      </c>
      <c r="L8" t="s">
        <v>99</v>
      </c>
      <c r="M8" t="s">
        <v>100</v>
      </c>
      <c r="O8" t="str">
        <f t="shared" si="1"/>
        <v>0123554</v>
      </c>
      <c r="Q8">
        <f t="shared" si="2"/>
        <v>10</v>
      </c>
      <c r="R8">
        <f t="shared" si="3"/>
        <v>12</v>
      </c>
      <c r="S8" t="str">
        <f t="shared" si="4"/>
        <v>IL</v>
      </c>
      <c r="T8">
        <f t="shared" si="5"/>
        <v>10</v>
      </c>
      <c r="U8">
        <f t="shared" si="6"/>
        <v>12</v>
      </c>
      <c r="V8" t="str">
        <f t="shared" si="7"/>
        <v>IL</v>
      </c>
    </row>
    <row r="9" spans="1:22" x14ac:dyDescent="0.35">
      <c r="A9" s="5" t="s">
        <v>78</v>
      </c>
      <c r="B9" s="1" t="s">
        <v>46</v>
      </c>
      <c r="C9" s="1" t="s">
        <v>1</v>
      </c>
      <c r="D9" s="11">
        <v>45408.340810185182</v>
      </c>
      <c r="E9" s="1" t="s">
        <v>47</v>
      </c>
      <c r="F9" s="1" t="s">
        <v>31</v>
      </c>
      <c r="G9" s="1" t="s">
        <v>30</v>
      </c>
      <c r="H9" s="6" t="s">
        <v>15</v>
      </c>
      <c r="J9" t="str">
        <f t="shared" si="0"/>
        <v>204 Birch St Philadelphia, PA, 19101</v>
      </c>
      <c r="L9" t="s">
        <v>103</v>
      </c>
      <c r="M9" t="s">
        <v>104</v>
      </c>
      <c r="O9" t="str">
        <f t="shared" si="1"/>
        <v>0123555</v>
      </c>
      <c r="Q9">
        <f t="shared" si="2"/>
        <v>15</v>
      </c>
      <c r="R9">
        <f t="shared" si="3"/>
        <v>17</v>
      </c>
      <c r="S9" t="str">
        <f t="shared" si="4"/>
        <v>PA</v>
      </c>
      <c r="T9">
        <f t="shared" si="5"/>
        <v>15</v>
      </c>
      <c r="U9">
        <f t="shared" si="6"/>
        <v>17</v>
      </c>
      <c r="V9" t="str">
        <f t="shared" si="7"/>
        <v>PA</v>
      </c>
    </row>
    <row r="10" spans="1:22" x14ac:dyDescent="0.35">
      <c r="A10" s="5" t="s">
        <v>79</v>
      </c>
      <c r="B10" s="1" t="s">
        <v>50</v>
      </c>
      <c r="C10" s="1" t="s">
        <v>7</v>
      </c>
      <c r="D10" s="11">
        <v>45458.743333333332</v>
      </c>
      <c r="E10" s="1" t="s">
        <v>51</v>
      </c>
      <c r="F10" s="1" t="s">
        <v>33</v>
      </c>
      <c r="G10" s="1" t="s">
        <v>26</v>
      </c>
      <c r="H10" s="6" t="s">
        <v>18</v>
      </c>
      <c r="J10" t="str">
        <f t="shared" si="0"/>
        <v>123 Elm St Chicago, IL, 60601</v>
      </c>
      <c r="L10" t="s">
        <v>105</v>
      </c>
      <c r="M10" t="s">
        <v>106</v>
      </c>
      <c r="O10" t="str">
        <f t="shared" si="1"/>
        <v>0123556</v>
      </c>
      <c r="Q10">
        <f t="shared" si="2"/>
        <v>10</v>
      </c>
      <c r="R10">
        <f t="shared" si="3"/>
        <v>12</v>
      </c>
      <c r="S10" t="str">
        <f t="shared" si="4"/>
        <v>IL</v>
      </c>
      <c r="T10">
        <f t="shared" si="5"/>
        <v>10</v>
      </c>
      <c r="U10">
        <f t="shared" si="6"/>
        <v>12</v>
      </c>
      <c r="V10" t="str">
        <f t="shared" si="7"/>
        <v>IL</v>
      </c>
    </row>
    <row r="11" spans="1:22" x14ac:dyDescent="0.35">
      <c r="A11" s="5" t="s">
        <v>80</v>
      </c>
      <c r="B11" s="1" t="s">
        <v>54</v>
      </c>
      <c r="C11" s="1" t="s">
        <v>12</v>
      </c>
      <c r="D11" s="11">
        <v>45480.608055555553</v>
      </c>
      <c r="E11" s="1" t="s">
        <v>55</v>
      </c>
      <c r="F11" s="1" t="s">
        <v>33</v>
      </c>
      <c r="G11" s="1" t="s">
        <v>32</v>
      </c>
      <c r="H11" s="6" t="s">
        <v>13</v>
      </c>
      <c r="J11" t="str">
        <f t="shared" si="0"/>
        <v>123 Elm St Los Angeles, CA, 90001</v>
      </c>
      <c r="L11" t="s">
        <v>107</v>
      </c>
      <c r="M11" t="s">
        <v>108</v>
      </c>
      <c r="O11" t="str">
        <f t="shared" si="1"/>
        <v>0123557</v>
      </c>
      <c r="Q11">
        <f t="shared" si="2"/>
        <v>14</v>
      </c>
      <c r="R11">
        <f t="shared" si="3"/>
        <v>16</v>
      </c>
      <c r="S11" t="str">
        <f t="shared" si="4"/>
        <v>CA</v>
      </c>
      <c r="T11">
        <f t="shared" si="5"/>
        <v>14</v>
      </c>
      <c r="U11">
        <f t="shared" si="6"/>
        <v>16</v>
      </c>
      <c r="V11" t="str">
        <f t="shared" si="7"/>
        <v>CA</v>
      </c>
    </row>
    <row r="12" spans="1:22" x14ac:dyDescent="0.35">
      <c r="A12" s="5" t="s">
        <v>81</v>
      </c>
      <c r="B12" s="1" t="s">
        <v>44</v>
      </c>
      <c r="C12" s="1" t="s">
        <v>7</v>
      </c>
      <c r="D12" s="11">
        <v>45455.284930555557</v>
      </c>
      <c r="E12" s="1" t="s">
        <v>45</v>
      </c>
      <c r="F12" s="1" t="s">
        <v>33</v>
      </c>
      <c r="G12" s="1" t="s">
        <v>34</v>
      </c>
      <c r="H12" s="6" t="s">
        <v>17</v>
      </c>
      <c r="J12" t="str">
        <f t="shared" si="0"/>
        <v>123 Elm St San Diego, CA, 92101</v>
      </c>
      <c r="L12" t="s">
        <v>109</v>
      </c>
      <c r="M12" t="s">
        <v>110</v>
      </c>
      <c r="O12" t="str">
        <f t="shared" si="1"/>
        <v>0123558</v>
      </c>
      <c r="Q12">
        <f t="shared" si="2"/>
        <v>12</v>
      </c>
      <c r="R12">
        <f t="shared" si="3"/>
        <v>14</v>
      </c>
      <c r="S12" t="str">
        <f t="shared" si="4"/>
        <v>CA</v>
      </c>
      <c r="T12">
        <f t="shared" si="5"/>
        <v>12</v>
      </c>
      <c r="U12">
        <f t="shared" si="6"/>
        <v>14</v>
      </c>
      <c r="V12" t="str">
        <f t="shared" si="7"/>
        <v>CA</v>
      </c>
    </row>
    <row r="13" spans="1:22" x14ac:dyDescent="0.35">
      <c r="A13" s="5" t="s">
        <v>82</v>
      </c>
      <c r="B13" s="1" t="s">
        <v>56</v>
      </c>
      <c r="C13" s="1" t="s">
        <v>9</v>
      </c>
      <c r="D13" s="11">
        <v>44951.552141203705</v>
      </c>
      <c r="E13" s="1" t="s">
        <v>57</v>
      </c>
      <c r="F13" s="1" t="s">
        <v>35</v>
      </c>
      <c r="G13" s="1" t="s">
        <v>26</v>
      </c>
      <c r="H13" s="6" t="s">
        <v>16</v>
      </c>
      <c r="J13" t="str">
        <f t="shared" si="0"/>
        <v>202 Birch St Chicago, IL, 60601</v>
      </c>
      <c r="L13" t="s">
        <v>111</v>
      </c>
      <c r="M13" t="s">
        <v>112</v>
      </c>
      <c r="O13" t="str">
        <f t="shared" si="1"/>
        <v>0123559</v>
      </c>
      <c r="Q13">
        <f t="shared" si="2"/>
        <v>10</v>
      </c>
      <c r="R13">
        <f t="shared" si="3"/>
        <v>12</v>
      </c>
      <c r="S13" t="str">
        <f t="shared" si="4"/>
        <v>IL</v>
      </c>
      <c r="T13">
        <f t="shared" si="5"/>
        <v>10</v>
      </c>
      <c r="U13">
        <f t="shared" si="6"/>
        <v>12</v>
      </c>
      <c r="V13" t="str">
        <f t="shared" si="7"/>
        <v>IL</v>
      </c>
    </row>
    <row r="14" spans="1:22" x14ac:dyDescent="0.35">
      <c r="A14" s="5" t="s">
        <v>83</v>
      </c>
      <c r="B14" s="1" t="s">
        <v>46</v>
      </c>
      <c r="C14" s="1" t="s">
        <v>12</v>
      </c>
      <c r="D14" s="11">
        <v>45002.490034722221</v>
      </c>
      <c r="E14" s="1" t="s">
        <v>47</v>
      </c>
      <c r="F14" s="1" t="s">
        <v>31</v>
      </c>
      <c r="G14" s="1" t="s">
        <v>30</v>
      </c>
      <c r="H14" s="6" t="s">
        <v>15</v>
      </c>
      <c r="J14" t="str">
        <f t="shared" si="0"/>
        <v>204 Birch St Philadelphia, PA, 19101</v>
      </c>
      <c r="L14" t="s">
        <v>103</v>
      </c>
      <c r="M14" t="s">
        <v>104</v>
      </c>
      <c r="O14" t="str">
        <f t="shared" si="1"/>
        <v>0123560</v>
      </c>
      <c r="Q14">
        <f t="shared" si="2"/>
        <v>15</v>
      </c>
      <c r="R14">
        <f t="shared" si="3"/>
        <v>17</v>
      </c>
      <c r="S14" t="str">
        <f t="shared" si="4"/>
        <v>PA</v>
      </c>
      <c r="T14">
        <f t="shared" si="5"/>
        <v>15</v>
      </c>
      <c r="U14">
        <f t="shared" si="6"/>
        <v>17</v>
      </c>
      <c r="V14" t="str">
        <f t="shared" si="7"/>
        <v>PA</v>
      </c>
    </row>
    <row r="15" spans="1:22" x14ac:dyDescent="0.35">
      <c r="A15" s="5" t="s">
        <v>84</v>
      </c>
      <c r="B15" s="1" t="s">
        <v>52</v>
      </c>
      <c r="C15" s="1" t="s">
        <v>9</v>
      </c>
      <c r="D15" s="11">
        <v>45078.417256944442</v>
      </c>
      <c r="E15" s="1" t="s">
        <v>53</v>
      </c>
      <c r="F15" s="1" t="s">
        <v>33</v>
      </c>
      <c r="G15" s="1" t="s">
        <v>26</v>
      </c>
      <c r="H15" s="6" t="s">
        <v>19</v>
      </c>
      <c r="J15" t="str">
        <f t="shared" si="0"/>
        <v>123 Elm St Chicago, IL, 60601</v>
      </c>
      <c r="L15" t="s">
        <v>113</v>
      </c>
      <c r="M15" t="s">
        <v>114</v>
      </c>
      <c r="O15" t="str">
        <f t="shared" si="1"/>
        <v>0123561</v>
      </c>
      <c r="Q15">
        <f t="shared" si="2"/>
        <v>10</v>
      </c>
      <c r="R15">
        <f t="shared" si="3"/>
        <v>12</v>
      </c>
      <c r="S15" t="str">
        <f t="shared" si="4"/>
        <v>IL</v>
      </c>
      <c r="T15">
        <f t="shared" si="5"/>
        <v>10</v>
      </c>
      <c r="U15">
        <f t="shared" si="6"/>
        <v>12</v>
      </c>
      <c r="V15" t="str">
        <f t="shared" si="7"/>
        <v>IL</v>
      </c>
    </row>
    <row r="16" spans="1:22" x14ac:dyDescent="0.35">
      <c r="A16" s="5" t="s">
        <v>85</v>
      </c>
      <c r="B16" s="1" t="s">
        <v>60</v>
      </c>
      <c r="C16" s="1" t="s">
        <v>9</v>
      </c>
      <c r="D16" s="11">
        <v>45168.729328703703</v>
      </c>
      <c r="E16" s="1" t="s">
        <v>61</v>
      </c>
      <c r="F16" s="1" t="s">
        <v>28</v>
      </c>
      <c r="G16" s="1" t="s">
        <v>26</v>
      </c>
      <c r="H16" s="6" t="s">
        <v>20</v>
      </c>
      <c r="J16" t="str">
        <f t="shared" si="0"/>
        <v>456 Oak St Chicago, IL, 60601</v>
      </c>
      <c r="L16" t="s">
        <v>115</v>
      </c>
      <c r="M16" t="s">
        <v>116</v>
      </c>
      <c r="O16" t="str">
        <f t="shared" si="1"/>
        <v>0123562</v>
      </c>
      <c r="Q16">
        <f t="shared" si="2"/>
        <v>10</v>
      </c>
      <c r="R16">
        <f t="shared" si="3"/>
        <v>12</v>
      </c>
      <c r="S16" t="str">
        <f t="shared" si="4"/>
        <v>IL</v>
      </c>
      <c r="T16">
        <f t="shared" si="5"/>
        <v>10</v>
      </c>
      <c r="U16">
        <f t="shared" si="6"/>
        <v>12</v>
      </c>
      <c r="V16" t="str">
        <f t="shared" si="7"/>
        <v>IL</v>
      </c>
    </row>
    <row r="17" spans="1:22" x14ac:dyDescent="0.35">
      <c r="A17" s="5" t="s">
        <v>86</v>
      </c>
      <c r="B17" s="1" t="s">
        <v>38</v>
      </c>
      <c r="C17" s="1" t="s">
        <v>7</v>
      </c>
      <c r="D17" s="11">
        <v>45218.319780092592</v>
      </c>
      <c r="E17" s="1" t="s">
        <v>39</v>
      </c>
      <c r="F17" s="1" t="s">
        <v>25</v>
      </c>
      <c r="G17" s="1" t="s">
        <v>37</v>
      </c>
      <c r="H17" s="6" t="s">
        <v>14</v>
      </c>
      <c r="J17" t="str">
        <f t="shared" si="0"/>
        <v>203 Birch St Chicago, IL, 60602</v>
      </c>
      <c r="L17" t="s">
        <v>97</v>
      </c>
      <c r="M17" t="s">
        <v>98</v>
      </c>
      <c r="O17" t="str">
        <f t="shared" si="1"/>
        <v>0123563</v>
      </c>
      <c r="Q17">
        <f t="shared" si="2"/>
        <v>10</v>
      </c>
      <c r="R17">
        <f t="shared" si="3"/>
        <v>12</v>
      </c>
      <c r="S17" t="str">
        <f t="shared" si="4"/>
        <v>IL</v>
      </c>
      <c r="T17">
        <f t="shared" si="5"/>
        <v>10</v>
      </c>
      <c r="U17">
        <f t="shared" si="6"/>
        <v>12</v>
      </c>
      <c r="V17" t="str">
        <f t="shared" si="7"/>
        <v>IL</v>
      </c>
    </row>
    <row r="18" spans="1:22" x14ac:dyDescent="0.35">
      <c r="A18" s="5" t="s">
        <v>87</v>
      </c>
      <c r="B18" s="1" t="s">
        <v>40</v>
      </c>
      <c r="C18" s="1" t="s">
        <v>12</v>
      </c>
      <c r="D18" s="11">
        <v>45350.719236111108</v>
      </c>
      <c r="E18" s="1" t="s">
        <v>41</v>
      </c>
      <c r="F18" s="1" t="s">
        <v>29</v>
      </c>
      <c r="G18" s="1" t="s">
        <v>30</v>
      </c>
      <c r="H18" s="6" t="s">
        <v>10</v>
      </c>
      <c r="J18" t="str">
        <f t="shared" si="0"/>
        <v>459 Oak St Philadelphia, PA, 19101</v>
      </c>
      <c r="L18" t="s">
        <v>101</v>
      </c>
      <c r="M18" t="s">
        <v>102</v>
      </c>
      <c r="O18" t="str">
        <f t="shared" si="1"/>
        <v>0123564</v>
      </c>
      <c r="Q18">
        <f t="shared" si="2"/>
        <v>15</v>
      </c>
      <c r="R18">
        <f t="shared" si="3"/>
        <v>17</v>
      </c>
      <c r="S18" t="str">
        <f t="shared" si="4"/>
        <v>PA</v>
      </c>
      <c r="T18">
        <f t="shared" si="5"/>
        <v>15</v>
      </c>
      <c r="U18">
        <f t="shared" si="6"/>
        <v>17</v>
      </c>
      <c r="V18" t="str">
        <f t="shared" si="7"/>
        <v>PA</v>
      </c>
    </row>
    <row r="19" spans="1:22" x14ac:dyDescent="0.35">
      <c r="A19" s="5" t="s">
        <v>88</v>
      </c>
      <c r="B19" s="1" t="s">
        <v>48</v>
      </c>
      <c r="C19" s="1" t="s">
        <v>7</v>
      </c>
      <c r="D19" s="11">
        <v>45418.726354166669</v>
      </c>
      <c r="E19" s="1" t="s">
        <v>49</v>
      </c>
      <c r="F19" s="1" t="s">
        <v>28</v>
      </c>
      <c r="G19" s="1" t="s">
        <v>36</v>
      </c>
      <c r="H19" s="6" t="s">
        <v>8</v>
      </c>
      <c r="J19" t="str">
        <f t="shared" si="0"/>
        <v>456 Oak St New York, NY, 10001</v>
      </c>
      <c r="L19" t="s">
        <v>117</v>
      </c>
      <c r="M19" t="s">
        <v>118</v>
      </c>
      <c r="O19" t="str">
        <f t="shared" si="1"/>
        <v>0123565</v>
      </c>
      <c r="Q19">
        <f t="shared" si="2"/>
        <v>11</v>
      </c>
      <c r="R19">
        <f t="shared" si="3"/>
        <v>13</v>
      </c>
      <c r="S19" t="str">
        <f t="shared" si="4"/>
        <v>NY</v>
      </c>
      <c r="T19">
        <f t="shared" si="5"/>
        <v>11</v>
      </c>
      <c r="U19">
        <f t="shared" si="6"/>
        <v>13</v>
      </c>
      <c r="V19" t="str">
        <f t="shared" si="7"/>
        <v>NY</v>
      </c>
    </row>
    <row r="20" spans="1:22" x14ac:dyDescent="0.35">
      <c r="A20" s="5" t="s">
        <v>89</v>
      </c>
      <c r="B20" s="1" t="s">
        <v>40</v>
      </c>
      <c r="C20" s="1" t="s">
        <v>9</v>
      </c>
      <c r="D20" s="11">
        <v>45496.291701388887</v>
      </c>
      <c r="E20" s="1" t="s">
        <v>41</v>
      </c>
      <c r="F20" s="1" t="s">
        <v>29</v>
      </c>
      <c r="G20" s="1" t="s">
        <v>30</v>
      </c>
      <c r="H20" s="6" t="s">
        <v>10</v>
      </c>
      <c r="J20" t="str">
        <f t="shared" si="0"/>
        <v>459 Oak St Philadelphia, PA, 19101</v>
      </c>
      <c r="L20" t="s">
        <v>101</v>
      </c>
      <c r="M20" t="s">
        <v>102</v>
      </c>
      <c r="O20" t="str">
        <f t="shared" si="1"/>
        <v>0123566</v>
      </c>
      <c r="Q20">
        <f t="shared" si="2"/>
        <v>15</v>
      </c>
      <c r="R20">
        <f t="shared" si="3"/>
        <v>17</v>
      </c>
      <c r="S20" t="str">
        <f t="shared" si="4"/>
        <v>PA</v>
      </c>
      <c r="T20">
        <f t="shared" si="5"/>
        <v>15</v>
      </c>
      <c r="U20">
        <f t="shared" si="6"/>
        <v>17</v>
      </c>
      <c r="V20" t="str">
        <f t="shared" si="7"/>
        <v>PA</v>
      </c>
    </row>
    <row r="21" spans="1:22" ht="15" thickBot="1" x14ac:dyDescent="0.4">
      <c r="A21" s="5" t="s">
        <v>90</v>
      </c>
      <c r="B21" s="7" t="s">
        <v>40</v>
      </c>
      <c r="C21" s="7" t="s">
        <v>9</v>
      </c>
      <c r="D21" s="12">
        <v>45422.739884259259</v>
      </c>
      <c r="E21" s="7" t="s">
        <v>41</v>
      </c>
      <c r="F21" s="7" t="s">
        <v>29</v>
      </c>
      <c r="G21" s="7" t="s">
        <v>36</v>
      </c>
      <c r="H21" s="8" t="s">
        <v>10</v>
      </c>
      <c r="J21" t="str">
        <f t="shared" si="0"/>
        <v>459 Oak St New York, NY, 10001</v>
      </c>
      <c r="L21" t="s">
        <v>101</v>
      </c>
      <c r="M21" t="s">
        <v>102</v>
      </c>
      <c r="O21" t="str">
        <f t="shared" si="1"/>
        <v>0123567</v>
      </c>
      <c r="Q21">
        <f t="shared" si="2"/>
        <v>11</v>
      </c>
      <c r="R21">
        <f t="shared" si="3"/>
        <v>13</v>
      </c>
      <c r="S21" t="str">
        <f t="shared" si="4"/>
        <v>NY</v>
      </c>
      <c r="T21">
        <f t="shared" si="5"/>
        <v>11</v>
      </c>
      <c r="U21">
        <f t="shared" si="6"/>
        <v>13</v>
      </c>
      <c r="V21" t="str">
        <f t="shared" si="7"/>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workbookViewId="0"/>
  </sheetViews>
  <sheetFormatPr defaultRowHeight="14.5" x14ac:dyDescent="0.35"/>
  <cols>
    <col min="1" max="1" width="14.26953125" bestFit="1" customWidth="1"/>
    <col min="2" max="2" width="18.6328125" customWidth="1"/>
    <col min="3" max="3" width="27.26953125" style="9" bestFit="1" customWidth="1"/>
    <col min="4" max="4" width="16.6328125" customWidth="1"/>
    <col min="5" max="5" width="11" bestFit="1" customWidth="1"/>
    <col min="6" max="6" width="22" bestFit="1" customWidth="1"/>
    <col min="7" max="7" width="40" bestFit="1" customWidth="1"/>
    <col min="8" max="8" width="40" customWidth="1"/>
    <col min="9" max="9" width="9" customWidth="1"/>
    <col min="10" max="10" width="29.08984375" bestFit="1" customWidth="1"/>
  </cols>
  <sheetData>
    <row r="1" spans="1:10" x14ac:dyDescent="0.35">
      <c r="A1" s="2" t="s">
        <v>69</v>
      </c>
      <c r="B1" s="3" t="s">
        <v>2</v>
      </c>
      <c r="C1" s="3" t="s">
        <v>3</v>
      </c>
      <c r="D1" s="10" t="s">
        <v>92</v>
      </c>
      <c r="E1" s="3" t="s">
        <v>0</v>
      </c>
      <c r="F1" s="3" t="s">
        <v>21</v>
      </c>
      <c r="G1" s="3" t="s">
        <v>22</v>
      </c>
      <c r="H1" s="4" t="s">
        <v>4</v>
      </c>
      <c r="J1" s="14" t="s">
        <v>62</v>
      </c>
    </row>
    <row r="2" spans="1:10" x14ac:dyDescent="0.35">
      <c r="A2" s="5" t="s">
        <v>72</v>
      </c>
      <c r="B2" s="1" t="s">
        <v>42</v>
      </c>
      <c r="C2" s="1" t="s">
        <v>1</v>
      </c>
      <c r="D2" s="11">
        <v>44971.640451388892</v>
      </c>
      <c r="E2" s="1" t="s">
        <v>43</v>
      </c>
      <c r="F2" s="1" t="s">
        <v>23</v>
      </c>
      <c r="G2" s="1" t="s">
        <v>24</v>
      </c>
      <c r="H2" s="6" t="s">
        <v>11</v>
      </c>
      <c r="J2" t="str">
        <f>_xlfn.TEXTJOIN(" ",TRUE,F2,G2)</f>
        <v>457 Oak St San Jose, CA, 95101</v>
      </c>
    </row>
    <row r="3" spans="1:10" x14ac:dyDescent="0.35">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5">
      <c r="A4" s="5" t="s">
        <v>73</v>
      </c>
      <c r="B4" s="1" t="s">
        <v>58</v>
      </c>
      <c r="C4" s="1" t="s">
        <v>12</v>
      </c>
      <c r="D4" s="11">
        <v>45128.729710648149</v>
      </c>
      <c r="E4" s="1" t="s">
        <v>59</v>
      </c>
      <c r="F4" s="1" t="s">
        <v>27</v>
      </c>
      <c r="G4" s="1" t="s">
        <v>26</v>
      </c>
      <c r="H4" s="6" t="s">
        <v>6</v>
      </c>
      <c r="J4" t="str">
        <f t="shared" si="0"/>
        <v>790 Pine St Chicago, IL, 60601</v>
      </c>
    </row>
    <row r="5" spans="1:10" x14ac:dyDescent="0.35">
      <c r="A5" s="5" t="s">
        <v>74</v>
      </c>
      <c r="B5" s="1" t="s">
        <v>42</v>
      </c>
      <c r="C5" s="1" t="s">
        <v>5</v>
      </c>
      <c r="D5" s="11">
        <v>45173.302187499998</v>
      </c>
      <c r="E5" s="1" t="s">
        <v>43</v>
      </c>
      <c r="F5" s="1" t="s">
        <v>23</v>
      </c>
      <c r="G5" s="1" t="s">
        <v>24</v>
      </c>
      <c r="H5" s="6" t="s">
        <v>11</v>
      </c>
      <c r="J5" t="str">
        <f t="shared" si="0"/>
        <v>457 Oak St San Jose, CA, 95101</v>
      </c>
    </row>
    <row r="6" spans="1:10" x14ac:dyDescent="0.35">
      <c r="A6" s="5" t="s">
        <v>75</v>
      </c>
      <c r="B6" s="1" t="s">
        <v>40</v>
      </c>
      <c r="C6" s="1" t="s">
        <v>7</v>
      </c>
      <c r="D6" s="11">
        <v>45248.70857638889</v>
      </c>
      <c r="E6" s="1" t="s">
        <v>41</v>
      </c>
      <c r="F6" s="1" t="s">
        <v>29</v>
      </c>
      <c r="G6" s="1" t="s">
        <v>30</v>
      </c>
      <c r="H6" s="6" t="s">
        <v>10</v>
      </c>
      <c r="J6" t="str">
        <f t="shared" si="0"/>
        <v>459 Oak St Philadelphia, PA, 19101</v>
      </c>
    </row>
    <row r="7" spans="1:10" x14ac:dyDescent="0.35">
      <c r="A7" s="5" t="s">
        <v>76</v>
      </c>
      <c r="B7" s="1" t="s">
        <v>46</v>
      </c>
      <c r="C7" s="1" t="s">
        <v>9</v>
      </c>
      <c r="D7" s="11">
        <v>45302.531921296293</v>
      </c>
      <c r="E7" s="1" t="s">
        <v>47</v>
      </c>
      <c r="F7" s="1" t="s">
        <v>31</v>
      </c>
      <c r="G7" s="1" t="s">
        <v>30</v>
      </c>
      <c r="H7" s="6" t="s">
        <v>15</v>
      </c>
      <c r="J7" t="str">
        <f t="shared" si="0"/>
        <v>204 Birch St Philadelphia, PA, 19101</v>
      </c>
    </row>
    <row r="8" spans="1:10" x14ac:dyDescent="0.35">
      <c r="A8" s="5" t="s">
        <v>77</v>
      </c>
      <c r="B8" s="1" t="s">
        <v>58</v>
      </c>
      <c r="C8" s="1" t="s">
        <v>5</v>
      </c>
      <c r="D8" s="11">
        <v>45354.687881944446</v>
      </c>
      <c r="E8" s="1" t="s">
        <v>59</v>
      </c>
      <c r="F8" s="1" t="s">
        <v>27</v>
      </c>
      <c r="G8" s="1" t="s">
        <v>26</v>
      </c>
      <c r="H8" s="6" t="s">
        <v>6</v>
      </c>
      <c r="J8" t="str">
        <f t="shared" si="0"/>
        <v>790 Pine St Chicago, IL, 60601</v>
      </c>
    </row>
    <row r="9" spans="1:10" x14ac:dyDescent="0.35">
      <c r="A9" s="5" t="s">
        <v>78</v>
      </c>
      <c r="B9" s="1" t="s">
        <v>46</v>
      </c>
      <c r="C9" s="1" t="s">
        <v>1</v>
      </c>
      <c r="D9" s="11">
        <v>45408.340810185182</v>
      </c>
      <c r="E9" s="1" t="s">
        <v>47</v>
      </c>
      <c r="F9" s="1" t="s">
        <v>31</v>
      </c>
      <c r="G9" s="1" t="s">
        <v>30</v>
      </c>
      <c r="H9" s="6" t="s">
        <v>15</v>
      </c>
      <c r="J9" t="str">
        <f t="shared" si="0"/>
        <v>204 Birch St Philadelphia, PA, 19101</v>
      </c>
    </row>
    <row r="10" spans="1:10" x14ac:dyDescent="0.35">
      <c r="A10" s="5" t="s">
        <v>79</v>
      </c>
      <c r="B10" s="1" t="s">
        <v>50</v>
      </c>
      <c r="C10" s="1" t="s">
        <v>7</v>
      </c>
      <c r="D10" s="11">
        <v>45458.743333333332</v>
      </c>
      <c r="E10" s="1" t="s">
        <v>51</v>
      </c>
      <c r="F10" s="1" t="s">
        <v>33</v>
      </c>
      <c r="G10" s="1" t="s">
        <v>26</v>
      </c>
      <c r="H10" s="6" t="s">
        <v>18</v>
      </c>
      <c r="J10" t="str">
        <f t="shared" si="0"/>
        <v>123 Elm St Chicago, IL, 60601</v>
      </c>
    </row>
    <row r="11" spans="1:10" x14ac:dyDescent="0.35">
      <c r="A11" s="5" t="s">
        <v>80</v>
      </c>
      <c r="B11" s="1" t="s">
        <v>54</v>
      </c>
      <c r="C11" s="1" t="s">
        <v>12</v>
      </c>
      <c r="D11" s="11">
        <v>45480.608055555553</v>
      </c>
      <c r="E11" s="1" t="s">
        <v>55</v>
      </c>
      <c r="F11" s="1" t="s">
        <v>33</v>
      </c>
      <c r="G11" s="1" t="s">
        <v>32</v>
      </c>
      <c r="H11" s="6" t="s">
        <v>13</v>
      </c>
      <c r="J11" t="str">
        <f t="shared" si="0"/>
        <v>123 Elm St Los Angeles, CA, 90001</v>
      </c>
    </row>
    <row r="12" spans="1:10" x14ac:dyDescent="0.35">
      <c r="A12" s="5" t="s">
        <v>81</v>
      </c>
      <c r="B12" s="1" t="s">
        <v>44</v>
      </c>
      <c r="C12" s="1" t="s">
        <v>7</v>
      </c>
      <c r="D12" s="11">
        <v>45455.284930555557</v>
      </c>
      <c r="E12" s="1" t="s">
        <v>45</v>
      </c>
      <c r="F12" s="1" t="s">
        <v>33</v>
      </c>
      <c r="G12" s="1" t="s">
        <v>34</v>
      </c>
      <c r="H12" s="6" t="s">
        <v>17</v>
      </c>
      <c r="J12" t="str">
        <f t="shared" si="0"/>
        <v>123 Elm St San Diego, CA, 92101</v>
      </c>
    </row>
    <row r="13" spans="1:10" x14ac:dyDescent="0.35">
      <c r="A13" s="5" t="s">
        <v>82</v>
      </c>
      <c r="B13" s="1" t="s">
        <v>56</v>
      </c>
      <c r="C13" s="1" t="s">
        <v>9</v>
      </c>
      <c r="D13" s="11">
        <v>44951.552141203705</v>
      </c>
      <c r="E13" s="1" t="s">
        <v>57</v>
      </c>
      <c r="F13" s="1" t="s">
        <v>35</v>
      </c>
      <c r="G13" s="1" t="s">
        <v>26</v>
      </c>
      <c r="H13" s="6" t="s">
        <v>16</v>
      </c>
      <c r="J13" t="str">
        <f t="shared" si="0"/>
        <v>202 Birch St Chicago, IL, 60601</v>
      </c>
    </row>
    <row r="14" spans="1:10" x14ac:dyDescent="0.35">
      <c r="A14" s="5" t="s">
        <v>83</v>
      </c>
      <c r="B14" s="1" t="s">
        <v>46</v>
      </c>
      <c r="C14" s="1" t="s">
        <v>12</v>
      </c>
      <c r="D14" s="11">
        <v>45002.490034722221</v>
      </c>
      <c r="E14" s="1" t="s">
        <v>47</v>
      </c>
      <c r="F14" s="1" t="s">
        <v>31</v>
      </c>
      <c r="G14" s="1" t="s">
        <v>30</v>
      </c>
      <c r="H14" s="6" t="s">
        <v>15</v>
      </c>
      <c r="J14" t="str">
        <f t="shared" si="0"/>
        <v>204 Birch St Philadelphia, PA, 19101</v>
      </c>
    </row>
    <row r="15" spans="1:10" x14ac:dyDescent="0.35">
      <c r="A15" s="5" t="s">
        <v>84</v>
      </c>
      <c r="B15" s="1" t="s">
        <v>52</v>
      </c>
      <c r="C15" s="1" t="s">
        <v>9</v>
      </c>
      <c r="D15" s="11">
        <v>45078.417256944442</v>
      </c>
      <c r="E15" s="1" t="s">
        <v>53</v>
      </c>
      <c r="F15" s="1" t="s">
        <v>33</v>
      </c>
      <c r="G15" s="1" t="s">
        <v>26</v>
      </c>
      <c r="H15" s="6" t="s">
        <v>19</v>
      </c>
      <c r="J15" t="str">
        <f t="shared" si="0"/>
        <v>123 Elm St Chicago, IL, 60601</v>
      </c>
    </row>
    <row r="16" spans="1:10" x14ac:dyDescent="0.35">
      <c r="A16" s="5" t="s">
        <v>85</v>
      </c>
      <c r="B16" s="1" t="s">
        <v>60</v>
      </c>
      <c r="C16" s="1" t="s">
        <v>9</v>
      </c>
      <c r="D16" s="11">
        <v>45168.729328703703</v>
      </c>
      <c r="E16" s="1" t="s">
        <v>61</v>
      </c>
      <c r="F16" s="1" t="s">
        <v>28</v>
      </c>
      <c r="G16" s="1" t="s">
        <v>26</v>
      </c>
      <c r="H16" s="6" t="s">
        <v>20</v>
      </c>
      <c r="J16" t="str">
        <f t="shared" si="0"/>
        <v>456 Oak St Chicago, IL, 60601</v>
      </c>
    </row>
    <row r="17" spans="1:10" x14ac:dyDescent="0.35">
      <c r="A17" s="5" t="s">
        <v>86</v>
      </c>
      <c r="B17" s="1" t="s">
        <v>38</v>
      </c>
      <c r="C17" s="1" t="s">
        <v>7</v>
      </c>
      <c r="D17" s="11">
        <v>45218.319780092592</v>
      </c>
      <c r="E17" s="1" t="s">
        <v>39</v>
      </c>
      <c r="F17" s="1" t="s">
        <v>25</v>
      </c>
      <c r="G17" s="1" t="s">
        <v>37</v>
      </c>
      <c r="H17" s="6" t="s">
        <v>14</v>
      </c>
      <c r="J17" t="str">
        <f t="shared" si="0"/>
        <v>203 Birch St Chicago, IL, 60602</v>
      </c>
    </row>
    <row r="18" spans="1:10" x14ac:dyDescent="0.35">
      <c r="A18" s="5" t="s">
        <v>87</v>
      </c>
      <c r="B18" s="1" t="s">
        <v>40</v>
      </c>
      <c r="C18" s="1" t="s">
        <v>12</v>
      </c>
      <c r="D18" s="11">
        <v>45350.719236111108</v>
      </c>
      <c r="E18" s="1" t="s">
        <v>41</v>
      </c>
      <c r="F18" s="1" t="s">
        <v>29</v>
      </c>
      <c r="G18" s="1" t="s">
        <v>30</v>
      </c>
      <c r="H18" s="6" t="s">
        <v>10</v>
      </c>
      <c r="J18" t="str">
        <f t="shared" si="0"/>
        <v>459 Oak St Philadelphia, PA, 19101</v>
      </c>
    </row>
    <row r="19" spans="1:10" x14ac:dyDescent="0.35">
      <c r="A19" s="5" t="s">
        <v>88</v>
      </c>
      <c r="B19" s="1" t="s">
        <v>48</v>
      </c>
      <c r="C19" s="1" t="s">
        <v>7</v>
      </c>
      <c r="D19" s="11">
        <v>45418.726354166669</v>
      </c>
      <c r="E19" s="1" t="s">
        <v>49</v>
      </c>
      <c r="F19" s="1" t="s">
        <v>28</v>
      </c>
      <c r="G19" s="1" t="s">
        <v>36</v>
      </c>
      <c r="H19" s="6" t="s">
        <v>8</v>
      </c>
      <c r="J19" t="str">
        <f t="shared" si="0"/>
        <v>456 Oak St New York, NY, 10001</v>
      </c>
    </row>
    <row r="20" spans="1:10" x14ac:dyDescent="0.35">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4">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topLeftCell="H1" workbookViewId="0"/>
  </sheetViews>
  <sheetFormatPr defaultRowHeight="14.5" x14ac:dyDescent="0.35"/>
  <cols>
    <col min="1" max="1" width="14.26953125" bestFit="1" customWidth="1"/>
    <col min="2" max="2" width="23.36328125" bestFit="1" customWidth="1"/>
    <col min="3" max="3" width="29" style="9" customWidth="1"/>
    <col min="4" max="4" width="16" customWidth="1"/>
    <col min="5" max="5" width="11.81640625" customWidth="1"/>
    <col min="6" max="6" width="22" customWidth="1"/>
    <col min="7" max="8" width="40" customWidth="1"/>
    <col min="9" max="9" width="10.6328125" bestFit="1" customWidth="1"/>
    <col min="10" max="10" width="10.08984375" bestFit="1" customWidth="1"/>
    <col min="12" max="12" width="27.26953125" bestFit="1" customWidth="1"/>
    <col min="13" max="13" width="17.6328125" bestFit="1" customWidth="1"/>
    <col min="14" max="14" width="18.6328125" bestFit="1" customWidth="1"/>
  </cols>
  <sheetData>
    <row r="1" spans="1:14" x14ac:dyDescent="0.35">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5">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5">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5">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5">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5">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5">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5">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5">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5">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5">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5">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5">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5">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5">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5">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5">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5">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5">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5">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4">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E1" zoomScaleNormal="100" workbookViewId="0"/>
  </sheetViews>
  <sheetFormatPr defaultRowHeight="14.5" x14ac:dyDescent="0.35"/>
  <cols>
    <col min="1" max="1" width="14.26953125" bestFit="1" customWidth="1"/>
    <col min="2" max="2" width="23.36328125" bestFit="1" customWidth="1"/>
    <col min="3" max="3" width="14" style="9" customWidth="1"/>
    <col min="4" max="4" width="16.08984375" customWidth="1"/>
    <col min="5" max="5" width="26.08984375" customWidth="1"/>
    <col min="6" max="6" width="22" bestFit="1" customWidth="1"/>
    <col min="7" max="7" width="37" customWidth="1"/>
    <col min="8" max="8" width="40" hidden="1" customWidth="1"/>
    <col min="9" max="9" width="11.6328125" hidden="1" customWidth="1"/>
    <col min="10" max="10" width="9.08984375" customWidth="1"/>
  </cols>
  <sheetData>
    <row r="1" spans="1:12" x14ac:dyDescent="0.35">
      <c r="A1" s="2" t="s">
        <v>69</v>
      </c>
      <c r="B1" s="3" t="s">
        <v>2</v>
      </c>
      <c r="C1" s="3" t="s">
        <v>3</v>
      </c>
      <c r="D1" s="10" t="s">
        <v>92</v>
      </c>
      <c r="E1" s="3" t="s">
        <v>0</v>
      </c>
      <c r="F1" s="3" t="s">
        <v>21</v>
      </c>
      <c r="G1" s="3" t="s">
        <v>22</v>
      </c>
      <c r="H1" s="4" t="s">
        <v>4</v>
      </c>
      <c r="J1" s="17" t="s">
        <v>64</v>
      </c>
      <c r="K1" s="17"/>
      <c r="L1" s="17"/>
    </row>
    <row r="2" spans="1:12" x14ac:dyDescent="0.35">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5">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5">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5">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5">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5">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5">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5">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5">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5">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5">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5">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5">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5">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5">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5">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5">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5">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5">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4">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6"/>
  <sheetViews>
    <sheetView tabSelected="1" topLeftCell="A16" zoomScale="120" zoomScaleNormal="120" workbookViewId="0">
      <selection activeCell="B26" sqref="B26"/>
    </sheetView>
  </sheetViews>
  <sheetFormatPr defaultRowHeight="14.5" x14ac:dyDescent="0.35"/>
  <cols>
    <col min="1" max="1" width="31.36328125" bestFit="1" customWidth="1"/>
  </cols>
  <sheetData>
    <row r="2" spans="1:75" x14ac:dyDescent="0.35">
      <c r="A2" s="15" t="s">
        <v>94</v>
      </c>
      <c r="B2" s="16"/>
    </row>
    <row r="3" spans="1:75" x14ac:dyDescent="0.35">
      <c r="A3" t="str">
        <f>_xlfn.TEXTJOIN(", ",TRUE, 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5">
      <c r="A5" s="15" t="s">
        <v>67</v>
      </c>
      <c r="B5" s="16"/>
    </row>
    <row r="6" spans="1:75" x14ac:dyDescent="0.35">
      <c r="A6">
        <f>FIND(",", $A$3)</f>
        <v>6</v>
      </c>
      <c r="B6">
        <f>FIND(",", $A$3, A$6+LEN(", "))</f>
        <v>18</v>
      </c>
      <c r="C6">
        <f>FIND(",", $A$3, B$6+LEN(", "))</f>
        <v>25</v>
      </c>
      <c r="D6">
        <f>FIND(",", $A$3, C$6+LEN(", "))</f>
        <v>33</v>
      </c>
      <c r="E6">
        <f t="shared" ref="E6:M6" si="0">FIND(",", $A$3, D$6+LEN(", "))</f>
        <v>38</v>
      </c>
      <c r="F6">
        <f t="shared" si="0"/>
        <v>48</v>
      </c>
      <c r="G6">
        <f t="shared" si="0"/>
        <v>53</v>
      </c>
      <c r="H6">
        <f t="shared" si="0"/>
        <v>62</v>
      </c>
      <c r="I6">
        <f t="shared" si="0"/>
        <v>70</v>
      </c>
      <c r="J6">
        <f t="shared" si="0"/>
        <v>73</v>
      </c>
      <c r="K6">
        <f t="shared" si="0"/>
        <v>80</v>
      </c>
      <c r="L6">
        <f t="shared" si="0"/>
        <v>86</v>
      </c>
      <c r="M6">
        <f t="shared" si="0"/>
        <v>91</v>
      </c>
      <c r="N6">
        <f t="shared" ref="N6:Z6" si="1">FIND(",", $A$3, M$6+LEN(", "))</f>
        <v>103</v>
      </c>
      <c r="O6">
        <f t="shared" si="1"/>
        <v>110</v>
      </c>
      <c r="P6">
        <f t="shared" si="1"/>
        <v>122</v>
      </c>
      <c r="Q6">
        <f t="shared" si="1"/>
        <v>129</v>
      </c>
      <c r="R6">
        <f t="shared" si="1"/>
        <v>137</v>
      </c>
      <c r="S6">
        <f t="shared" si="1"/>
        <v>142</v>
      </c>
      <c r="T6">
        <f t="shared" si="1"/>
        <v>154</v>
      </c>
      <c r="U6">
        <f t="shared" si="1"/>
        <v>162</v>
      </c>
      <c r="V6">
        <f t="shared" si="1"/>
        <v>168</v>
      </c>
      <c r="W6">
        <f t="shared" si="1"/>
        <v>179</v>
      </c>
      <c r="X6">
        <f t="shared" si="1"/>
        <v>188</v>
      </c>
      <c r="Y6">
        <f t="shared" si="1"/>
        <v>200</v>
      </c>
      <c r="Z6">
        <f t="shared" si="1"/>
        <v>207</v>
      </c>
      <c r="AA6">
        <f t="shared" ref="AA6:BX6" si="2">FIND(",", $A$3, Z$6+LEN(", "))</f>
        <v>213</v>
      </c>
      <c r="AB6">
        <f t="shared" si="2"/>
        <v>218</v>
      </c>
      <c r="AC6">
        <f t="shared" si="2"/>
        <v>230</v>
      </c>
      <c r="AD6">
        <f t="shared" si="2"/>
        <v>241</v>
      </c>
      <c r="AE6">
        <f t="shared" si="2"/>
        <v>250</v>
      </c>
      <c r="AF6">
        <f t="shared" si="2"/>
        <v>262</v>
      </c>
      <c r="AG6">
        <f t="shared" si="2"/>
        <v>269</v>
      </c>
      <c r="AH6">
        <f t="shared" si="2"/>
        <v>276</v>
      </c>
      <c r="AI6">
        <f t="shared" si="2"/>
        <v>279</v>
      </c>
      <c r="AJ6">
        <f t="shared" si="2"/>
        <v>286</v>
      </c>
      <c r="AK6">
        <f t="shared" si="2"/>
        <v>297</v>
      </c>
      <c r="AL6">
        <f t="shared" si="2"/>
        <v>304</v>
      </c>
      <c r="AM6">
        <f t="shared" si="2"/>
        <v>311</v>
      </c>
      <c r="AN6">
        <f t="shared" si="2"/>
        <v>318</v>
      </c>
      <c r="AO6">
        <f t="shared" si="2"/>
        <v>328</v>
      </c>
      <c r="AP6">
        <f t="shared" si="2"/>
        <v>331</v>
      </c>
      <c r="AQ6">
        <f t="shared" si="2"/>
        <v>338</v>
      </c>
      <c r="AR6">
        <f t="shared" si="2"/>
        <v>341</v>
      </c>
      <c r="AS6">
        <f t="shared" si="2"/>
        <v>349</v>
      </c>
      <c r="AT6">
        <f t="shared" si="2"/>
        <v>359</v>
      </c>
      <c r="AU6">
        <f t="shared" si="2"/>
        <v>364</v>
      </c>
      <c r="AV6">
        <f t="shared" si="2"/>
        <v>375</v>
      </c>
      <c r="AW6">
        <f t="shared" si="2"/>
        <v>384</v>
      </c>
      <c r="AX6">
        <f t="shared" si="2"/>
        <v>396</v>
      </c>
      <c r="AY6">
        <f t="shared" si="2"/>
        <v>402</v>
      </c>
      <c r="AZ6">
        <f t="shared" si="2"/>
        <v>409</v>
      </c>
      <c r="BA6">
        <f t="shared" si="2"/>
        <v>412</v>
      </c>
      <c r="BB6">
        <f t="shared" si="2"/>
        <v>424</v>
      </c>
      <c r="BC6">
        <f t="shared" si="2"/>
        <v>431</v>
      </c>
      <c r="BD6">
        <f t="shared" si="2"/>
        <v>438</v>
      </c>
      <c r="BE6">
        <f t="shared" si="2"/>
        <v>448</v>
      </c>
      <c r="BF6">
        <f t="shared" si="2"/>
        <v>453</v>
      </c>
      <c r="BG6">
        <f t="shared" si="2"/>
        <v>462</v>
      </c>
      <c r="BH6">
        <f t="shared" si="2"/>
        <v>470</v>
      </c>
      <c r="BI6">
        <f t="shared" si="2"/>
        <v>473</v>
      </c>
      <c r="BJ6">
        <f t="shared" si="2"/>
        <v>485</v>
      </c>
      <c r="BK6">
        <f t="shared" si="2"/>
        <v>493</v>
      </c>
      <c r="BL6">
        <f t="shared" si="2"/>
        <v>499</v>
      </c>
      <c r="BM6">
        <f t="shared" si="2"/>
        <v>510</v>
      </c>
      <c r="BN6">
        <f t="shared" si="2"/>
        <v>520</v>
      </c>
      <c r="BO6">
        <f t="shared" si="2"/>
        <v>529</v>
      </c>
      <c r="BP6">
        <f t="shared" si="2"/>
        <v>538</v>
      </c>
      <c r="BQ6">
        <f t="shared" si="2"/>
        <v>543</v>
      </c>
      <c r="BR6">
        <f t="shared" si="2"/>
        <v>555</v>
      </c>
      <c r="BS6">
        <f t="shared" si="2"/>
        <v>563</v>
      </c>
      <c r="BT6">
        <f t="shared" si="2"/>
        <v>569</v>
      </c>
      <c r="BU6">
        <f t="shared" si="2"/>
        <v>581</v>
      </c>
      <c r="BV6">
        <f>FIND(",", $A$3, BU$6+LEN(", "))</f>
        <v>589</v>
      </c>
      <c r="BW6">
        <f>FIND(",", $A$3, BU$6+LEN(", "))</f>
        <v>589</v>
      </c>
    </row>
    <row r="7" spans="1:75" x14ac:dyDescent="0.35">
      <c r="A7" t="str">
        <f>LEFT($A$3, A$6-LEN(","))</f>
        <v>Kafka</v>
      </c>
      <c r="B7" t="str">
        <f>MID($A$3, A$6+LEN(", "), B$6-A$6-LEN(", "))</f>
        <v>DataBricks</v>
      </c>
      <c r="C7" t="str">
        <f>MID($A$3, B$6+LEN(", "), C$6-B$6-LEN(", "))</f>
        <v>Spark</v>
      </c>
      <c r="D7" t="str">
        <f t="shared" ref="D7:M7" si="3">MID($A$3, C$6+LEN(", "), D$6-C$6-LEN(", "))</f>
        <v>Python</v>
      </c>
      <c r="E7" t="str">
        <f t="shared" si="3"/>
        <v>GCP</v>
      </c>
      <c r="F7" t="str">
        <f t="shared" si="3"/>
        <v>Power BI</v>
      </c>
      <c r="G7" t="str">
        <f t="shared" si="3"/>
        <v>GCP</v>
      </c>
      <c r="H7" t="str">
        <f t="shared" si="3"/>
        <v>Airflow</v>
      </c>
      <c r="I7" t="str">
        <f t="shared" si="3"/>
        <v>Hadoop</v>
      </c>
      <c r="J7" t="str">
        <f t="shared" si="3"/>
        <v>R</v>
      </c>
      <c r="K7" t="str">
        <f t="shared" si="3"/>
        <v>Azure</v>
      </c>
      <c r="L7" t="str">
        <f t="shared" si="3"/>
        <v>Java</v>
      </c>
      <c r="M7" t="str">
        <f t="shared" si="3"/>
        <v>SQL</v>
      </c>
      <c r="N7" t="str">
        <f t="shared" ref="N7:Z7" si="4">MID($A$3, M$6+LEN(", "), N$6-M$6-LEN(", "))</f>
        <v>DataBricks</v>
      </c>
      <c r="O7" t="str">
        <f t="shared" si="4"/>
        <v>Kafka</v>
      </c>
      <c r="P7" t="str">
        <f t="shared" si="4"/>
        <v>DataBricks</v>
      </c>
      <c r="Q7" t="str">
        <f t="shared" si="4"/>
        <v>Spark</v>
      </c>
      <c r="R7" t="str">
        <f t="shared" si="4"/>
        <v>Python</v>
      </c>
      <c r="S7" t="str">
        <f t="shared" si="4"/>
        <v>GCP</v>
      </c>
      <c r="T7" t="str">
        <f t="shared" si="4"/>
        <v>DataBricks</v>
      </c>
      <c r="U7" t="str">
        <f t="shared" si="4"/>
        <v>Hadoop</v>
      </c>
      <c r="V7" t="str">
        <f t="shared" si="4"/>
        <v>Java</v>
      </c>
      <c r="W7" t="str">
        <f t="shared" si="4"/>
        <v>Snowflake</v>
      </c>
      <c r="X7" t="str">
        <f t="shared" si="4"/>
        <v>Airflow</v>
      </c>
      <c r="Y7" t="str">
        <f t="shared" si="4"/>
        <v>DataBricks</v>
      </c>
      <c r="Z7" t="str">
        <f t="shared" si="4"/>
        <v>Azure</v>
      </c>
      <c r="AA7" t="str">
        <f t="shared" ref="AA7:BX7" si="5">MID($A$3, Z$6+LEN(", "), AA$6-Z$6-LEN(", "))</f>
        <v>Java</v>
      </c>
      <c r="AB7" t="str">
        <f t="shared" si="5"/>
        <v>SQL</v>
      </c>
      <c r="AC7" t="str">
        <f t="shared" si="5"/>
        <v>DataBricks</v>
      </c>
      <c r="AD7" t="str">
        <f t="shared" si="5"/>
        <v>Snowflake</v>
      </c>
      <c r="AE7" t="str">
        <f t="shared" si="5"/>
        <v>Airflow</v>
      </c>
      <c r="AF7" t="str">
        <f t="shared" si="5"/>
        <v>DataBricks</v>
      </c>
      <c r="AG7" t="str">
        <f t="shared" si="5"/>
        <v>Scala</v>
      </c>
      <c r="AH7" t="str">
        <f t="shared" si="5"/>
        <v>Azure</v>
      </c>
      <c r="AI7" t="str">
        <f t="shared" si="5"/>
        <v>R</v>
      </c>
      <c r="AJ7" t="str">
        <f t="shared" si="5"/>
        <v>Kafka</v>
      </c>
      <c r="AK7" t="str">
        <f t="shared" si="5"/>
        <v>Snowflake</v>
      </c>
      <c r="AL7" t="str">
        <f t="shared" si="5"/>
        <v>Excel</v>
      </c>
      <c r="AM7" t="str">
        <f t="shared" si="5"/>
        <v>Scala</v>
      </c>
      <c r="AN7" t="str">
        <f t="shared" si="5"/>
        <v>Excel</v>
      </c>
      <c r="AO7" t="str">
        <f t="shared" si="5"/>
        <v>Power BI</v>
      </c>
      <c r="AP7" t="str">
        <f t="shared" si="5"/>
        <v>R</v>
      </c>
      <c r="AQ7" t="str">
        <f t="shared" si="5"/>
        <v>Scala</v>
      </c>
      <c r="AR7" t="str">
        <f t="shared" si="5"/>
        <v>R</v>
      </c>
      <c r="AS7" t="str">
        <f t="shared" si="5"/>
        <v>Hadoop</v>
      </c>
      <c r="AT7" t="str">
        <f t="shared" si="5"/>
        <v>Power BI</v>
      </c>
      <c r="AU7" t="str">
        <f t="shared" si="5"/>
        <v>SQL</v>
      </c>
      <c r="AV7" t="str">
        <f t="shared" si="5"/>
        <v>Snowflake</v>
      </c>
      <c r="AW7" t="str">
        <f t="shared" si="5"/>
        <v>Airflow</v>
      </c>
      <c r="AX7" t="str">
        <f t="shared" si="5"/>
        <v>DataBricks</v>
      </c>
      <c r="AY7" t="str">
        <f t="shared" si="5"/>
        <v>Java</v>
      </c>
      <c r="AZ7" t="str">
        <f t="shared" si="5"/>
        <v>Scala</v>
      </c>
      <c r="BA7" t="str">
        <f t="shared" si="5"/>
        <v>R</v>
      </c>
      <c r="BB7" t="str">
        <f t="shared" si="5"/>
        <v>DataBricks</v>
      </c>
      <c r="BC7" t="str">
        <f t="shared" si="5"/>
        <v>Azure</v>
      </c>
      <c r="BD7" t="str">
        <f t="shared" si="5"/>
        <v>Scala</v>
      </c>
      <c r="BE7" t="str">
        <f t="shared" si="5"/>
        <v>Power BI</v>
      </c>
      <c r="BF7" t="str">
        <f t="shared" si="5"/>
        <v>GCP</v>
      </c>
      <c r="BG7" t="str">
        <f t="shared" si="5"/>
        <v>Airflow</v>
      </c>
      <c r="BH7" t="str">
        <f t="shared" si="5"/>
        <v>Hadoop</v>
      </c>
      <c r="BI7" t="str">
        <f t="shared" si="5"/>
        <v>R</v>
      </c>
      <c r="BJ7" t="str">
        <f t="shared" si="5"/>
        <v>DataBricks</v>
      </c>
      <c r="BK7" t="str">
        <f t="shared" si="5"/>
        <v>Hadoop</v>
      </c>
      <c r="BL7" t="str">
        <f t="shared" si="5"/>
        <v>Java</v>
      </c>
      <c r="BM7" t="str">
        <f t="shared" si="5"/>
        <v>Snowflake</v>
      </c>
      <c r="BN7" t="str">
        <f t="shared" si="5"/>
        <v>Power BI</v>
      </c>
      <c r="BO7" t="str">
        <f t="shared" si="5"/>
        <v>Tableau</v>
      </c>
      <c r="BP7" t="str">
        <f t="shared" si="5"/>
        <v>Airflow</v>
      </c>
      <c r="BQ7" t="str">
        <f t="shared" si="5"/>
        <v>SQL</v>
      </c>
      <c r="BR7" t="str">
        <f t="shared" si="5"/>
        <v>DataBricks</v>
      </c>
      <c r="BS7" t="str">
        <f t="shared" si="5"/>
        <v>Hadoop</v>
      </c>
      <c r="BT7" t="str">
        <f t="shared" si="5"/>
        <v>Java</v>
      </c>
      <c r="BU7" t="str">
        <f t="shared" si="5"/>
        <v>DataBricks</v>
      </c>
      <c r="BV7" t="str">
        <f t="shared" si="5"/>
        <v>Hadoop</v>
      </c>
      <c r="BW7" t="str">
        <f>RIGHT($A$3, LEN($A$3) - $BW$6 - 1)</f>
        <v>Java</v>
      </c>
    </row>
    <row r="8" spans="1:75" x14ac:dyDescent="0.35">
      <c r="A8" s="15" t="s">
        <v>68</v>
      </c>
      <c r="B8" s="15" t="s">
        <v>93</v>
      </c>
      <c r="C8" s="16"/>
      <c r="D8" s="16"/>
      <c r="E8" s="16"/>
      <c r="F8" s="16"/>
    </row>
    <row r="9" spans="1:75" x14ac:dyDescent="0.35">
      <c r="A9" s="1" t="str" cm="1">
        <f t="array" ref="A9:A25">_xlfn.UNIQUE(TRANSPOSE(7:7))</f>
        <v>Kafka</v>
      </c>
      <c r="B9" s="1">
        <f>COUNTIF($7:$7, $A9)</f>
        <v>3</v>
      </c>
    </row>
    <row r="10" spans="1:75" x14ac:dyDescent="0.35">
      <c r="A10" s="1" t="str">
        <v>DataBricks</v>
      </c>
      <c r="B10" s="1">
        <f t="shared" ref="B10:B26" si="6">COUNTIF($7:$7, $A10)</f>
        <v>12</v>
      </c>
    </row>
    <row r="11" spans="1:75" x14ac:dyDescent="0.35">
      <c r="A11" s="1" t="str">
        <v>Spark</v>
      </c>
      <c r="B11" s="1">
        <f t="shared" si="6"/>
        <v>2</v>
      </c>
    </row>
    <row r="12" spans="1:75" x14ac:dyDescent="0.35">
      <c r="A12" s="1" t="str">
        <v>Python</v>
      </c>
      <c r="B12" s="1">
        <f t="shared" si="6"/>
        <v>2</v>
      </c>
    </row>
    <row r="13" spans="1:75" x14ac:dyDescent="0.35">
      <c r="A13" s="1" t="str">
        <v>GCP</v>
      </c>
      <c r="B13" s="1">
        <f t="shared" si="6"/>
        <v>4</v>
      </c>
    </row>
    <row r="14" spans="1:75" x14ac:dyDescent="0.35">
      <c r="A14" s="1" t="str">
        <v>Power BI</v>
      </c>
      <c r="B14" s="1">
        <f t="shared" si="6"/>
        <v>5</v>
      </c>
    </row>
    <row r="15" spans="1:75" x14ac:dyDescent="0.35">
      <c r="A15" s="1" t="str">
        <v>Airflow</v>
      </c>
      <c r="B15" s="1">
        <f t="shared" si="6"/>
        <v>6</v>
      </c>
    </row>
    <row r="16" spans="1:75" x14ac:dyDescent="0.35">
      <c r="A16" s="1" t="str">
        <v>Hadoop</v>
      </c>
      <c r="B16" s="1">
        <f t="shared" si="6"/>
        <v>7</v>
      </c>
    </row>
    <row r="17" spans="1:2" x14ac:dyDescent="0.35">
      <c r="A17" s="1" t="str">
        <v>R</v>
      </c>
      <c r="B17" s="1">
        <f t="shared" si="6"/>
        <v>6</v>
      </c>
    </row>
    <row r="18" spans="1:2" x14ac:dyDescent="0.35">
      <c r="A18" s="1" t="str">
        <v>Azure</v>
      </c>
      <c r="B18" s="1">
        <f t="shared" si="6"/>
        <v>4</v>
      </c>
    </row>
    <row r="19" spans="1:2" x14ac:dyDescent="0.35">
      <c r="A19" s="1" t="str">
        <v>Java</v>
      </c>
      <c r="B19" s="1">
        <f t="shared" si="6"/>
        <v>7</v>
      </c>
    </row>
    <row r="20" spans="1:2" x14ac:dyDescent="0.35">
      <c r="A20" s="1" t="str">
        <v>SQL</v>
      </c>
      <c r="B20" s="1">
        <f t="shared" si="6"/>
        <v>4</v>
      </c>
    </row>
    <row r="21" spans="1:2" x14ac:dyDescent="0.35">
      <c r="A21" s="1" t="str">
        <v>Snowflake</v>
      </c>
      <c r="B21" s="1">
        <f t="shared" si="6"/>
        <v>5</v>
      </c>
    </row>
    <row r="22" spans="1:2" x14ac:dyDescent="0.35">
      <c r="A22" s="1" t="str">
        <v>Scala</v>
      </c>
      <c r="B22" s="1">
        <f t="shared" si="6"/>
        <v>5</v>
      </c>
    </row>
    <row r="23" spans="1:2" x14ac:dyDescent="0.35">
      <c r="A23" s="1" t="str">
        <v>Excel</v>
      </c>
      <c r="B23" s="1">
        <f t="shared" si="6"/>
        <v>2</v>
      </c>
    </row>
    <row r="24" spans="1:2" x14ac:dyDescent="0.35">
      <c r="A24" s="1" t="str">
        <v>Tableau</v>
      </c>
      <c r="B24" s="1">
        <f t="shared" si="6"/>
        <v>1</v>
      </c>
    </row>
    <row r="25" spans="1:2" x14ac:dyDescent="0.35">
      <c r="A25" s="1">
        <v>0</v>
      </c>
      <c r="B25" s="1">
        <f t="shared" si="6"/>
        <v>0</v>
      </c>
    </row>
    <row r="26" spans="1:2" x14ac:dyDescent="0.35">
      <c r="B26" s="1">
        <f t="shared" si="6"/>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Alok Jha</cp:lastModifiedBy>
  <dcterms:created xsi:type="dcterms:W3CDTF">2015-06-05T18:17:20Z</dcterms:created>
  <dcterms:modified xsi:type="dcterms:W3CDTF">2025-03-20T02:06:18Z</dcterms:modified>
</cp:coreProperties>
</file>