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aloksingh/Desktop/IIMB-DSAI-2025-26/"/>
    </mc:Choice>
  </mc:AlternateContent>
  <xr:revisionPtr revIDLastSave="0" documentId="8_{4D14F7C3-BB7C-644B-A823-D0E8B7FD5E92}" xr6:coauthVersionLast="47" xr6:coauthVersionMax="47" xr10:uidLastSave="{00000000-0000-0000-0000-000000000000}"/>
  <bookViews>
    <workbookView xWindow="0" yWindow="0" windowWidth="28800" windowHeight="18000" activeTab="1" xr2:uid="{D7F3C489-2325-AB46-9A4A-1FD47A5458B3}"/>
  </bookViews>
  <sheets>
    <sheet name="Notes" sheetId="1" r:id="rId1"/>
    <sheet name="Q1" sheetId="2" r:id="rId2"/>
  </sheets>
  <definedNames>
    <definedName name="solver_eng" localSheetId="1" hidden="1">1</definedName>
    <definedName name="solver_lin" localSheetId="1" hidden="1">2</definedName>
    <definedName name="solver_neg" localSheetId="1" hidden="1">1</definedName>
    <definedName name="solver_num" localSheetId="1" hidden="1">0</definedName>
    <definedName name="solver_opt" localSheetId="1" hidden="1">'Q1'!$K$28</definedName>
    <definedName name="solver_typ" localSheetId="1" hidden="1">1</definedName>
    <definedName name="solver_val" localSheetId="1" hidden="1">0</definedName>
    <definedName name="solver_ver" localSheetId="1" hidden="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3" i="2" l="1"/>
  <c r="I54" i="2" s="1"/>
  <c r="I55" i="2" s="1"/>
  <c r="J51" i="2"/>
  <c r="J50" i="2"/>
  <c r="J49" i="2"/>
  <c r="B44" i="2"/>
  <c r="C44" i="2"/>
  <c r="B43" i="2"/>
  <c r="B42" i="2"/>
  <c r="B41" i="2"/>
  <c r="B21" i="2"/>
  <c r="B18" i="2"/>
  <c r="B17" i="2"/>
  <c r="B20" i="2" l="1"/>
</calcChain>
</file>

<file path=xl/sharedStrings.xml><?xml version="1.0" encoding="utf-8"?>
<sst xmlns="http://schemas.openxmlformats.org/spreadsheetml/2006/main" count="108" uniqueCount="88">
  <si>
    <t>Hypothesis Tetsting</t>
  </si>
  <si>
    <t>Questions</t>
  </si>
  <si>
    <t>In python which library is generally used for Estimation? Is it scipy.stats</t>
  </si>
  <si>
    <t>NULL  Hypothesis Ho -&gt; represents the current thinking or status quo. Theory that needs to be disproved.</t>
  </si>
  <si>
    <t>Alternate Hypothesis Ha-&gt;Hypothesis which needs to be proved.</t>
  </si>
  <si>
    <t>TERMINOLOGIES</t>
  </si>
  <si>
    <r>
      <rPr>
        <b/>
        <sz val="12"/>
        <color theme="1"/>
        <rFont val="Aptos Narrow"/>
        <scheme val="minor"/>
      </rPr>
      <t>One tailed and two Tailed tests</t>
    </r>
    <r>
      <rPr>
        <sz val="12"/>
        <color theme="1"/>
        <rFont val="Aptos Narrow"/>
        <family val="2"/>
        <scheme val="minor"/>
      </rPr>
      <t>-&gt; supported by evidences only in single direction and supported by evidences in both directions. &lt; or &gt; is one tailed test. != is two tailed test.</t>
    </r>
  </si>
  <si>
    <r>
      <t>Type 1 error or Type 2 error--&gt;</t>
    </r>
    <r>
      <rPr>
        <sz val="12"/>
        <color theme="1"/>
        <rFont val="Aptos Narrow"/>
        <scheme val="minor"/>
      </rPr>
      <t xml:space="preserve"> Null hypothesis is true and rejected. (type1)   Null hypothesis is false and acccpted. (type 2)</t>
    </r>
  </si>
  <si>
    <t>Staying with old style when new style is better</t>
  </si>
  <si>
    <t>Type 2 Error</t>
  </si>
  <si>
    <t>Type 1 errors have high cost as existing setup needs to be changed .</t>
  </si>
  <si>
    <r>
      <t>Type 1 error (alpha or level of significance) -</t>
    </r>
    <r>
      <rPr>
        <sz val="12"/>
        <color theme="1"/>
        <rFont val="Aptos Narrow"/>
        <scheme val="minor"/>
      </rPr>
      <t>Switching to new style when it is no better than old style</t>
    </r>
  </si>
  <si>
    <t>Significance Level</t>
  </si>
  <si>
    <t>Region in graph for a given alpha</t>
  </si>
  <si>
    <t>Less P-value means obseved sample when Ho is true is rare so Ha is true.</t>
  </si>
  <si>
    <t>A production line operation is designed to fill cartons with laundry</t>
  </si>
  <si>
    <t>detergent to a mean weight of 32 ounces. In order to check the efficiency</t>
  </si>
  <si>
    <t>and accuracy of the production line, the manager decided to take a sample</t>
  </si>
  <si>
    <t>of 100 cartons and weighed them. Suppose, the mean of the weights of</t>
  </si>
  <si>
    <t>the sample observations is 31.97 ounces. Assuming that the population</t>
  </si>
  <si>
    <t>standard deviation of the mean filling weights is 0.17 ounces, is there</t>
  </si>
  <si>
    <t>enough evidence to say that the production line is not operating correctly?</t>
  </si>
  <si>
    <t>n</t>
  </si>
  <si>
    <t>u</t>
  </si>
  <si>
    <t>s</t>
  </si>
  <si>
    <t>x bar</t>
  </si>
  <si>
    <t>sigma</t>
  </si>
  <si>
    <t>Ho</t>
  </si>
  <si>
    <t>Ha</t>
  </si>
  <si>
    <t>SE</t>
  </si>
  <si>
    <t>zScore</t>
  </si>
  <si>
    <t>pvalue</t>
  </si>
  <si>
    <r>
      <t xml:space="preserve">production line is operating correctly or </t>
    </r>
    <r>
      <rPr>
        <b/>
        <sz val="12"/>
        <color theme="1"/>
        <rFont val="Aptos Narrow"/>
        <scheme val="minor"/>
      </rPr>
      <t>Ho=u</t>
    </r>
  </si>
  <si>
    <r>
      <t>production line not operating correctly. Will go for 2 tail test.</t>
    </r>
    <r>
      <rPr>
        <b/>
        <sz val="12"/>
        <color theme="1"/>
        <rFont val="Aptos Narrow"/>
        <scheme val="minor"/>
      </rPr>
      <t xml:space="preserve"> Ha!=u</t>
    </r>
  </si>
  <si>
    <t>Menas , 7.761% chances of finding this sample given Ho is true.</t>
  </si>
  <si>
    <t>If 5% level of significance is set then Ho can't be rejected.</t>
  </si>
  <si>
    <t>xbar-u</t>
  </si>
  <si>
    <t>theatre is longer than 5 minutes and they are not happy with that. A</t>
  </si>
  <si>
    <t>sample of 49 movies showed that the mean and standard deviation of the</t>
  </si>
  <si>
    <t>amount of time devoted to previews were 7 minutes and 5 minutes,</t>
  </si>
  <si>
    <t>respectively. Formulate relevant null and alternate hypotheses and conduct</t>
  </si>
  <si>
    <t>the test to make your conclusion.</t>
  </si>
  <si>
    <t>Preview not more than 5. u=5mins</t>
  </si>
  <si>
    <t>Preview more than 5. u&gt;5mins</t>
  </si>
  <si>
    <t>xbar</t>
  </si>
  <si>
    <t>mins</t>
  </si>
  <si>
    <t>Tscore</t>
  </si>
  <si>
    <t>only .36% chances that Ho is correct. Hence Ha is correct and previews are indeed more than 5 mins</t>
  </si>
  <si>
    <t>how strong the evidence in favor of the alternative hypothesis must be to reject the null hypothesis? There are 2 ways to solve it-</t>
  </si>
  <si>
    <r>
      <t>2-P-value -</t>
    </r>
    <r>
      <rPr>
        <sz val="12"/>
        <color theme="1"/>
        <rFont val="Aptos Narrow"/>
        <scheme val="minor"/>
      </rPr>
      <t>The p-value is the probability of seeing the observed sample, given that the null hypothesis is true.</t>
    </r>
    <r>
      <rPr>
        <b/>
        <sz val="12"/>
        <color theme="1"/>
        <rFont val="Aptos Narrow"/>
        <scheme val="minor"/>
      </rPr>
      <t xml:space="preserve"> </t>
    </r>
  </si>
  <si>
    <t>1-Rejection Region</t>
  </si>
  <si>
    <t>Type 1 error you're okay to make. Typically 5%. Once we've defined the significance level , we'll check if our sample lies in rejection region (apprach1) or we'll check the probability of finding the sample that we've found among all possible samples assuing Ho is true. If this is low means we've found a rare sample and Ho is not true.</t>
  </si>
  <si>
    <r>
      <t>Based on the sample mean and population mean, find Z score =</t>
    </r>
    <r>
      <rPr>
        <b/>
        <sz val="12"/>
        <color theme="1"/>
        <rFont val="Aptos Narrow"/>
        <scheme val="minor"/>
      </rPr>
      <t>(xbar-u)/Satndard Error</t>
    </r>
  </si>
  <si>
    <t>Again, for SE, SD of pupulation may be known or not known. We'll use T curve if population SD is not known.</t>
  </si>
  <si>
    <r>
      <rPr>
        <b/>
        <sz val="12"/>
        <color theme="1"/>
        <rFont val="Aptos Narrow"/>
        <scheme val="minor"/>
      </rPr>
      <t>2nd way(p value)</t>
    </r>
    <r>
      <rPr>
        <sz val="12"/>
        <color theme="1"/>
        <rFont val="Aptos Narrow"/>
        <family val="2"/>
        <scheme val="minor"/>
      </rPr>
      <t>-Calculating P value for a given score, depends upon curve, curve can be normal or T distribution or any other such as chi.</t>
    </r>
  </si>
  <si>
    <t>=NORM.S.DIST(z,cumilative)</t>
  </si>
  <si>
    <t>=T.DIST.2T(tscore,dof)</t>
  </si>
  <si>
    <t>=T.DIST.RT(tscore, dof)</t>
  </si>
  <si>
    <t>one tail</t>
  </si>
  <si>
    <t>two tails</t>
  </si>
  <si>
    <t>Power of test</t>
  </si>
  <si>
    <t>Approach of HT for Means</t>
  </si>
  <si>
    <r>
      <t xml:space="preserve">probability that analysis can proof Ha thus avoid the Type 2 error. </t>
    </r>
    <r>
      <rPr>
        <b/>
        <sz val="12"/>
        <color theme="1"/>
        <rFont val="Aptos Narrow"/>
        <scheme val="minor"/>
      </rPr>
      <t>Power=1- P(type2 error)</t>
    </r>
  </si>
  <si>
    <r>
      <t>1st way Rejection Region-&gt;</t>
    </r>
    <r>
      <rPr>
        <sz val="12"/>
        <color theme="1"/>
        <rFont val="Aptos Narrow"/>
        <scheme val="minor"/>
      </rPr>
      <t>See if Zscore in rejection region or not.</t>
    </r>
  </si>
  <si>
    <t>1-A production line operation is designed to fill cartons with laundry</t>
  </si>
  <si>
    <t>2-Customers complain that the time devoted to previews before a movie in a</t>
  </si>
  <si>
    <t>3-</t>
  </si>
  <si>
    <t>The manager of a supermarket store believes that the mean time a</t>
  </si>
  <si>
    <t>customer should spend at a checkout counter must be within 5 minutes,</t>
  </si>
  <si>
    <t>but someone claimed that it is currently more than that. A sample of 120</t>
  </si>
  <si>
    <t>shoppers is used to test this claim.</t>
  </si>
  <si>
    <t>standard deviation is 3 minutes, what is the p-value?</t>
  </si>
  <si>
    <t>1-Formulate the hypotheses for this application.</t>
  </si>
  <si>
    <t>2-If the sample mean waiting time is 5 minutes 24 seconds and the</t>
  </si>
  <si>
    <t>4-Can we use the 95% confidence interval for the population mean to</t>
  </si>
  <si>
    <t>Ho=5min</t>
  </si>
  <si>
    <t>Ha&gt;5min</t>
  </si>
  <si>
    <t>5min 24 sec</t>
  </si>
  <si>
    <t>3 mins</t>
  </si>
  <si>
    <t>5 min</t>
  </si>
  <si>
    <t>secs</t>
  </si>
  <si>
    <t>Zscore</t>
  </si>
  <si>
    <t>p Value</t>
  </si>
  <si>
    <r>
      <t>3-What is your conclusion at 5% level of significance?---&gt;</t>
    </r>
    <r>
      <rPr>
        <b/>
        <i/>
        <sz val="11"/>
        <color theme="1"/>
        <rFont val="Helvetica"/>
        <family val="2"/>
      </rPr>
      <t xml:space="preserve"> P value is .072 which is mreo than 5% level of significance Ho can't be rejected.</t>
    </r>
  </si>
  <si>
    <r>
      <t>make our decision?--&gt;</t>
    </r>
    <r>
      <rPr>
        <b/>
        <i/>
        <sz val="11"/>
        <color theme="1"/>
        <rFont val="Helvetica"/>
        <family val="2"/>
      </rPr>
      <t>95% confidence interval value will be 1.96. Z score is 1.46 indicating it doesn't lie in rejection region. Hence Ho can't be rejected.</t>
    </r>
  </si>
  <si>
    <t>4-</t>
  </si>
  <si>
    <t>Can we use the 95% confidence interval for the population mean to make</t>
  </si>
  <si>
    <t>our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</si>
</sst>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9" formatCode="_(* #,##0.0000_);_(* \(#,##0.0000\);_(* &quot;-&quot;??_);_(@_)"/>
    <numFmt numFmtId="173" formatCode="0.0000"/>
  </numFmts>
  <fonts count="6">
    <font>
      <sz val="12"/>
      <color theme="1"/>
      <name val="Aptos Narrow"/>
      <family val="2"/>
      <scheme val="minor"/>
    </font>
    <font>
      <sz val="12"/>
      <color theme="1"/>
      <name val="Aptos Narrow"/>
      <family val="2"/>
      <scheme val="minor"/>
    </font>
    <font>
      <b/>
      <sz val="12"/>
      <color theme="1"/>
      <name val="Aptos Narrow"/>
      <scheme val="minor"/>
    </font>
    <font>
      <sz val="12"/>
      <color theme="1"/>
      <name val="Aptos Narrow"/>
      <scheme val="minor"/>
    </font>
    <font>
      <i/>
      <sz val="11"/>
      <color theme="1"/>
      <name val="Helvetica"/>
      <family val="2"/>
    </font>
    <font>
      <b/>
      <i/>
      <sz val="11"/>
      <color theme="1"/>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0" fillId="0" borderId="0" xfId="0" applyAlignment="1"/>
    <xf numFmtId="0" fontId="2" fillId="0" borderId="0" xfId="0" applyFont="1"/>
    <xf numFmtId="0" fontId="3" fillId="0" borderId="0" xfId="0" applyFont="1"/>
    <xf numFmtId="0" fontId="2" fillId="0" borderId="0" xfId="0" applyFont="1" applyAlignment="1">
      <alignment horizontal="left"/>
    </xf>
    <xf numFmtId="0" fontId="4" fillId="0" borderId="0" xfId="0" applyFont="1"/>
    <xf numFmtId="0" fontId="4" fillId="0" borderId="1" xfId="0" applyFont="1" applyBorder="1"/>
    <xf numFmtId="0" fontId="0" fillId="0" borderId="1" xfId="0" applyBorder="1"/>
    <xf numFmtId="0" fontId="2" fillId="0" borderId="1" xfId="0" applyFont="1" applyBorder="1"/>
    <xf numFmtId="43" fontId="0" fillId="0" borderId="1" xfId="1" applyFont="1" applyBorder="1"/>
    <xf numFmtId="43" fontId="0" fillId="0" borderId="1" xfId="0" applyNumberFormat="1" applyBorder="1"/>
    <xf numFmtId="173" fontId="0" fillId="0" borderId="1" xfId="0" applyNumberFormat="1" applyBorder="1"/>
    <xf numFmtId="169" fontId="0" fillId="0" borderId="1" xfId="0" applyNumberFormat="1" applyBorder="1"/>
    <xf numFmtId="0" fontId="0" fillId="0" borderId="0" xfId="0" applyAlignment="1">
      <alignment horizontal="center" wrapText="1"/>
    </xf>
    <xf numFmtId="0" fontId="2" fillId="0" borderId="0" xfId="0" applyFont="1" applyAlignment="1">
      <alignment horizontal="center" vertical="center"/>
    </xf>
    <xf numFmtId="0" fontId="0" fillId="0" borderId="0" xfId="0" quotePrefix="1"/>
    <xf numFmtId="169" fontId="2" fillId="0" borderId="1" xfId="0" applyNumberFormat="1" applyFont="1" applyBorder="1"/>
    <xf numFmtId="43" fontId="2" fillId="0" borderId="1" xfId="1" applyFont="1" applyBorder="1"/>
    <xf numFmtId="0" fontId="4" fillId="0" borderId="0" xfId="0"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533399</xdr:colOff>
      <xdr:row>6</xdr:row>
      <xdr:rowOff>101600</xdr:rowOff>
    </xdr:from>
    <xdr:to>
      <xdr:col>16</xdr:col>
      <xdr:colOff>584200</xdr:colOff>
      <xdr:row>19</xdr:row>
      <xdr:rowOff>53946</xdr:rowOff>
    </xdr:to>
    <xdr:pic>
      <xdr:nvPicPr>
        <xdr:cNvPr id="2" name="Picture 1" descr="Definition of Rejection Region and Significance Level in Hypothesis  testing. | by Biswajit Kumar Biswas | Medium">
          <a:extLst>
            <a:ext uri="{FF2B5EF4-FFF2-40B4-BE49-F238E27FC236}">
              <a16:creationId xmlns:a16="http://schemas.microsoft.com/office/drawing/2014/main" id="{243A0F08-CE94-8A68-C9CC-8FFF3CF671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90199" y="1320800"/>
          <a:ext cx="5003801" cy="283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577608</xdr:colOff>
      <xdr:row>19</xdr:row>
      <xdr:rowOff>94499</xdr:rowOff>
    </xdr:from>
    <xdr:to>
      <xdr:col>19</xdr:col>
      <xdr:colOff>94099</xdr:colOff>
      <xdr:row>24</xdr:row>
      <xdr:rowOff>131179</xdr:rowOff>
    </xdr:to>
    <xdr:pic>
      <xdr:nvPicPr>
        <xdr:cNvPr id="3" name="Picture 2">
          <a:extLst>
            <a:ext uri="{FF2B5EF4-FFF2-40B4-BE49-F238E27FC236}">
              <a16:creationId xmlns:a16="http://schemas.microsoft.com/office/drawing/2014/main" id="{9976C2C3-B184-E08C-29F3-83B395A6E60D}"/>
            </a:ext>
          </a:extLst>
        </xdr:cNvPr>
        <xdr:cNvPicPr>
          <a:picLocks noChangeAspect="1"/>
        </xdr:cNvPicPr>
      </xdr:nvPicPr>
      <xdr:blipFill>
        <a:blip xmlns:r="http://schemas.openxmlformats.org/officeDocument/2006/relationships" r:embed="rId2"/>
        <a:stretch>
          <a:fillRect/>
        </a:stretch>
      </xdr:blipFill>
      <xdr:spPr>
        <a:xfrm>
          <a:off x="9723938" y="4090921"/>
          <a:ext cx="7788968" cy="10270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0738-33A7-D34D-8E63-652D9E6B4A4E}">
  <dimension ref="A1:K35"/>
  <sheetViews>
    <sheetView topLeftCell="A12" zoomScale="109" zoomScaleNormal="130" workbookViewId="0">
      <selection activeCell="B32" sqref="B32"/>
    </sheetView>
  </sheetViews>
  <sheetFormatPr baseColWidth="10" defaultRowHeight="16"/>
  <cols>
    <col min="1" max="1" width="26" bestFit="1" customWidth="1"/>
    <col min="2" max="2" width="18" bestFit="1" customWidth="1"/>
  </cols>
  <sheetData>
    <row r="1" spans="1:11">
      <c r="A1" s="2" t="s">
        <v>0</v>
      </c>
    </row>
    <row r="2" spans="1:11">
      <c r="B2" s="1" t="s">
        <v>3</v>
      </c>
    </row>
    <row r="3" spans="1:11">
      <c r="B3" t="s">
        <v>4</v>
      </c>
      <c r="J3" t="s">
        <v>1</v>
      </c>
      <c r="K3" t="s">
        <v>2</v>
      </c>
    </row>
    <row r="5" spans="1:11">
      <c r="A5" s="2" t="s">
        <v>5</v>
      </c>
    </row>
    <row r="6" spans="1:11">
      <c r="B6" s="3" t="s">
        <v>6</v>
      </c>
    </row>
    <row r="8" spans="1:11">
      <c r="B8" s="2" t="s">
        <v>7</v>
      </c>
    </row>
    <row r="9" spans="1:11">
      <c r="B9" s="2" t="s">
        <v>11</v>
      </c>
    </row>
    <row r="10" spans="1:11">
      <c r="B10" s="2" t="s">
        <v>9</v>
      </c>
      <c r="C10" t="s">
        <v>8</v>
      </c>
    </row>
    <row r="11" spans="1:11">
      <c r="B11" s="3" t="s">
        <v>10</v>
      </c>
    </row>
    <row r="14" spans="1:11">
      <c r="B14" s="1" t="s">
        <v>48</v>
      </c>
    </row>
    <row r="15" spans="1:11">
      <c r="B15" s="14" t="s">
        <v>12</v>
      </c>
      <c r="C15" s="13" t="s">
        <v>51</v>
      </c>
      <c r="D15" s="13"/>
      <c r="E15" s="13"/>
      <c r="F15" s="13"/>
      <c r="G15" s="13"/>
      <c r="H15" s="13"/>
      <c r="I15" s="13"/>
      <c r="J15" s="13"/>
    </row>
    <row r="16" spans="1:11" ht="34" customHeight="1">
      <c r="B16" s="14"/>
      <c r="C16" s="13"/>
      <c r="D16" s="13"/>
      <c r="E16" s="13"/>
      <c r="F16" s="13"/>
      <c r="G16" s="13"/>
      <c r="H16" s="13"/>
      <c r="I16" s="13"/>
      <c r="J16" s="13"/>
    </row>
    <row r="17" spans="1:3">
      <c r="B17" s="2" t="s">
        <v>50</v>
      </c>
      <c r="C17" t="s">
        <v>13</v>
      </c>
    </row>
    <row r="19" spans="1:3">
      <c r="B19" s="4" t="s">
        <v>49</v>
      </c>
    </row>
    <row r="20" spans="1:3">
      <c r="B20" t="s">
        <v>14</v>
      </c>
    </row>
    <row r="22" spans="1:3">
      <c r="B22" s="2" t="s">
        <v>60</v>
      </c>
      <c r="C22" t="s">
        <v>62</v>
      </c>
    </row>
    <row r="27" spans="1:3">
      <c r="A27" s="2" t="s">
        <v>61</v>
      </c>
    </row>
    <row r="28" spans="1:3">
      <c r="B28" t="s">
        <v>52</v>
      </c>
    </row>
    <row r="29" spans="1:3">
      <c r="B29" t="s">
        <v>53</v>
      </c>
    </row>
    <row r="31" spans="1:3">
      <c r="B31" s="2" t="s">
        <v>63</v>
      </c>
    </row>
    <row r="32" spans="1:3">
      <c r="B32" s="3" t="s">
        <v>54</v>
      </c>
    </row>
    <row r="33" spans="3:5">
      <c r="C33" s="15" t="s">
        <v>55</v>
      </c>
    </row>
    <row r="34" spans="3:5">
      <c r="C34" s="15" t="s">
        <v>56</v>
      </c>
      <c r="E34" s="2" t="s">
        <v>59</v>
      </c>
    </row>
    <row r="35" spans="3:5">
      <c r="C35" s="15" t="s">
        <v>57</v>
      </c>
      <c r="E35" s="2" t="s">
        <v>58</v>
      </c>
    </row>
  </sheetData>
  <mergeCells count="2">
    <mergeCell ref="C15:J16"/>
    <mergeCell ref="B15:B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6E273-A25C-4D4E-B447-8A78065C1726}">
  <dimension ref="A1:M69"/>
  <sheetViews>
    <sheetView tabSelected="1" zoomScale="125" workbookViewId="0">
      <selection activeCell="B61" sqref="B61"/>
    </sheetView>
  </sheetViews>
  <sheetFormatPr baseColWidth="10" defaultRowHeight="16"/>
  <sheetData>
    <row r="1" spans="1:6">
      <c r="A1" s="6" t="s">
        <v>64</v>
      </c>
      <c r="B1" s="7"/>
      <c r="C1" s="7"/>
      <c r="D1" s="7"/>
      <c r="E1" s="7"/>
      <c r="F1" s="7"/>
    </row>
    <row r="2" spans="1:6">
      <c r="A2" s="6" t="s">
        <v>16</v>
      </c>
      <c r="B2" s="7"/>
      <c r="C2" s="7"/>
      <c r="D2" s="7"/>
      <c r="E2" s="7"/>
      <c r="F2" s="7"/>
    </row>
    <row r="3" spans="1:6">
      <c r="A3" s="6" t="s">
        <v>17</v>
      </c>
      <c r="B3" s="7"/>
      <c r="C3" s="7"/>
      <c r="D3" s="7"/>
      <c r="E3" s="7"/>
      <c r="F3" s="7"/>
    </row>
    <row r="4" spans="1:6">
      <c r="A4" s="6" t="s">
        <v>18</v>
      </c>
      <c r="B4" s="7"/>
      <c r="C4" s="7"/>
      <c r="D4" s="7"/>
      <c r="E4" s="7"/>
      <c r="F4" s="7"/>
    </row>
    <row r="5" spans="1:6">
      <c r="A5" s="6" t="s">
        <v>19</v>
      </c>
      <c r="B5" s="7"/>
      <c r="C5" s="7"/>
      <c r="D5" s="7"/>
      <c r="E5" s="7"/>
      <c r="F5" s="7"/>
    </row>
    <row r="6" spans="1:6">
      <c r="A6" s="6" t="s">
        <v>20</v>
      </c>
      <c r="B6" s="7"/>
      <c r="C6" s="7"/>
      <c r="D6" s="7"/>
      <c r="E6" s="7"/>
      <c r="F6" s="7"/>
    </row>
    <row r="7" spans="1:6">
      <c r="A7" s="6" t="s">
        <v>21</v>
      </c>
      <c r="B7" s="7"/>
      <c r="C7" s="7"/>
      <c r="D7" s="7"/>
      <c r="E7" s="7"/>
      <c r="F7" s="7"/>
    </row>
    <row r="8" spans="1:6">
      <c r="A8" s="7"/>
      <c r="B8" s="7"/>
      <c r="C8" s="7"/>
      <c r="D8" s="7"/>
      <c r="E8" s="7"/>
      <c r="F8" s="7"/>
    </row>
    <row r="9" spans="1:6">
      <c r="A9" s="6" t="s">
        <v>22</v>
      </c>
      <c r="B9" s="7">
        <v>100</v>
      </c>
      <c r="C9" s="7"/>
      <c r="D9" s="7"/>
      <c r="E9" s="7"/>
      <c r="F9" s="7"/>
    </row>
    <row r="10" spans="1:6">
      <c r="A10" s="6" t="s">
        <v>23</v>
      </c>
      <c r="B10" s="7">
        <v>32</v>
      </c>
      <c r="C10" s="7"/>
      <c r="D10" s="7"/>
      <c r="E10" s="7"/>
      <c r="F10" s="7"/>
    </row>
    <row r="11" spans="1:6">
      <c r="A11" s="6" t="s">
        <v>25</v>
      </c>
      <c r="B11" s="7">
        <v>31.97</v>
      </c>
      <c r="C11" s="7"/>
      <c r="D11" s="7"/>
      <c r="E11" s="7"/>
      <c r="F11" s="7"/>
    </row>
    <row r="12" spans="1:6">
      <c r="A12" s="6" t="s">
        <v>26</v>
      </c>
      <c r="B12" s="7">
        <v>0.17</v>
      </c>
      <c r="C12" s="7"/>
      <c r="D12" s="7"/>
      <c r="E12" s="7"/>
      <c r="F12" s="7"/>
    </row>
    <row r="13" spans="1:6">
      <c r="A13" s="7"/>
      <c r="B13" s="7"/>
      <c r="C13" s="7"/>
      <c r="D13" s="7"/>
      <c r="E13" s="7"/>
      <c r="F13" s="7"/>
    </row>
    <row r="14" spans="1:6">
      <c r="A14" s="6" t="s">
        <v>27</v>
      </c>
      <c r="B14" s="7" t="s">
        <v>32</v>
      </c>
      <c r="C14" s="7"/>
      <c r="D14" s="7"/>
      <c r="E14" s="7"/>
      <c r="F14" s="7"/>
    </row>
    <row r="15" spans="1:6">
      <c r="A15" s="6" t="s">
        <v>28</v>
      </c>
      <c r="B15" s="7" t="s">
        <v>33</v>
      </c>
      <c r="C15" s="7"/>
      <c r="D15" s="7"/>
      <c r="E15" s="7"/>
      <c r="F15" s="7"/>
    </row>
    <row r="16" spans="1:6">
      <c r="A16" s="7"/>
      <c r="B16" s="7"/>
      <c r="C16" s="7"/>
      <c r="D16" s="7"/>
      <c r="E16" s="7"/>
      <c r="F16" s="7"/>
    </row>
    <row r="17" spans="1:9">
      <c r="A17" s="6" t="s">
        <v>36</v>
      </c>
      <c r="B17" s="7">
        <f>B11-B10</f>
        <v>-3.0000000000001137E-2</v>
      </c>
      <c r="C17" s="7"/>
      <c r="D17" s="7"/>
      <c r="E17" s="7"/>
      <c r="F17" s="7"/>
    </row>
    <row r="18" spans="1:9">
      <c r="A18" s="6" t="s">
        <v>29</v>
      </c>
      <c r="B18" s="7">
        <f>B12/SQRT(B9)</f>
        <v>1.7000000000000001E-2</v>
      </c>
      <c r="C18" s="7"/>
      <c r="D18" s="7"/>
      <c r="E18" s="7"/>
      <c r="F18" s="7"/>
    </row>
    <row r="19" spans="1:9">
      <c r="A19" s="7"/>
      <c r="B19" s="7"/>
      <c r="C19" s="7"/>
      <c r="D19" s="7"/>
      <c r="E19" s="7"/>
      <c r="F19" s="7"/>
    </row>
    <row r="20" spans="1:9">
      <c r="A20" s="6" t="s">
        <v>30</v>
      </c>
      <c r="B20" s="7">
        <f>B17/B18</f>
        <v>-1.764705882353008</v>
      </c>
      <c r="C20" s="7"/>
      <c r="D20" s="7"/>
      <c r="E20" s="7"/>
      <c r="F20" s="7"/>
    </row>
    <row r="21" spans="1:9">
      <c r="A21" s="6" t="s">
        <v>31</v>
      </c>
      <c r="B21" s="8">
        <f>(_xlfn.NORM.S.DIST(B20,TRUE))*2</f>
        <v>7.7613209457691137E-2</v>
      </c>
      <c r="C21" s="8"/>
      <c r="D21" s="7"/>
      <c r="E21" s="7"/>
      <c r="F21" s="7"/>
    </row>
    <row r="22" spans="1:9">
      <c r="A22" s="7"/>
      <c r="B22" s="7" t="s">
        <v>34</v>
      </c>
      <c r="C22" s="7"/>
      <c r="D22" s="7"/>
      <c r="E22" s="7"/>
      <c r="F22" s="7"/>
    </row>
    <row r="23" spans="1:9">
      <c r="A23" s="7"/>
      <c r="B23" s="7" t="s">
        <v>35</v>
      </c>
      <c r="C23" s="7"/>
      <c r="D23" s="7"/>
      <c r="E23" s="7"/>
      <c r="F23" s="7"/>
    </row>
    <row r="27" spans="1:9">
      <c r="A27" s="6" t="s">
        <v>65</v>
      </c>
      <c r="B27" s="7"/>
      <c r="C27" s="7"/>
      <c r="D27" s="7"/>
      <c r="E27" s="7"/>
      <c r="F27" s="7"/>
      <c r="G27" s="7"/>
      <c r="H27" s="7"/>
      <c r="I27" s="7"/>
    </row>
    <row r="28" spans="1:9">
      <c r="A28" s="6" t="s">
        <v>37</v>
      </c>
      <c r="B28" s="7"/>
      <c r="C28" s="7"/>
      <c r="D28" s="7"/>
      <c r="E28" s="7"/>
      <c r="F28" s="7"/>
      <c r="G28" s="7"/>
      <c r="H28" s="7"/>
      <c r="I28" s="7"/>
    </row>
    <row r="29" spans="1:9">
      <c r="A29" s="6" t="s">
        <v>38</v>
      </c>
      <c r="B29" s="7"/>
      <c r="C29" s="7"/>
      <c r="D29" s="7"/>
      <c r="E29" s="7"/>
      <c r="F29" s="7"/>
      <c r="G29" s="7"/>
      <c r="H29" s="7"/>
      <c r="I29" s="7"/>
    </row>
    <row r="30" spans="1:9">
      <c r="A30" s="6" t="s">
        <v>39</v>
      </c>
      <c r="B30" s="7"/>
      <c r="C30" s="7"/>
      <c r="D30" s="7"/>
      <c r="E30" s="7"/>
      <c r="F30" s="7"/>
      <c r="G30" s="7"/>
      <c r="H30" s="7"/>
      <c r="I30" s="7"/>
    </row>
    <row r="31" spans="1:9">
      <c r="A31" s="6" t="s">
        <v>40</v>
      </c>
      <c r="B31" s="7"/>
      <c r="C31" s="7"/>
      <c r="D31" s="7"/>
      <c r="E31" s="7"/>
      <c r="F31" s="7"/>
      <c r="G31" s="7"/>
      <c r="H31" s="7"/>
      <c r="I31" s="7"/>
    </row>
    <row r="32" spans="1:9">
      <c r="A32" s="6" t="s">
        <v>41</v>
      </c>
      <c r="B32" s="7"/>
      <c r="C32" s="7"/>
      <c r="D32" s="7"/>
      <c r="E32" s="7"/>
      <c r="F32" s="7"/>
      <c r="G32" s="7"/>
      <c r="H32" s="7"/>
      <c r="I32" s="7"/>
    </row>
    <row r="33" spans="1:13">
      <c r="A33" s="7"/>
      <c r="B33" s="7"/>
      <c r="C33" s="7"/>
      <c r="D33" s="7"/>
      <c r="E33" s="7"/>
      <c r="F33" s="7"/>
      <c r="G33" s="7"/>
      <c r="H33" s="7"/>
      <c r="I33" s="7"/>
    </row>
    <row r="34" spans="1:13">
      <c r="A34" s="6" t="s">
        <v>27</v>
      </c>
      <c r="B34" s="7" t="s">
        <v>42</v>
      </c>
      <c r="C34" s="7"/>
      <c r="D34" s="7"/>
      <c r="E34" s="7"/>
      <c r="F34" s="7"/>
      <c r="G34" s="7"/>
      <c r="H34" s="7"/>
      <c r="I34" s="7"/>
    </row>
    <row r="35" spans="1:13">
      <c r="A35" s="6" t="s">
        <v>28</v>
      </c>
      <c r="B35" s="7" t="s">
        <v>43</v>
      </c>
      <c r="C35" s="7"/>
      <c r="D35" s="7"/>
      <c r="E35" s="7"/>
      <c r="F35" s="7"/>
      <c r="G35" s="7"/>
      <c r="H35" s="7"/>
      <c r="I35" s="7"/>
    </row>
    <row r="36" spans="1:13">
      <c r="A36" s="6" t="s">
        <v>22</v>
      </c>
      <c r="B36" s="7">
        <v>49</v>
      </c>
      <c r="C36" s="7"/>
      <c r="D36" s="7"/>
      <c r="E36" s="7"/>
      <c r="F36" s="7"/>
      <c r="G36" s="7"/>
      <c r="H36" s="7"/>
      <c r="I36" s="7"/>
    </row>
    <row r="37" spans="1:13">
      <c r="A37" s="6" t="s">
        <v>44</v>
      </c>
      <c r="B37" s="7">
        <v>7</v>
      </c>
      <c r="C37" s="7" t="s">
        <v>45</v>
      </c>
      <c r="D37" s="7"/>
      <c r="E37" s="7"/>
      <c r="F37" s="7"/>
      <c r="G37" s="7"/>
      <c r="H37" s="7"/>
      <c r="I37" s="7"/>
    </row>
    <row r="38" spans="1:13">
      <c r="A38" s="6" t="s">
        <v>24</v>
      </c>
      <c r="B38" s="7">
        <v>5</v>
      </c>
      <c r="C38" s="7" t="s">
        <v>45</v>
      </c>
      <c r="D38" s="7"/>
      <c r="E38" s="7"/>
      <c r="F38" s="7"/>
      <c r="G38" s="7"/>
      <c r="H38" s="7"/>
      <c r="I38" s="7"/>
    </row>
    <row r="39" spans="1:13">
      <c r="A39" s="6" t="s">
        <v>23</v>
      </c>
      <c r="B39" s="7">
        <v>5</v>
      </c>
      <c r="C39" s="7" t="s">
        <v>45</v>
      </c>
      <c r="D39" s="7"/>
      <c r="E39" s="7"/>
      <c r="F39" s="7"/>
      <c r="G39" s="7"/>
      <c r="H39" s="7"/>
      <c r="I39" s="7"/>
    </row>
    <row r="40" spans="1:13">
      <c r="A40" s="7"/>
      <c r="B40" s="7"/>
      <c r="C40" s="7"/>
      <c r="D40" s="7"/>
      <c r="E40" s="7"/>
      <c r="F40" s="7"/>
      <c r="G40" s="7"/>
      <c r="H40" s="7"/>
      <c r="I40" s="7"/>
    </row>
    <row r="41" spans="1:13">
      <c r="A41" s="6" t="s">
        <v>36</v>
      </c>
      <c r="B41" s="7">
        <f>B37-B39</f>
        <v>2</v>
      </c>
      <c r="C41" s="7"/>
      <c r="D41" s="7"/>
      <c r="E41" s="7"/>
      <c r="F41" s="7"/>
      <c r="G41" s="7"/>
      <c r="H41" s="7"/>
      <c r="I41" s="7"/>
    </row>
    <row r="42" spans="1:13">
      <c r="A42" s="6" t="s">
        <v>29</v>
      </c>
      <c r="B42" s="9">
        <f>B38/SQRT(B36)</f>
        <v>0.7142857142857143</v>
      </c>
      <c r="C42" s="7"/>
      <c r="D42" s="7"/>
      <c r="E42" s="7"/>
      <c r="F42" s="7"/>
      <c r="G42" s="7"/>
      <c r="H42" s="7"/>
      <c r="I42" s="7"/>
    </row>
    <row r="43" spans="1:13">
      <c r="A43" s="6" t="s">
        <v>46</v>
      </c>
      <c r="B43" s="10">
        <f>B41/B42</f>
        <v>2.8</v>
      </c>
      <c r="C43" s="7"/>
      <c r="D43" s="7"/>
      <c r="E43" s="7"/>
      <c r="F43" s="7"/>
      <c r="G43" s="7"/>
      <c r="H43" s="7"/>
      <c r="I43" s="7"/>
    </row>
    <row r="44" spans="1:13">
      <c r="A44" s="6" t="s">
        <v>31</v>
      </c>
      <c r="B44" s="11">
        <f>_xlfn.T.DIST.RT(B43,B36-1)</f>
        <v>3.6704552595050875E-3</v>
      </c>
      <c r="C44" s="12">
        <f>1-_xlfn.NORM.S.DIST(B43,TRUE)</f>
        <v>2.5551303304279793E-3</v>
      </c>
      <c r="D44" s="7"/>
      <c r="E44" s="7"/>
      <c r="F44" s="7"/>
      <c r="G44" s="7"/>
      <c r="H44" s="7"/>
      <c r="I44" s="7"/>
    </row>
    <row r="45" spans="1:13">
      <c r="A45" s="7"/>
      <c r="B45" s="8" t="s">
        <v>47</v>
      </c>
      <c r="C45" s="7"/>
      <c r="D45" s="7"/>
      <c r="E45" s="7"/>
      <c r="F45" s="7"/>
      <c r="G45" s="7"/>
      <c r="H45" s="7"/>
      <c r="I45" s="7"/>
    </row>
    <row r="48" spans="1:13">
      <c r="A48" s="7" t="s">
        <v>66</v>
      </c>
      <c r="B48" s="7"/>
      <c r="C48" s="7"/>
      <c r="D48" s="7"/>
      <c r="E48" s="7"/>
      <c r="F48" s="7"/>
      <c r="G48" s="7"/>
      <c r="H48" s="7"/>
      <c r="I48" s="7"/>
      <c r="J48" s="7" t="s">
        <v>80</v>
      </c>
      <c r="K48" s="7"/>
      <c r="L48" s="7"/>
      <c r="M48" s="7"/>
    </row>
    <row r="49" spans="1:13">
      <c r="A49" s="6" t="s">
        <v>67</v>
      </c>
      <c r="B49" s="7"/>
      <c r="C49" s="7"/>
      <c r="D49" s="7"/>
      <c r="E49" s="7"/>
      <c r="F49" s="7"/>
      <c r="G49" s="7"/>
      <c r="H49" s="7" t="s">
        <v>23</v>
      </c>
      <c r="I49" s="7" t="s">
        <v>79</v>
      </c>
      <c r="J49" s="7">
        <f>60*5</f>
        <v>300</v>
      </c>
      <c r="K49" s="7"/>
      <c r="L49" s="7"/>
      <c r="M49" s="7"/>
    </row>
    <row r="50" spans="1:13">
      <c r="A50" s="6" t="s">
        <v>68</v>
      </c>
      <c r="B50" s="7"/>
      <c r="C50" s="7"/>
      <c r="D50" s="7"/>
      <c r="E50" s="7"/>
      <c r="F50" s="7"/>
      <c r="G50" s="7"/>
      <c r="H50" s="7" t="s">
        <v>44</v>
      </c>
      <c r="I50" s="7" t="s">
        <v>77</v>
      </c>
      <c r="J50" s="7">
        <f>60*5+24</f>
        <v>324</v>
      </c>
      <c r="K50" s="7"/>
      <c r="L50" s="7"/>
      <c r="M50" s="7"/>
    </row>
    <row r="51" spans="1:13">
      <c r="A51" s="6" t="s">
        <v>69</v>
      </c>
      <c r="B51" s="7"/>
      <c r="C51" s="7"/>
      <c r="D51" s="7"/>
      <c r="E51" s="7"/>
      <c r="F51" s="7"/>
      <c r="G51" s="7"/>
      <c r="H51" s="7" t="s">
        <v>24</v>
      </c>
      <c r="I51" s="7" t="s">
        <v>78</v>
      </c>
      <c r="J51" s="7">
        <f>60*3</f>
        <v>180</v>
      </c>
      <c r="K51" s="7"/>
      <c r="L51" s="7"/>
      <c r="M51" s="7"/>
    </row>
    <row r="52" spans="1:13">
      <c r="A52" s="6" t="s">
        <v>70</v>
      </c>
      <c r="B52" s="7"/>
      <c r="C52" s="7"/>
      <c r="D52" s="7"/>
      <c r="E52" s="7"/>
      <c r="F52" s="7"/>
      <c r="G52" s="7"/>
      <c r="H52" s="7" t="s">
        <v>22</v>
      </c>
      <c r="I52" s="7">
        <v>120</v>
      </c>
      <c r="J52" s="7"/>
      <c r="K52" s="7"/>
      <c r="L52" s="7"/>
      <c r="M52" s="7"/>
    </row>
    <row r="53" spans="1:13">
      <c r="A53" s="6" t="s">
        <v>72</v>
      </c>
      <c r="B53" s="7"/>
      <c r="C53" s="7"/>
      <c r="D53" s="7"/>
      <c r="E53" s="7"/>
      <c r="F53" s="8" t="s">
        <v>75</v>
      </c>
      <c r="G53" s="8" t="s">
        <v>76</v>
      </c>
      <c r="H53" s="7" t="s">
        <v>29</v>
      </c>
      <c r="I53" s="17">
        <f>J51/SQRT(I52)</f>
        <v>16.431676725154983</v>
      </c>
      <c r="J53" s="7"/>
      <c r="K53" s="7"/>
      <c r="L53" s="7"/>
      <c r="M53" s="7"/>
    </row>
    <row r="54" spans="1:13">
      <c r="A54" s="6" t="s">
        <v>73</v>
      </c>
      <c r="B54" s="7"/>
      <c r="C54" s="7"/>
      <c r="D54" s="7"/>
      <c r="E54" s="7"/>
      <c r="F54" s="7"/>
      <c r="G54" s="7"/>
      <c r="H54" s="7" t="s">
        <v>81</v>
      </c>
      <c r="I54" s="10">
        <f>(J50-J49)/I53</f>
        <v>1.4605934866804431</v>
      </c>
      <c r="J54" s="7"/>
      <c r="K54" s="7"/>
      <c r="L54" s="7"/>
      <c r="M54" s="7"/>
    </row>
    <row r="55" spans="1:13">
      <c r="A55" s="6" t="s">
        <v>71</v>
      </c>
      <c r="B55" s="7"/>
      <c r="C55" s="7"/>
      <c r="D55" s="7"/>
      <c r="E55" s="7"/>
      <c r="F55" s="7"/>
      <c r="G55" s="7"/>
      <c r="H55" s="7" t="s">
        <v>82</v>
      </c>
      <c r="I55" s="16">
        <f>1-_xlfn.NORM.S.DIST(I54,TRUE)</f>
        <v>7.2063517408007649E-2</v>
      </c>
      <c r="J55" s="7"/>
      <c r="K55" s="7"/>
      <c r="L55" s="7"/>
      <c r="M55" s="7"/>
    </row>
    <row r="56" spans="1:13">
      <c r="A56" s="6" t="s">
        <v>83</v>
      </c>
      <c r="B56" s="7"/>
      <c r="C56" s="7"/>
      <c r="D56" s="7"/>
      <c r="E56" s="7"/>
      <c r="F56" s="7"/>
      <c r="G56" s="7"/>
      <c r="H56" s="7"/>
      <c r="I56" s="7"/>
      <c r="J56" s="7"/>
      <c r="K56" s="7"/>
      <c r="L56" s="7"/>
      <c r="M56" s="7"/>
    </row>
    <row r="57" spans="1:13">
      <c r="A57" s="6" t="s">
        <v>74</v>
      </c>
      <c r="B57" s="7"/>
      <c r="C57" s="7"/>
      <c r="D57" s="7"/>
      <c r="E57" s="7"/>
      <c r="F57" s="7"/>
      <c r="G57" s="7"/>
      <c r="H57" s="7"/>
      <c r="I57" s="7"/>
      <c r="J57" s="7"/>
      <c r="K57" s="7"/>
      <c r="L57" s="7"/>
      <c r="M57" s="7"/>
    </row>
    <row r="58" spans="1:13">
      <c r="A58" s="6" t="s">
        <v>84</v>
      </c>
      <c r="B58" s="7"/>
      <c r="C58" s="7"/>
      <c r="D58" s="7"/>
      <c r="E58" s="7"/>
      <c r="F58" s="7"/>
      <c r="G58" s="7"/>
      <c r="H58" s="7"/>
      <c r="I58" s="7"/>
      <c r="J58" s="7"/>
      <c r="K58" s="7"/>
      <c r="L58" s="7"/>
      <c r="M58" s="7"/>
    </row>
    <row r="60" spans="1:13">
      <c r="A60" s="18" t="s">
        <v>85</v>
      </c>
    </row>
    <row r="61" spans="1:13">
      <c r="A61" s="5" t="s">
        <v>15</v>
      </c>
    </row>
    <row r="62" spans="1:13">
      <c r="A62" s="5" t="s">
        <v>16</v>
      </c>
    </row>
    <row r="63" spans="1:13">
      <c r="A63" s="5" t="s">
        <v>17</v>
      </c>
    </row>
    <row r="64" spans="1:13">
      <c r="A64" s="5" t="s">
        <v>18</v>
      </c>
    </row>
    <row r="65" spans="1:1">
      <c r="A65" s="5" t="s">
        <v>19</v>
      </c>
    </row>
    <row r="66" spans="1:1">
      <c r="A66" s="5" t="s">
        <v>20</v>
      </c>
    </row>
    <row r="67" spans="1:1">
      <c r="A67" s="5" t="s">
        <v>21</v>
      </c>
    </row>
    <row r="68" spans="1:1">
      <c r="A68" s="5" t="s">
        <v>86</v>
      </c>
    </row>
    <row r="69" spans="1:1">
      <c r="A69" s="5"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Notes</vt:lpstr>
      <vt:lpstr>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Alok Singh</dc:creator>
  <cp:lastModifiedBy>Alok Singh</cp:lastModifiedBy>
  <dcterms:created xsi:type="dcterms:W3CDTF">2025-04-17T16:18:25Z</dcterms:created>
  <dcterms:modified xsi:type="dcterms:W3CDTF">2025-04-19T06:46:14Z</dcterms:modified>
</cp:coreProperties>
</file>