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01 PHÒNG LĐ-TB&amp;XH\04 NGUỒN VỐN\Tai chính - Kế toán\Quyết toán điều tra hộ nghèo năm 2024\"/>
    </mc:Choice>
  </mc:AlternateContent>
  <bookViews>
    <workbookView xWindow="0" yWindow="0" windowWidth="28800" windowHeight="11055" tabRatio="549"/>
  </bookViews>
  <sheets>
    <sheet name="KINH PHI" sheetId="13"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3" l="1"/>
  <c r="G14" i="13" s="1"/>
  <c r="F13" i="13"/>
  <c r="G13" i="13" s="1"/>
  <c r="D27" i="13"/>
  <c r="G27" i="13" s="1"/>
  <c r="D26" i="13"/>
  <c r="G26" i="13" s="1"/>
  <c r="F29" i="13"/>
  <c r="G29" i="13" s="1"/>
  <c r="F28" i="13"/>
  <c r="G28" i="13" s="1"/>
  <c r="D25" i="13"/>
  <c r="G25" i="13" s="1"/>
  <c r="D24" i="13"/>
  <c r="G24" i="13" s="1"/>
  <c r="D23" i="13"/>
  <c r="G23" i="13" s="1"/>
  <c r="D22" i="13"/>
  <c r="G22" i="13" s="1"/>
  <c r="F20" i="13"/>
  <c r="D20" i="13"/>
  <c r="D16" i="13" s="1"/>
  <c r="F19" i="13"/>
  <c r="G19" i="13" s="1"/>
  <c r="G18" i="13"/>
  <c r="F17" i="13"/>
  <c r="G17" i="13" s="1"/>
  <c r="F15" i="13"/>
  <c r="G15" i="13" s="1"/>
  <c r="F12" i="13"/>
  <c r="G12" i="13" s="1"/>
  <c r="F11" i="13"/>
  <c r="G11" i="13" s="1"/>
  <c r="F10" i="13"/>
  <c r="G10" i="13" s="1"/>
  <c r="F9" i="13"/>
  <c r="G9" i="13" s="1"/>
  <c r="F8" i="13"/>
  <c r="G8" i="13" s="1"/>
  <c r="D21" i="13" l="1"/>
  <c r="D30" i="13" s="1"/>
  <c r="F21" i="13"/>
  <c r="F7" i="13"/>
  <c r="G7" i="13" s="1"/>
  <c r="F16" i="13"/>
  <c r="G16" i="13"/>
  <c r="G20" i="13"/>
  <c r="F30" i="13" l="1"/>
  <c r="G21" i="13"/>
  <c r="G30" i="13" s="1"/>
</calcChain>
</file>

<file path=xl/sharedStrings.xml><?xml version="1.0" encoding="utf-8"?>
<sst xmlns="http://schemas.openxmlformats.org/spreadsheetml/2006/main" count="34" uniqueCount="32">
  <si>
    <t>Nội dung chi</t>
  </si>
  <si>
    <t>Số lượng</t>
  </si>
  <si>
    <t>Tỉnh hỗ trợ</t>
  </si>
  <si>
    <t>Đề nghị huyện hỗ trợ</t>
  </si>
  <si>
    <t>Tổng số tiền</t>
  </si>
  <si>
    <t>Mức chi</t>
  </si>
  <si>
    <t>Thành tiền</t>
  </si>
  <si>
    <t>- Tiền ăn điều tra viên (ĐB không lương)</t>
  </si>
  <si>
    <t>- Tiền nước uống đại biểu 20.000/người/buổi (BCĐ huyện: 05 người; Tổ giúp việc: 06 người, PCT + CC LĐTBXH + MTTQ cấp xã: 36 người, Trưởng Khóm, ấp + ĐTV:  142 người)</t>
  </si>
  <si>
    <t>- Văn phòng phẩm điều tra viên (viết bích, sơ mi nút, sơ mi dây, xóa kéo)</t>
  </si>
  <si>
    <t xml:space="preserve">- Photo tài liệu </t>
  </si>
  <si>
    <t>- Chi khác (Thuê, trang trí hội trường, biển chữ HN)</t>
  </si>
  <si>
    <t>- Biên tập sửa chữa tài liệu  40.000đ/trang A4</t>
  </si>
  <si>
    <t>- Chi thẩm định tài liệu thẩm định tài liệu tập huấn</t>
  </si>
  <si>
    <t>- Thù lao báo cáo viên 300.000đ/buổi (cấp huyện)</t>
  </si>
  <si>
    <t>- Hỗ trợ tiền xăng kiểm tra, giám sát địa bàn của BCĐ huyện và Tổ giúp việc</t>
  </si>
  <si>
    <t>- Tổng hợp báo cáo cấp huyện</t>
  </si>
  <si>
    <t>- Kiểm tra làm sạch phiếu điều tra B1, B2 và phiếu thu thập thông tin xác định hộ có mức sống trung bình (thanh toán theo số lượng thực tế 700 đồng/phiếu)</t>
  </si>
  <si>
    <t>- Nhập thông tin phiếu B1, B2 và phiếu thu thập thông tin xác định hộ có mức sống trung bình vào phần mềm quản lý (thanh toán theo số lượng thực tế 2.000 đồng/phiếu)</t>
  </si>
  <si>
    <t>- Hỗ trợ khóm, ấp họp bình xét Hộ nghèo, Hộ cận nghèo</t>
  </si>
  <si>
    <t>- Điều tra phiếu B 1 điều tra thu thập thông tin hộ gia đình (thanh toán theo số lượng thực tế)</t>
  </si>
  <si>
    <t xml:space="preserve">- Điều tra phiếu B 2 các chỉ tiêu nhu cầu XH, hộ gia đình (thanh toán theo số lượng thực tế) </t>
  </si>
  <si>
    <t>- Điều tra khảo sát thu thập thông tin xác định hộ có mức sống trung bình (thanh toán theo số lượng thực tế)</t>
  </si>
  <si>
    <t>- Cập nhật CCCD Phiếu C</t>
  </si>
  <si>
    <t>- Nhập phiếu vào phần mềm Hộ nghèo</t>
  </si>
  <si>
    <t>- Hỗ trợ xã, thị trấn nghiệm thu phiếu, tổng hợp báo cáo</t>
  </si>
  <si>
    <t>- In ấn sổ quản lý hộ nghèo, cận nghèo; sổ bộ quản lý thành viên hộ nghèo, cận nghèo, hộ có mức sống trung bình</t>
  </si>
  <si>
    <t>Cộng</t>
  </si>
  <si>
    <t>BẢNG DỰ TRÙ KINH PHÍ TẬP HUẤN VÀ CÔNG TÁC ĐIỀU TRA
RÀ SOÁT HỘ NGHÈO, HỘ CẬN NGHÈO NĂM 2024</t>
  </si>
  <si>
    <t>I. Phần chi: Hội nghị triển khai tập huấn nghiệp vụ điều tra</t>
  </si>
  <si>
    <t>II. Phần chi:  Ban Chỉ đạo, Tổ giúp việc huyện</t>
  </si>
  <si>
    <t>III. Phần chi: Cấp xã và điều tra viên khóm, ấp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</si>
</sst>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Arial"/>
      <family val="2"/>
      <scheme val="minor"/>
    </font>
    <font>
      <b/>
      <sz val="14"/>
      <name val="Times New Roman"/>
      <family val="1"/>
    </font>
    <font>
      <sz val="14"/>
      <color theme="1"/>
      <name val="Times New Roman"/>
      <family val="1"/>
    </font>
    <font>
      <b/>
      <sz val="12"/>
      <color theme="1"/>
      <name val="Times New Roman"/>
      <family val="1"/>
    </font>
    <font>
      <sz val="12"/>
      <color theme="1"/>
      <name val="Times New Roman"/>
      <family val="1"/>
    </font>
    <font>
      <sz val="14"/>
      <color rgb="FFFF0000"/>
      <name val="Times New Roman"/>
      <family val="1"/>
    </font>
    <font>
      <b/>
      <sz val="14"/>
      <color theme="1"/>
      <name val="Times New Roman"/>
      <family val="1"/>
    </font>
    <font>
      <sz val="12"/>
      <color rgb="FFFF0000"/>
      <name val="Times New Roman"/>
      <family val="1"/>
    </font>
    <font>
      <u/>
      <sz val="11"/>
      <color theme="10"/>
      <name val="Arial"/>
      <family val="2"/>
      <scheme val="minor"/>
    </font>
    <font>
      <sz val="12"/>
      <color theme="1" tint="4.9989318521683403E-2"/>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6">
    <xf numFmtId="0" fontId="0" fillId="0" borderId="0" xfId="0"/>
    <xf numFmtId="0" fontId="2" fillId="0" borderId="0" xfId="0" applyFont="1"/>
    <xf numFmtId="0" fontId="4" fillId="2" borderId="1" xfId="0" quotePrefix="1" applyFont="1" applyFill="1" applyBorder="1" applyAlignment="1">
      <alignment vertical="center" wrapText="1"/>
    </xf>
    <xf numFmtId="0" fontId="4" fillId="2" borderId="1" xfId="0" applyFont="1" applyFill="1" applyBorder="1" applyAlignment="1">
      <alignment horizontal="center" vertical="center" wrapText="1"/>
    </xf>
    <xf numFmtId="3" fontId="4" fillId="2" borderId="1" xfId="0" applyNumberFormat="1" applyFont="1" applyFill="1" applyBorder="1" applyAlignment="1">
      <alignment horizontal="right" vertical="center" wrapText="1"/>
    </xf>
    <xf numFmtId="0" fontId="4" fillId="2" borderId="1" xfId="0" applyFont="1" applyFill="1" applyBorder="1" applyAlignment="1">
      <alignment horizontal="right" vertical="center" wrapText="1"/>
    </xf>
    <xf numFmtId="0" fontId="4" fillId="2" borderId="1" xfId="0" quotePrefix="1" applyFont="1" applyFill="1" applyBorder="1" applyAlignment="1">
      <alignment horizontal="center" vertical="center" wrapText="1"/>
    </xf>
    <xf numFmtId="0" fontId="5" fillId="0" borderId="0" xfId="0" applyFont="1"/>
    <xf numFmtId="0" fontId="4" fillId="2" borderId="1" xfId="0" quotePrefix="1" applyFont="1" applyFill="1" applyBorder="1" applyAlignment="1">
      <alignment horizontal="right" vertical="center" wrapText="1"/>
    </xf>
    <xf numFmtId="0" fontId="4" fillId="2" borderId="1" xfId="0" quotePrefix="1" applyFont="1" applyFill="1" applyBorder="1" applyAlignment="1">
      <alignment horizontal="justify" vertical="center" wrapText="1"/>
    </xf>
    <xf numFmtId="0" fontId="4" fillId="0" borderId="1" xfId="0" quotePrefix="1" applyFont="1" applyBorder="1" applyAlignment="1">
      <alignment horizontal="left" wrapText="1"/>
    </xf>
    <xf numFmtId="0" fontId="4" fillId="0" borderId="1" xfId="0" quotePrefix="1" applyFont="1" applyBorder="1" applyAlignment="1">
      <alignment vertical="center" wrapText="1"/>
    </xf>
    <xf numFmtId="0" fontId="6" fillId="0" borderId="0" xfId="0" applyFont="1"/>
    <xf numFmtId="3" fontId="4" fillId="0" borderId="1" xfId="0" applyNumberFormat="1" applyFont="1" applyBorder="1" applyAlignment="1">
      <alignment horizontal="right" vertical="center" wrapText="1"/>
    </xf>
    <xf numFmtId="0" fontId="3" fillId="3" borderId="1" xfId="0" applyFont="1" applyFill="1" applyBorder="1" applyAlignment="1">
      <alignment horizontal="center" vertical="center" wrapText="1"/>
    </xf>
    <xf numFmtId="3" fontId="3" fillId="3" borderId="1" xfId="0" applyNumberFormat="1" applyFont="1" applyFill="1" applyBorder="1" applyAlignment="1">
      <alignment horizontal="right" vertical="center" wrapText="1"/>
    </xf>
    <xf numFmtId="0" fontId="3" fillId="3" borderId="1" xfId="0" applyFont="1" applyFill="1" applyBorder="1" applyAlignment="1">
      <alignment horizontal="right" vertical="center" wrapText="1"/>
    </xf>
    <xf numFmtId="0" fontId="3" fillId="3" borderId="2" xfId="0" applyFont="1" applyFill="1" applyBorder="1" applyAlignment="1">
      <alignment horizontal="center" vertical="center" wrapText="1"/>
    </xf>
    <xf numFmtId="3"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3" fontId="7" fillId="2" borderId="1" xfId="0" applyNumberFormat="1" applyFont="1" applyFill="1" applyBorder="1" applyAlignment="1">
      <alignment horizontal="right" vertical="center" wrapText="1"/>
    </xf>
    <xf numFmtId="0" fontId="7" fillId="2" borderId="1" xfId="0" quotePrefix="1" applyFont="1" applyFill="1" applyBorder="1" applyAlignment="1">
      <alignment horizontal="justify" vertical="center" wrapText="1"/>
    </xf>
    <xf numFmtId="0" fontId="7" fillId="2" borderId="1" xfId="0" quotePrefix="1" applyFont="1" applyFill="1" applyBorder="1" applyAlignment="1">
      <alignment vertical="center" wrapText="1"/>
    </xf>
    <xf numFmtId="3" fontId="9" fillId="2" borderId="1" xfId="0" applyNumberFormat="1" applyFont="1" applyFill="1" applyBorder="1" applyAlignment="1">
      <alignment horizontal="right" vertical="center" wrapText="1"/>
    </xf>
    <xf numFmtId="0" fontId="3" fillId="4" borderId="1" xfId="0" applyFont="1" applyFill="1" applyBorder="1" applyAlignment="1">
      <alignment horizontal="center" vertical="center" wrapText="1"/>
    </xf>
    <xf numFmtId="1" fontId="1" fillId="0" borderId="0" xfId="0" applyNumberFormat="1" applyFont="1" applyAlignment="1">
      <alignment horizontal="center" vertical="center" wrapText="1"/>
    </xf>
  </cellXfs>
  <cellStyles count="2">
    <cellStyle name="Hyperlink"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333374</xdr:colOff>
      <xdr:row>3</xdr:row>
      <xdr:rowOff>19051</xdr:rowOff>
    </xdr:from>
    <xdr:to>
      <xdr:col>17</xdr:col>
      <xdr:colOff>304799</xdr:colOff>
      <xdr:row>6</xdr:row>
      <xdr:rowOff>123825</xdr:rowOff>
    </xdr:to>
    <xdr:sp macro="" textlink="">
      <xdr:nvSpPr>
        <xdr:cNvPr id="7" name="TextBox 6"/>
        <xdr:cNvSpPr txBox="1"/>
      </xdr:nvSpPr>
      <xdr:spPr>
        <a:xfrm>
          <a:off x="11039474" y="1028701"/>
          <a:ext cx="5534025" cy="819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i="1">
              <a:solidFill>
                <a:srgbClr val="FF0000"/>
              </a:solidFill>
            </a:rPr>
            <a:t>Ngồn</a:t>
          </a:r>
          <a:r>
            <a:rPr lang="en-US" sz="1500" i="1" baseline="0">
              <a:solidFill>
                <a:srgbClr val="FF0000"/>
              </a:solidFill>
            </a:rPr>
            <a:t> kinh phí thực hiện của Tiểu dự án 2 thuộc dự án 7: nâng cao năng lực giảm nghèo (còn tồn 300 triệu)</a:t>
          </a:r>
          <a:endParaRPr lang="vi-VN" sz="1500" i="1">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workbookViewId="0">
      <selection activeCell="K12" sqref="K12"/>
    </sheetView>
  </sheetViews>
  <sheetFormatPr defaultColWidth="9.125" defaultRowHeight="18.75" customHeight="1" x14ac:dyDescent="0.3"/>
  <cols>
    <col min="1" max="1" width="50.875" style="1" customWidth="1"/>
    <col min="2" max="3" width="9.125" style="1"/>
    <col min="4" max="4" width="14.375" style="1" customWidth="1"/>
    <col min="5" max="5" width="12" style="1" customWidth="1"/>
    <col min="6" max="6" width="12.375" style="1" customWidth="1"/>
    <col min="7" max="7" width="14.375" style="1" customWidth="1"/>
    <col min="8" max="16384" width="9.125" style="1"/>
  </cols>
  <sheetData>
    <row r="1" spans="1:9" ht="42" customHeight="1" x14ac:dyDescent="0.3">
      <c r="A1" s="25" t="s">
        <v>28</v>
      </c>
      <c r="B1" s="25"/>
      <c r="C1" s="25"/>
      <c r="D1" s="25"/>
      <c r="E1" s="25"/>
      <c r="F1" s="25"/>
      <c r="G1" s="25"/>
    </row>
    <row r="3" spans="1:9" ht="18.75" customHeight="1" x14ac:dyDescent="0.3">
      <c r="A3" s="24" t="s">
        <v>0</v>
      </c>
      <c r="B3" s="24" t="s">
        <v>1</v>
      </c>
      <c r="C3" s="24" t="s">
        <v>2</v>
      </c>
      <c r="D3" s="24"/>
      <c r="E3" s="24" t="s">
        <v>3</v>
      </c>
      <c r="F3" s="24"/>
      <c r="G3" s="24" t="s">
        <v>4</v>
      </c>
    </row>
    <row r="4" spans="1:9" x14ac:dyDescent="0.3">
      <c r="A4" s="24"/>
      <c r="B4" s="24"/>
      <c r="C4" s="24" t="s">
        <v>5</v>
      </c>
      <c r="D4" s="24" t="s">
        <v>6</v>
      </c>
      <c r="E4" s="24" t="s">
        <v>5</v>
      </c>
      <c r="F4" s="24" t="s">
        <v>6</v>
      </c>
      <c r="G4" s="24"/>
    </row>
    <row r="5" spans="1:9" x14ac:dyDescent="0.3">
      <c r="A5" s="24"/>
      <c r="B5" s="24"/>
      <c r="C5" s="24"/>
      <c r="D5" s="24"/>
      <c r="E5" s="24"/>
      <c r="F5" s="24"/>
      <c r="G5" s="24"/>
    </row>
    <row r="6" spans="1:9" x14ac:dyDescent="0.3">
      <c r="A6" s="24"/>
      <c r="B6" s="24"/>
      <c r="C6" s="24"/>
      <c r="D6" s="24"/>
      <c r="E6" s="24"/>
      <c r="F6" s="24"/>
      <c r="G6" s="24"/>
    </row>
    <row r="7" spans="1:9" x14ac:dyDescent="0.3">
      <c r="A7" s="14" t="s">
        <v>29</v>
      </c>
      <c r="B7" s="16"/>
      <c r="C7" s="16"/>
      <c r="D7" s="16"/>
      <c r="E7" s="16"/>
      <c r="F7" s="15">
        <f>SUM(F8:F15)</f>
        <v>44166000</v>
      </c>
      <c r="G7" s="15">
        <f>F7+D7</f>
        <v>44166000</v>
      </c>
    </row>
    <row r="8" spans="1:9" x14ac:dyDescent="0.3">
      <c r="A8" s="2" t="s">
        <v>7</v>
      </c>
      <c r="B8" s="3">
        <v>142</v>
      </c>
      <c r="C8" s="8"/>
      <c r="D8" s="8"/>
      <c r="E8" s="4">
        <v>150000</v>
      </c>
      <c r="F8" s="4">
        <f>B8*E8</f>
        <v>21300000</v>
      </c>
      <c r="G8" s="4">
        <f t="shared" ref="G8:G15" si="0">F8+D8</f>
        <v>21300000</v>
      </c>
    </row>
    <row r="9" spans="1:9" ht="48" x14ac:dyDescent="0.3">
      <c r="A9" s="10" t="s">
        <v>8</v>
      </c>
      <c r="B9" s="3">
        <v>189</v>
      </c>
      <c r="C9" s="8"/>
      <c r="D9" s="8"/>
      <c r="E9" s="4">
        <v>40000</v>
      </c>
      <c r="F9" s="4">
        <f t="shared" ref="F9:F15" si="1">B9*E9</f>
        <v>7560000</v>
      </c>
      <c r="G9" s="4">
        <f t="shared" si="0"/>
        <v>7560000</v>
      </c>
      <c r="I9" s="1">
        <v>118</v>
      </c>
    </row>
    <row r="10" spans="1:9" ht="31.5" x14ac:dyDescent="0.3">
      <c r="A10" s="2" t="s">
        <v>9</v>
      </c>
      <c r="B10" s="3">
        <v>189</v>
      </c>
      <c r="C10" s="8"/>
      <c r="D10" s="8"/>
      <c r="E10" s="4">
        <v>39000</v>
      </c>
      <c r="F10" s="4">
        <f t="shared" si="1"/>
        <v>7371000</v>
      </c>
      <c r="G10" s="4">
        <f t="shared" si="0"/>
        <v>7371000</v>
      </c>
    </row>
    <row r="11" spans="1:9" x14ac:dyDescent="0.3">
      <c r="A11" s="2" t="s">
        <v>10</v>
      </c>
      <c r="B11" s="3">
        <v>189</v>
      </c>
      <c r="C11" s="8"/>
      <c r="D11" s="8"/>
      <c r="E11" s="4">
        <v>15000</v>
      </c>
      <c r="F11" s="4">
        <f t="shared" si="1"/>
        <v>2835000</v>
      </c>
      <c r="G11" s="4">
        <f t="shared" si="0"/>
        <v>2835000</v>
      </c>
    </row>
    <row r="12" spans="1:9" x14ac:dyDescent="0.3">
      <c r="A12" s="9" t="s">
        <v>11</v>
      </c>
      <c r="B12" s="3">
        <v>1</v>
      </c>
      <c r="C12" s="5"/>
      <c r="D12" s="5"/>
      <c r="E12" s="4">
        <v>1000000</v>
      </c>
      <c r="F12" s="4">
        <f t="shared" si="1"/>
        <v>1000000</v>
      </c>
      <c r="G12" s="4">
        <f t="shared" si="0"/>
        <v>1000000</v>
      </c>
    </row>
    <row r="13" spans="1:9" x14ac:dyDescent="0.3">
      <c r="A13" s="21" t="s">
        <v>12</v>
      </c>
      <c r="B13" s="3">
        <v>50</v>
      </c>
      <c r="C13" s="5"/>
      <c r="D13" s="5"/>
      <c r="E13" s="4">
        <v>40000</v>
      </c>
      <c r="F13" s="4">
        <f t="shared" ref="F13" si="2">B13*E13</f>
        <v>2000000</v>
      </c>
      <c r="G13" s="4">
        <f t="shared" ref="G13" si="3">F13+D13</f>
        <v>2000000</v>
      </c>
    </row>
    <row r="14" spans="1:9" x14ac:dyDescent="0.3">
      <c r="A14" s="21" t="s">
        <v>13</v>
      </c>
      <c r="B14" s="3">
        <v>50</v>
      </c>
      <c r="C14" s="5"/>
      <c r="D14" s="5"/>
      <c r="E14" s="4">
        <v>30000</v>
      </c>
      <c r="F14" s="4">
        <f t="shared" ref="F14" si="4">B14*E14</f>
        <v>1500000</v>
      </c>
      <c r="G14" s="4">
        <f t="shared" ref="G14" si="5">F14+D14</f>
        <v>1500000</v>
      </c>
    </row>
    <row r="15" spans="1:9" x14ac:dyDescent="0.3">
      <c r="A15" s="2" t="s">
        <v>14</v>
      </c>
      <c r="B15" s="3">
        <v>2</v>
      </c>
      <c r="C15" s="5"/>
      <c r="D15" s="5"/>
      <c r="E15" s="4">
        <v>300000</v>
      </c>
      <c r="F15" s="4">
        <f t="shared" si="1"/>
        <v>600000</v>
      </c>
      <c r="G15" s="4">
        <f t="shared" si="0"/>
        <v>600000</v>
      </c>
    </row>
    <row r="16" spans="1:9" s="12" customFormat="1" x14ac:dyDescent="0.3">
      <c r="A16" s="14" t="s">
        <v>30</v>
      </c>
      <c r="B16" s="14"/>
      <c r="C16" s="15"/>
      <c r="D16" s="15">
        <f>SUM(D17:D20)</f>
        <v>3100000</v>
      </c>
      <c r="E16" s="15"/>
      <c r="F16" s="15">
        <f>SUM(F17:F20)</f>
        <v>12385000</v>
      </c>
      <c r="G16" s="15">
        <f>F16+D16</f>
        <v>15485000</v>
      </c>
    </row>
    <row r="17" spans="1:7" ht="31.5" x14ac:dyDescent="0.3">
      <c r="A17" s="2" t="s">
        <v>15</v>
      </c>
      <c r="B17" s="6">
        <v>12</v>
      </c>
      <c r="C17" s="8"/>
      <c r="D17" s="8"/>
      <c r="E17" s="4">
        <v>600000</v>
      </c>
      <c r="F17" s="4">
        <f>B17*E17</f>
        <v>7200000</v>
      </c>
      <c r="G17" s="4">
        <f>F17+D17</f>
        <v>7200000</v>
      </c>
    </row>
    <row r="18" spans="1:7" x14ac:dyDescent="0.3">
      <c r="A18" s="2" t="s">
        <v>16</v>
      </c>
      <c r="B18" s="3">
        <v>1</v>
      </c>
      <c r="C18" s="8"/>
      <c r="D18" s="8"/>
      <c r="E18" s="23">
        <v>1000000</v>
      </c>
      <c r="F18" s="4">
        <v>1000000</v>
      </c>
      <c r="G18" s="4">
        <f t="shared" ref="G18:G20" si="6">F18+D18</f>
        <v>1000000</v>
      </c>
    </row>
    <row r="19" spans="1:7" ht="47.25" x14ac:dyDescent="0.3">
      <c r="A19" s="22" t="s">
        <v>17</v>
      </c>
      <c r="B19" s="18">
        <v>1550</v>
      </c>
      <c r="C19" s="8"/>
      <c r="D19" s="8"/>
      <c r="E19" s="20">
        <v>700</v>
      </c>
      <c r="F19" s="20">
        <f>B19*E19</f>
        <v>1085000</v>
      </c>
      <c r="G19" s="20">
        <f t="shared" si="6"/>
        <v>1085000</v>
      </c>
    </row>
    <row r="20" spans="1:7" ht="47.25" x14ac:dyDescent="0.3">
      <c r="A20" s="2" t="s">
        <v>18</v>
      </c>
      <c r="B20" s="18">
        <v>1550</v>
      </c>
      <c r="C20" s="4">
        <v>2000</v>
      </c>
      <c r="D20" s="4">
        <f>B20*C20</f>
        <v>3100000</v>
      </c>
      <c r="E20" s="4">
        <v>2000</v>
      </c>
      <c r="F20" s="4">
        <f>B20*E20</f>
        <v>3100000</v>
      </c>
      <c r="G20" s="4">
        <f t="shared" si="6"/>
        <v>6200000</v>
      </c>
    </row>
    <row r="21" spans="1:7" x14ac:dyDescent="0.3">
      <c r="A21" s="14" t="s">
        <v>31</v>
      </c>
      <c r="B21" s="14"/>
      <c r="C21" s="16"/>
      <c r="D21" s="15">
        <f>SUM(D22:D29)</f>
        <v>38850000</v>
      </c>
      <c r="E21" s="15"/>
      <c r="F21" s="15">
        <f>SUM(F22:F29)</f>
        <v>8400000</v>
      </c>
      <c r="G21" s="15">
        <f>F21+D21</f>
        <v>47250000</v>
      </c>
    </row>
    <row r="22" spans="1:7" x14ac:dyDescent="0.3">
      <c r="A22" s="2" t="s">
        <v>19</v>
      </c>
      <c r="B22" s="3">
        <v>71</v>
      </c>
      <c r="C22" s="13">
        <v>250000</v>
      </c>
      <c r="D22" s="4">
        <f>B22*C22</f>
        <v>17750000</v>
      </c>
      <c r="E22" s="5"/>
      <c r="F22" s="4"/>
      <c r="G22" s="4">
        <f>D22+F22</f>
        <v>17750000</v>
      </c>
    </row>
    <row r="23" spans="1:7" ht="31.5" x14ac:dyDescent="0.3">
      <c r="A23" s="11" t="s">
        <v>20</v>
      </c>
      <c r="B23" s="18">
        <v>700</v>
      </c>
      <c r="C23" s="4">
        <v>10000</v>
      </c>
      <c r="D23" s="4">
        <f t="shared" ref="D23:D25" si="7">B23*C23</f>
        <v>7000000</v>
      </c>
      <c r="E23" s="5"/>
      <c r="F23" s="4"/>
      <c r="G23" s="4">
        <f t="shared" ref="G23:G25" si="8">D23+F23</f>
        <v>7000000</v>
      </c>
    </row>
    <row r="24" spans="1:7" ht="31.5" x14ac:dyDescent="0.3">
      <c r="A24" s="11" t="s">
        <v>21</v>
      </c>
      <c r="B24" s="18">
        <v>350</v>
      </c>
      <c r="C24" s="4">
        <v>10000</v>
      </c>
      <c r="D24" s="4">
        <f t="shared" si="7"/>
        <v>3500000</v>
      </c>
      <c r="E24" s="5"/>
      <c r="F24" s="4"/>
      <c r="G24" s="4">
        <f t="shared" si="8"/>
        <v>3500000</v>
      </c>
    </row>
    <row r="25" spans="1:7" ht="31.5" x14ac:dyDescent="0.3">
      <c r="A25" s="11" t="s">
        <v>22</v>
      </c>
      <c r="B25" s="18">
        <v>500</v>
      </c>
      <c r="C25" s="4">
        <v>10000</v>
      </c>
      <c r="D25" s="4">
        <f t="shared" si="7"/>
        <v>5000000</v>
      </c>
      <c r="E25" s="5"/>
      <c r="F25" s="4"/>
      <c r="G25" s="4">
        <f t="shared" si="8"/>
        <v>5000000</v>
      </c>
    </row>
    <row r="26" spans="1:7" x14ac:dyDescent="0.3">
      <c r="A26" s="11" t="s">
        <v>23</v>
      </c>
      <c r="B26" s="18">
        <v>500</v>
      </c>
      <c r="C26" s="4">
        <v>5000</v>
      </c>
      <c r="D26" s="4">
        <f t="shared" ref="D26" si="9">B26*C26</f>
        <v>2500000</v>
      </c>
      <c r="E26" s="5"/>
      <c r="F26" s="4"/>
      <c r="G26" s="4">
        <f t="shared" ref="G26" si="10">D26+F26</f>
        <v>2500000</v>
      </c>
    </row>
    <row r="27" spans="1:7" x14ac:dyDescent="0.3">
      <c r="A27" s="11" t="s">
        <v>24</v>
      </c>
      <c r="B27" s="18">
        <v>1550</v>
      </c>
      <c r="C27" s="4">
        <v>2000</v>
      </c>
      <c r="D27" s="4">
        <f t="shared" ref="D27" si="11">B27*C27</f>
        <v>3100000</v>
      </c>
      <c r="E27" s="5"/>
      <c r="F27" s="4"/>
      <c r="G27" s="4">
        <f t="shared" ref="G27" si="12">D27+F27</f>
        <v>3100000</v>
      </c>
    </row>
    <row r="28" spans="1:7" x14ac:dyDescent="0.3">
      <c r="A28" s="2" t="s">
        <v>25</v>
      </c>
      <c r="B28" s="18">
        <v>12</v>
      </c>
      <c r="C28" s="4"/>
      <c r="D28" s="4"/>
      <c r="E28" s="4">
        <v>500000</v>
      </c>
      <c r="F28" s="4">
        <f>E28*B28</f>
        <v>6000000</v>
      </c>
      <c r="G28" s="4">
        <f>D28+F28</f>
        <v>6000000</v>
      </c>
    </row>
    <row r="29" spans="1:7" ht="31.5" x14ac:dyDescent="0.3">
      <c r="A29" s="2" t="s">
        <v>26</v>
      </c>
      <c r="B29" s="19">
        <v>12</v>
      </c>
      <c r="C29" s="8"/>
      <c r="D29" s="8"/>
      <c r="E29" s="4">
        <v>200000</v>
      </c>
      <c r="F29" s="4">
        <f>B29*E29</f>
        <v>2400000</v>
      </c>
      <c r="G29" s="4">
        <f>F29</f>
        <v>2400000</v>
      </c>
    </row>
    <row r="30" spans="1:7" s="7" customFormat="1" x14ac:dyDescent="0.3">
      <c r="A30" s="17" t="s">
        <v>27</v>
      </c>
      <c r="B30" s="16"/>
      <c r="C30" s="16"/>
      <c r="D30" s="15">
        <f>D21+D16+D7</f>
        <v>41950000</v>
      </c>
      <c r="E30" s="15"/>
      <c r="F30" s="15">
        <f>F21+F16+F7</f>
        <v>64951000</v>
      </c>
      <c r="G30" s="15">
        <f>G21+G16+G7</f>
        <v>106901000</v>
      </c>
    </row>
    <row r="31" spans="1:7" s="7" customFormat="1" x14ac:dyDescent="0.3"/>
    <row r="36" ht="45.75" customHeight="1" x14ac:dyDescent="0.3"/>
  </sheetData>
  <mergeCells count="10">
    <mergeCell ref="A3:A6"/>
    <mergeCell ref="A1:G1"/>
    <mergeCell ref="B3:B6"/>
    <mergeCell ref="C3:D3"/>
    <mergeCell ref="E3:F3"/>
    <mergeCell ref="G3:G6"/>
    <mergeCell ref="C4:C6"/>
    <mergeCell ref="D4:D6"/>
    <mergeCell ref="E4:E6"/>
    <mergeCell ref="F4:F6"/>
  </mergeCells>
  <pageMargins left="0.5" right="0.25" top="0.25" bottom="0.2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KINH PHI</vt:lpstr>
    </vt:vector>
  </TitlesOfParts>
  <Manager/>
  <Company>Grizli777</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user</cp:lastModifiedBy>
  <cp:revision/>
  <dcterms:created xsi:type="dcterms:W3CDTF">2017-07-03T02:33:45Z</dcterms:created>
  <dcterms:modified xsi:type="dcterms:W3CDTF">2024-09-05T07:20:31Z</dcterms:modified>
  <cp:category/>
  <cp:contentStatus/>
</cp:coreProperties>
</file>