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C:\Users\Fernando\Desktop\2024-2\0 ASIGNATURAS\CAPSTONE\EVALUCIÓN SUMATIVA 2\EVALUACIÓN 2.2\GRUPO 2\"/>
    </mc:Choice>
  </mc:AlternateContent>
  <xr:revisionPtr revIDLastSave="0" documentId="13_ncr:1_{765C5823-5C85-4C9E-9FBC-A06E69FDCD7A}" xr6:coauthVersionLast="47" xr6:coauthVersionMax="47" xr10:uidLastSave="{00000000-0000-0000-0000-000000000000}"/>
  <bookViews>
    <workbookView xWindow="-108" yWindow="-108" windowWidth="23256" windowHeight="12456" activeTab="1" xr2:uid="{00000000-000D-0000-FFFF-FFFF00000000}"/>
  </bookViews>
  <sheets>
    <sheet name="RUBRICA" sheetId="12" r:id="rId1"/>
    <sheet name="EVALUACION1" sheetId="1"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53" i="1" l="1"/>
  <c r="B42" i="1"/>
  <c r="B52" i="1"/>
  <c r="B41" i="1"/>
  <c r="B51" i="1"/>
  <c r="B40" i="1"/>
  <c r="J53" i="1"/>
  <c r="K53" i="1" s="1"/>
  <c r="H53" i="1"/>
  <c r="I53" i="1" s="1"/>
  <c r="F53" i="1"/>
  <c r="G53" i="1" s="1"/>
  <c r="D53" i="1"/>
  <c r="E53" i="1" s="1"/>
  <c r="J52" i="1"/>
  <c r="K52" i="1" s="1"/>
  <c r="H52" i="1"/>
  <c r="I52" i="1" s="1"/>
  <c r="F52" i="1"/>
  <c r="G52" i="1" s="1"/>
  <c r="D52" i="1"/>
  <c r="E52" i="1" s="1"/>
  <c r="J51" i="1"/>
  <c r="K51" i="1" s="1"/>
  <c r="H51" i="1"/>
  <c r="I51" i="1" s="1"/>
  <c r="G51" i="1"/>
  <c r="E51" i="1"/>
  <c r="J42" i="1"/>
  <c r="K42" i="1" s="1"/>
  <c r="H42" i="1"/>
  <c r="I42" i="1" s="1"/>
  <c r="F42" i="1"/>
  <c r="G42" i="1" s="1"/>
  <c r="D42" i="1"/>
  <c r="E42" i="1" s="1"/>
  <c r="J41" i="1"/>
  <c r="K41" i="1" s="1"/>
  <c r="H41" i="1"/>
  <c r="I41" i="1" s="1"/>
  <c r="F41" i="1"/>
  <c r="G41" i="1" s="1"/>
  <c r="D41" i="1"/>
  <c r="E41" i="1" s="1"/>
  <c r="J40" i="1"/>
  <c r="K40" i="1" s="1"/>
  <c r="H40" i="1"/>
  <c r="I40" i="1" s="1"/>
  <c r="G40" i="1"/>
  <c r="E40" i="1"/>
  <c r="B28" i="1"/>
  <c r="E28" i="1"/>
  <c r="G28" i="1"/>
  <c r="H28" i="1"/>
  <c r="I28" i="1" s="1"/>
  <c r="J28" i="1"/>
  <c r="K28" i="1" s="1"/>
  <c r="B18" i="1"/>
  <c r="B30" i="1"/>
  <c r="G54" i="1" l="1"/>
  <c r="K54" i="1"/>
  <c r="K43" i="1"/>
  <c r="I54" i="1"/>
  <c r="G43" i="1"/>
  <c r="I43" i="1"/>
  <c r="E54" i="1"/>
  <c r="E43" i="1"/>
  <c r="B29" i="1"/>
  <c r="B14" i="1"/>
  <c r="B15" i="1"/>
  <c r="B16" i="1"/>
  <c r="B17" i="1"/>
  <c r="B19" i="1"/>
  <c r="B13" i="1"/>
  <c r="C47" i="1"/>
  <c r="C36" i="1"/>
  <c r="J29" i="1"/>
  <c r="K29" i="1" s="1"/>
  <c r="H29" i="1"/>
  <c r="I29" i="1" s="1"/>
  <c r="F29" i="1"/>
  <c r="G29" i="1" s="1"/>
  <c r="D29" i="1"/>
  <c r="E29" i="1" s="1"/>
  <c r="J30" i="1"/>
  <c r="K30" i="1" s="1"/>
  <c r="H30" i="1"/>
  <c r="I30" i="1" s="1"/>
  <c r="F30" i="1"/>
  <c r="G30" i="1" s="1"/>
  <c r="D30" i="1"/>
  <c r="E30" i="1" s="1"/>
  <c r="C43" i="1" l="1"/>
  <c r="C44" i="1" s="1"/>
  <c r="C54" i="1"/>
  <c r="C55" i="1" s="1"/>
  <c r="E31" i="1"/>
  <c r="G31" i="1"/>
  <c r="I31" i="1"/>
  <c r="K31" i="1"/>
  <c r="D13" i="1"/>
  <c r="E13" i="1" s="1"/>
  <c r="E14" i="1"/>
  <c r="D15" i="1"/>
  <c r="E15" i="1" s="1"/>
  <c r="D16" i="1"/>
  <c r="E16" i="1" s="1"/>
  <c r="D17" i="1"/>
  <c r="E17" i="1" s="1"/>
  <c r="E18" i="1"/>
  <c r="G19" i="1"/>
  <c r="E19" i="1" l="1"/>
  <c r="H19" i="1"/>
  <c r="I19" i="1" s="1"/>
  <c r="J19" i="1"/>
  <c r="K19" i="1" s="1"/>
  <c r="F16" i="1"/>
  <c r="G16" i="1" s="1"/>
  <c r="H16" i="1"/>
  <c r="I16" i="1" s="1"/>
  <c r="J16" i="1"/>
  <c r="K16" i="1" s="1"/>
  <c r="C24" i="1"/>
  <c r="J18" i="1"/>
  <c r="K18" i="1" s="1"/>
  <c r="H18" i="1"/>
  <c r="I18" i="1" s="1"/>
  <c r="G18" i="1"/>
  <c r="J17" i="1"/>
  <c r="K17" i="1" s="1"/>
  <c r="H17" i="1"/>
  <c r="I17" i="1" s="1"/>
  <c r="F17" i="1"/>
  <c r="G17" i="1" s="1"/>
  <c r="J15" i="1"/>
  <c r="K15" i="1" s="1"/>
  <c r="H15" i="1"/>
  <c r="I15" i="1" s="1"/>
  <c r="F15" i="1"/>
  <c r="G15" i="1" s="1"/>
  <c r="J14" i="1"/>
  <c r="H14" i="1"/>
  <c r="I14" i="1" s="1"/>
  <c r="G14" i="1"/>
  <c r="J13" i="1"/>
  <c r="K13" i="1" s="1"/>
  <c r="H13" i="1"/>
  <c r="I13" i="1" s="1"/>
  <c r="F13" i="1"/>
  <c r="G13" i="1" s="1"/>
  <c r="D5" i="1" l="1"/>
  <c r="D6" i="1"/>
  <c r="E20" i="1"/>
  <c r="G20" i="1"/>
  <c r="I20" i="1"/>
  <c r="K14" i="1"/>
  <c r="C31" i="1" l="1"/>
  <c r="C32" i="1" s="1"/>
  <c r="K20" i="1"/>
  <c r="C20" i="1" s="1"/>
  <c r="C21" i="1" s="1"/>
  <c r="D4" i="1" l="1"/>
  <c r="C6" i="1"/>
  <c r="E6" i="1" s="1"/>
  <c r="C5" i="1"/>
  <c r="E5" i="1" s="1"/>
  <c r="C4" i="1"/>
  <c r="E4" i="1" l="1"/>
</calcChain>
</file>

<file path=xl/sharedStrings.xml><?xml version="1.0" encoding="utf-8"?>
<sst xmlns="http://schemas.openxmlformats.org/spreadsheetml/2006/main" count="144" uniqueCount="80">
  <si>
    <t>PUNTOS</t>
  </si>
  <si>
    <t>NOTA</t>
  </si>
  <si>
    <t>INTEGRANTES</t>
  </si>
  <si>
    <t>Relevancia</t>
  </si>
  <si>
    <t>Puntaje</t>
  </si>
  <si>
    <t>Completamente logrado</t>
  </si>
  <si>
    <t>Logrado</t>
  </si>
  <si>
    <t>No logrado</t>
  </si>
  <si>
    <t>Muy Relevante</t>
  </si>
  <si>
    <t>GRUPAL</t>
  </si>
  <si>
    <t>Nivel de Logro</t>
  </si>
  <si>
    <t>NIVELES DE LOGRO Y PUNTAJES</t>
  </si>
  <si>
    <t>Aspectos a Evaluar</t>
  </si>
  <si>
    <t>Nota</t>
  </si>
  <si>
    <t>PUNTAJE</t>
  </si>
  <si>
    <t>INDIVIDUAL</t>
  </si>
  <si>
    <t>NOMBRE ALUMNO</t>
  </si>
  <si>
    <t>Capacidad de Trabajo en Equipo</t>
  </si>
  <si>
    <t>Indicador de Evaluación</t>
  </si>
  <si>
    <t>Categorías de Respuesta</t>
  </si>
  <si>
    <t>Ponderación del Indicador de Evaluación</t>
  </si>
  <si>
    <r>
      <t>Logrado</t>
    </r>
    <r>
      <rPr>
        <b/>
        <sz val="10"/>
        <color rgb="FFFFFFFF"/>
        <rFont val="Calibri"/>
        <family val="2"/>
      </rPr>
      <t xml:space="preserve">  (60%)</t>
    </r>
  </si>
  <si>
    <t xml:space="preserve">Logro incipiente </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</si>
  <si>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</si>
  <si>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</si>
  <si>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</si>
  <si>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El texto cumple con las reglas ortografía y de redacción en todos sus apartados y utiliza correctamente todas las normas de citación y referencias.</t>
  </si>
  <si>
    <t>Logro Incipiente</t>
  </si>
  <si>
    <t>Logro incipiente</t>
  </si>
  <si>
    <r>
      <t>Completamente Logrado</t>
    </r>
    <r>
      <rPr>
        <b/>
        <sz val="10"/>
        <color rgb="FFFFFFFF"/>
        <rFont val="Calibri"/>
        <family val="2"/>
      </rPr>
      <t xml:space="preserve">  (100%)</t>
    </r>
  </si>
  <si>
    <t>1. Implementa una metodología que permite el logro de los objetivos propuestos, de acuerdo a los estándares de la disciplina.</t>
  </si>
  <si>
    <t xml:space="preserve">Describe la metodología utilizada de acuerdo a los estándares de la disciplina, alcanzando todos los objetivos propuestos para el proyecto. </t>
  </si>
  <si>
    <t xml:space="preserve">Describe la metodología utilizada de acuerdo a los estándares de la disciplina, pero cumple parcialmente los objetivos propuestos para el proyecto. </t>
  </si>
  <si>
    <t xml:space="preserve">Describe la metodología utilizada cumpliendo parcialmente con los estándares de la disciplina y con los objetivos propuestos para el proyecto. </t>
  </si>
  <si>
    <t xml:space="preserve">Describe la metodología utilizada sin cumplir los estándares de la disciplina ni los objetivos propuestos para el proyecto. </t>
  </si>
  <si>
    <t xml:space="preserve">6. Utiliza correctamente las reglas de redacción, ortografía (literal, puntual, acentual) y las normas para citas y referencias. </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</si>
  <si>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</si>
  <si>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</si>
  <si>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</si>
  <si>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</si>
  <si>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</si>
  <si>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</si>
  <si>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</si>
  <si>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10. Colaboración y trabajo en equipo *</t>
  </si>
  <si>
    <t>2. 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</si>
  <si>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que cumpla con estándares de desarrollo de la industria</t>
  </si>
  <si>
    <t>Genera evidencias que dan cuenta del cumplimiento del Proyecto CAPSTONE, en relación a documentación, programación y almacenamiento de datos, de acuerdo a lo planificado por el equipo y no cumplen con estándares de desarrollo de la industria</t>
  </si>
  <si>
    <t>Genera evidencias pero ellas no dan cuenta del cumplimiento del Proyecto CAPSTONE, en relación a documentación, programación y almacenamiento de datos, de acuerdo a lo planificado por el equipo, pero si cumple con estándares de desarrollo de la industria</t>
  </si>
  <si>
    <t>Genera evidencias pero ellas no dan cuenta del cumplimiento del Proyecto CAPSTONE, en relación a documentación, programación y almacenamiento de datos, de acuerdo a lo planificado por el equipo, y no cumplen con estándares de desarrollo de la industria</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</si>
  <si>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</si>
  <si>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</si>
  <si>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</si>
  <si>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</si>
  <si>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</si>
  <si>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4.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</si>
  <si>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</si>
  <si>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</si>
  <si>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</si>
  <si>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</si>
  <si>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5. Utiliza de manera precisa el lenguaje técnico en los entregables de acuerdo con lo requerido por la disciplina.</t>
  </si>
  <si>
    <t xml:space="preserve">Utiliza lenguaje técnico de su disciplina en todos los entregables de avance del proyecto. </t>
  </si>
  <si>
    <t>Utiliza lenguaje técnico de su disciplina en la mayoría de los entregables de avance del proyecto</t>
  </si>
  <si>
    <t>Utiliza lenguaje técnico de su disciplina en la menos de la mitad de los entregables de avance del proyecto</t>
  </si>
  <si>
    <t xml:space="preserve">No utiliza lenguaje técnico de su disciplina en los entregables de avance del proyecto. </t>
  </si>
  <si>
    <t>7. Entrega la documentación y evidencias requerida por la asignatura de acuerdo a la estrucutra y nombres solicitados, guardando todas las evidencias de avances en Git</t>
  </si>
  <si>
    <t>Entrega la documentación y evidencias requeridas por la asignatura de acuerdo a la estrucutra y nombres solicitados, guardando todas las evidencias de avances en Git</t>
  </si>
  <si>
    <t>Entrega la documentación y evidencias requeridas por la asignatura de acuerdo a la estrucutra y nombres solicitados, guardando algunas de las evidencias de avances en Git</t>
  </si>
  <si>
    <t>Entrega la documentación y evidencias requeridas por la asignatura sin una la estrucutra y nombres solicitados, guardando algunas de las evidencias de avances en Git</t>
  </si>
  <si>
    <t>No entrega a través de Git la documentación y evidencias de avance requeridas por la asignatura</t>
  </si>
  <si>
    <t>8.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</si>
  <si>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</si>
  <si>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9.-Generan evidencias claras dentro del repositorio  del aporte de cada uno de los integrantes del equipo que permitan identificar la equidad en el trabajo y la participación de cada estudiante.</t>
  </si>
  <si>
    <t>Generan evidencias dentro del repositorio  del proyecto del aporte de cada uno de los integrantes del equipo que permitan identificar la equidad en el trabajo y la participación de cada estudiante</t>
  </si>
  <si>
    <t>Generan evidencias dentro del repositorio  del proyecto del aporte de cada uno de los integrantes del equipo pero la evidencia no demuestra una equidad en la participación de cada estudiante</t>
  </si>
  <si>
    <t>Generan evidencias dentro del repositorio  del proyecto del aporte de cada uno de los integrantes del equipo pero la evidencia no demuestra la participación de algunos(s) participante(s) del equipo</t>
  </si>
  <si>
    <t>No generan evidencias dentro del repositorio  del proyecto del aporte de cada uno de los integrantes del equipo por lo que no se permite identificar la equidad en el trabajo y la participación de cada estudiante</t>
  </si>
  <si>
    <t>MATIAS GABRIEL TAPIA SILVA</t>
  </si>
  <si>
    <t xml:space="preserve">ALONSO CRISTOBAL MELGAREJO </t>
  </si>
  <si>
    <t>IGNACIO NICOLAS TAPIA ACUNA</t>
  </si>
  <si>
    <t>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</si>
</sst>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8" x14ac:knownFonts="1">
    <font>
      <sz val="11"/>
      <color rgb="FF000000"/>
      <name val="Calibri"/>
    </font>
    <font>
      <b/>
      <sz val="11"/>
      <color rgb="FF000000"/>
      <name val="Calibri"/>
    </font>
    <font>
      <sz val="11"/>
      <name val="Calibri"/>
    </font>
    <font>
      <sz val="20"/>
      <color rgb="FF000000"/>
      <name val="Calibri"/>
    </font>
    <font>
      <b/>
      <sz val="14"/>
      <color rgb="FF000000"/>
      <name val="Calibri"/>
    </font>
    <font>
      <b/>
      <sz val="10"/>
      <color rgb="FF000000"/>
      <name val="Calibri"/>
    </font>
    <font>
      <sz val="9"/>
      <color rgb="FF000000"/>
      <name val="Calibri"/>
    </font>
    <font>
      <sz val="10"/>
      <color rgb="FF000000"/>
      <name val="Calibri"/>
    </font>
    <font>
      <sz val="14"/>
      <color rgb="FF000000"/>
      <name val="Calibri"/>
    </font>
    <font>
      <sz val="16"/>
      <color rgb="FF000000"/>
      <name val="Calibri"/>
    </font>
    <font>
      <b/>
      <sz val="10"/>
      <color rgb="FFFFFFFF"/>
      <name val="Calibri"/>
      <family val="2"/>
    </font>
    <font>
      <b/>
      <sz val="10"/>
      <color rgb="FF000000"/>
      <name val="Calibri"/>
      <family val="2"/>
    </font>
    <font>
      <b/>
      <sz val="11"/>
      <color rgb="FFFFFFFF"/>
      <name val="Calibri"/>
      <family val="2"/>
    </font>
    <font>
      <sz val="10"/>
      <color rgb="FF000000"/>
      <name val="Calibri"/>
      <family val="2"/>
    </font>
    <font>
      <sz val="11"/>
      <color rgb="FF000000"/>
      <name val="Calibri"/>
      <family val="2"/>
    </font>
    <font>
      <b/>
      <sz val="11"/>
      <color rgb="FF000000"/>
      <name val="Calibri"/>
      <family val="2"/>
    </font>
    <font>
      <sz val="10"/>
      <color theme="1"/>
      <name val="Calibri"/>
      <family val="2"/>
    </font>
    <font>
      <sz val="9"/>
      <color rgb="FF000000"/>
      <name val="Calibri"/>
      <family val="2"/>
    </font>
  </fonts>
  <fills count="10">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
      <patternFill patternType="solid">
        <fgColor rgb="FF92D050"/>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bottom style="medium">
        <color rgb="FF7F7F7F"/>
      </bottom>
      <diagonal/>
    </border>
    <border>
      <left/>
      <right style="medium">
        <color rgb="FF7F7F7F"/>
      </right>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
      <left style="medium">
        <color rgb="FF7F7F7F"/>
      </left>
      <right style="medium">
        <color rgb="FF7F7F7F"/>
      </right>
      <top style="medium">
        <color rgb="FF7F7F7F"/>
      </top>
      <bottom/>
      <diagonal/>
    </border>
    <border>
      <left/>
      <right style="medium">
        <color rgb="FF7F7F7F"/>
      </right>
      <top/>
      <bottom/>
      <diagonal/>
    </border>
    <border>
      <left/>
      <right/>
      <top/>
      <bottom style="medium">
        <color rgb="FF7F7F7F"/>
      </bottom>
      <diagonal/>
    </border>
  </borders>
  <cellStyleXfs count="1">
    <xf numFmtId="0" fontId="0" fillId="0" borderId="0"/>
  </cellStyleXfs>
  <cellXfs count="73">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0" borderId="0" xfId="0" applyAlignment="1">
      <alignment horizontal="right" vertical="center"/>
    </xf>
    <xf numFmtId="164" fontId="0" fillId="2" borderId="1" xfId="0" applyNumberFormat="1" applyFill="1" applyBorder="1" applyAlignment="1">
      <alignment horizontal="center"/>
    </xf>
    <xf numFmtId="164" fontId="0" fillId="3"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4" borderId="12" xfId="0" applyFont="1" applyFill="1" applyBorder="1" applyAlignment="1">
      <alignment vertical="center" wrapText="1"/>
    </xf>
    <xf numFmtId="0" fontId="1" fillId="0" borderId="9" xfId="0" applyFont="1" applyBorder="1" applyAlignment="1">
      <alignment horizontal="left" vertical="center" wrapText="1"/>
    </xf>
    <xf numFmtId="0" fontId="1" fillId="0" borderId="13"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3" fillId="0" borderId="23" xfId="0" applyFont="1" applyBorder="1" applyAlignment="1">
      <alignment horizontal="justify" vertical="center" wrapText="1"/>
    </xf>
    <xf numFmtId="0" fontId="13" fillId="0" borderId="24" xfId="0" applyFont="1" applyBorder="1" applyAlignment="1">
      <alignment horizontal="justify" vertical="center" wrapText="1"/>
    </xf>
    <xf numFmtId="0" fontId="7" fillId="0" borderId="15" xfId="0" applyFont="1" applyBorder="1" applyAlignment="1">
      <alignment horizontal="left" vertical="center"/>
    </xf>
    <xf numFmtId="0" fontId="6" fillId="0" borderId="3" xfId="0" applyFont="1" applyBorder="1" applyAlignment="1">
      <alignment horizontal="right" vertical="center" wrapText="1"/>
    </xf>
    <xf numFmtId="0" fontId="6" fillId="0" borderId="25" xfId="0" applyFont="1" applyBorder="1" applyAlignment="1">
      <alignment horizontal="left" vertical="center" wrapText="1"/>
    </xf>
    <xf numFmtId="0" fontId="15" fillId="4" borderId="11" xfId="0" applyFont="1" applyFill="1" applyBorder="1" applyAlignment="1">
      <alignment vertical="center" wrapText="1"/>
    </xf>
    <xf numFmtId="0" fontId="6" fillId="0" borderId="4" xfId="0" applyFont="1" applyBorder="1" applyAlignment="1">
      <alignment horizontal="right" vertical="center" wrapText="1"/>
    </xf>
    <xf numFmtId="0" fontId="8" fillId="0" borderId="2" xfId="0" applyFont="1" applyBorder="1"/>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9" fontId="10" fillId="8" borderId="25" xfId="0" applyNumberFormat="1" applyFont="1" applyFill="1" applyBorder="1" applyAlignment="1">
      <alignment horizontal="center" vertical="center" wrapText="1"/>
    </xf>
    <xf numFmtId="0" fontId="13" fillId="0" borderId="25" xfId="0" applyFont="1" applyBorder="1" applyAlignment="1">
      <alignment horizontal="justify" vertical="center" wrapText="1"/>
    </xf>
    <xf numFmtId="0" fontId="11" fillId="0" borderId="25" xfId="0" applyFont="1" applyBorder="1" applyAlignment="1">
      <alignment horizontal="center" vertical="center" wrapText="1"/>
    </xf>
    <xf numFmtId="0" fontId="14" fillId="2" borderId="1" xfId="0" applyFont="1" applyFill="1" applyBorder="1" applyAlignment="1">
      <alignment horizontal="center" vertical="center" wrapText="1"/>
    </xf>
    <xf numFmtId="9" fontId="14" fillId="2" borderId="1" xfId="0" applyNumberFormat="1" applyFont="1" applyFill="1" applyBorder="1" applyAlignment="1">
      <alignment horizontal="center" vertical="center" wrapText="1"/>
    </xf>
    <xf numFmtId="0" fontId="13" fillId="9" borderId="25" xfId="0" applyFont="1" applyFill="1" applyBorder="1" applyAlignment="1">
      <alignment horizontal="justify" vertical="center" wrapText="1"/>
    </xf>
    <xf numFmtId="0" fontId="13" fillId="9" borderId="27" xfId="0" applyFont="1" applyFill="1" applyBorder="1" applyAlignment="1">
      <alignment horizontal="justify" vertical="center" wrapText="1"/>
    </xf>
    <xf numFmtId="0" fontId="13" fillId="0" borderId="27" xfId="0" applyFont="1" applyBorder="1" applyAlignment="1">
      <alignment horizontal="justify" vertical="center" wrapText="1"/>
    </xf>
    <xf numFmtId="0" fontId="13" fillId="0" borderId="28" xfId="0" applyFont="1" applyBorder="1" applyAlignment="1">
      <alignment horizontal="justify" vertical="center" wrapText="1"/>
    </xf>
    <xf numFmtId="0" fontId="13" fillId="9" borderId="23" xfId="0" applyFont="1" applyFill="1" applyBorder="1" applyAlignment="1">
      <alignment horizontal="justify" vertical="center" wrapText="1"/>
    </xf>
    <xf numFmtId="0" fontId="13" fillId="0" borderId="29" xfId="0" applyFont="1" applyBorder="1" applyAlignment="1">
      <alignment horizontal="justify" vertical="center" wrapText="1"/>
    </xf>
    <xf numFmtId="0" fontId="16" fillId="9" borderId="25" xfId="0" applyFont="1" applyFill="1" applyBorder="1" applyAlignment="1">
      <alignment horizontal="justify" vertical="center" wrapText="1"/>
    </xf>
    <xf numFmtId="0" fontId="16" fillId="0" borderId="25" xfId="0" applyFont="1" applyBorder="1" applyAlignment="1">
      <alignment horizontal="justify" vertical="center" wrapText="1"/>
    </xf>
    <xf numFmtId="0" fontId="11" fillId="0" borderId="24" xfId="0" applyFont="1" applyBorder="1" applyAlignment="1">
      <alignment horizontal="center" vertical="center" wrapText="1"/>
    </xf>
    <xf numFmtId="0" fontId="10" fillId="8" borderId="25" xfId="0" applyFont="1" applyFill="1" applyBorder="1" applyAlignment="1">
      <alignment horizontal="center" vertical="center" wrapText="1"/>
    </xf>
    <xf numFmtId="0" fontId="12" fillId="8" borderId="25" xfId="0" applyFont="1" applyFill="1" applyBorder="1" applyAlignment="1">
      <alignment horizontal="center" vertical="center" wrapText="1"/>
    </xf>
    <xf numFmtId="0" fontId="0" fillId="3" borderId="2" xfId="0" applyFill="1" applyBorder="1" applyAlignment="1">
      <alignment horizontal="right" vertical="center"/>
    </xf>
    <xf numFmtId="0" fontId="2" fillId="0" borderId="3" xfId="0" applyFont="1" applyBorder="1"/>
    <xf numFmtId="0" fontId="9" fillId="0" borderId="17" xfId="0" applyFont="1" applyBorder="1" applyAlignment="1">
      <alignment horizontal="left" vertical="center"/>
    </xf>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2" fillId="0" borderId="22" xfId="0" applyFont="1" applyBorder="1"/>
    <xf numFmtId="0" fontId="5" fillId="4" borderId="2" xfId="0" applyFont="1" applyFill="1" applyBorder="1" applyAlignment="1">
      <alignment horizontal="center" vertical="center"/>
    </xf>
    <xf numFmtId="0" fontId="5" fillId="4" borderId="4" xfId="0" applyFont="1" applyFill="1" applyBorder="1" applyAlignment="1">
      <alignment horizontal="center" vertical="center"/>
    </xf>
    <xf numFmtId="0" fontId="2" fillId="0" borderId="14" xfId="0" applyFont="1" applyBorder="1"/>
    <xf numFmtId="0" fontId="2" fillId="0" borderId="15" xfId="0" applyFont="1" applyBorder="1"/>
    <xf numFmtId="0" fontId="11" fillId="4" borderId="4" xfId="0" applyFont="1" applyFill="1" applyBorder="1" applyAlignment="1">
      <alignment horizontal="center" vertical="center"/>
    </xf>
    <xf numFmtId="0" fontId="0" fillId="7" borderId="2" xfId="0" applyFill="1" applyBorder="1" applyAlignment="1">
      <alignment horizontal="center" vertical="center" textRotation="255"/>
    </xf>
    <xf numFmtId="0" fontId="2" fillId="0" borderId="16"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26" xfId="0" applyFont="1" applyBorder="1"/>
    <xf numFmtId="0" fontId="1" fillId="4" borderId="5" xfId="0" applyFont="1" applyFill="1" applyBorder="1" applyAlignment="1">
      <alignment horizontal="left" vertical="center" wrapText="1"/>
    </xf>
    <xf numFmtId="0" fontId="2" fillId="0" borderId="9" xfId="0" applyFont="1" applyBorder="1"/>
    <xf numFmtId="0" fontId="17" fillId="0" borderId="25" xfId="0" applyFont="1" applyBorder="1" applyAlignment="1">
      <alignment horizontal="left" vertical="center" wrapText="1"/>
    </xf>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396D1B-8A63-4A90-BA20-D34AC13A3962}">
  <dimension ref="A1:F13"/>
  <sheetViews>
    <sheetView topLeftCell="A5" zoomScale="80" zoomScaleNormal="80" workbookViewId="0">
      <selection activeCell="F11" sqref="F11"/>
    </sheetView>
  </sheetViews>
  <sheetFormatPr baseColWidth="10" defaultRowHeight="14.4" x14ac:dyDescent="0.3"/>
  <cols>
    <col min="1" max="6" width="38.77734375" customWidth="1"/>
  </cols>
  <sheetData>
    <row r="1" spans="1:6" x14ac:dyDescent="0.3">
      <c r="A1" s="50" t="s">
        <v>18</v>
      </c>
      <c r="B1" s="50" t="s">
        <v>19</v>
      </c>
      <c r="C1" s="50"/>
      <c r="D1" s="50"/>
      <c r="E1" s="50"/>
      <c r="F1" s="50" t="s">
        <v>20</v>
      </c>
    </row>
    <row r="2" spans="1:6" x14ac:dyDescent="0.3">
      <c r="A2" s="50"/>
      <c r="B2" s="51" t="s">
        <v>29</v>
      </c>
      <c r="C2" s="51" t="s">
        <v>21</v>
      </c>
      <c r="D2" s="35" t="s">
        <v>22</v>
      </c>
      <c r="E2" s="34" t="s">
        <v>7</v>
      </c>
      <c r="F2" s="50"/>
    </row>
    <row r="3" spans="1:6" x14ac:dyDescent="0.3">
      <c r="A3" s="50"/>
      <c r="B3" s="51"/>
      <c r="C3" s="51"/>
      <c r="D3" s="36">
        <v>-0.3</v>
      </c>
      <c r="E3" s="36">
        <v>0</v>
      </c>
      <c r="F3" s="50"/>
    </row>
    <row r="4" spans="1:6" ht="55.2" x14ac:dyDescent="0.3">
      <c r="A4" s="37" t="s">
        <v>30</v>
      </c>
      <c r="B4" s="37" t="s">
        <v>31</v>
      </c>
      <c r="C4" s="37" t="s">
        <v>32</v>
      </c>
      <c r="D4" s="37" t="s">
        <v>33</v>
      </c>
      <c r="E4" s="37" t="s">
        <v>34</v>
      </c>
      <c r="F4" s="38">
        <v>10</v>
      </c>
    </row>
    <row r="5" spans="1:6" ht="82.8" x14ac:dyDescent="0.3">
      <c r="A5" s="41" t="s">
        <v>44</v>
      </c>
      <c r="B5" s="37" t="s">
        <v>45</v>
      </c>
      <c r="C5" s="37" t="s">
        <v>46</v>
      </c>
      <c r="D5" s="37" t="s">
        <v>47</v>
      </c>
      <c r="E5" s="37" t="s">
        <v>48</v>
      </c>
      <c r="F5" s="38">
        <v>20</v>
      </c>
    </row>
    <row r="6" spans="1:6" ht="42" thickBot="1" x14ac:dyDescent="0.35">
      <c r="A6" s="41" t="s">
        <v>49</v>
      </c>
      <c r="B6" s="37" t="s">
        <v>50</v>
      </c>
      <c r="C6" s="37" t="s">
        <v>51</v>
      </c>
      <c r="D6" s="37" t="s">
        <v>52</v>
      </c>
      <c r="E6" s="37" t="s">
        <v>53</v>
      </c>
      <c r="F6" s="38">
        <v>5</v>
      </c>
    </row>
    <row r="7" spans="1:6" ht="69" x14ac:dyDescent="0.3">
      <c r="A7" s="42" t="s">
        <v>54</v>
      </c>
      <c r="B7" s="43" t="s">
        <v>55</v>
      </c>
      <c r="C7" s="43" t="s">
        <v>56</v>
      </c>
      <c r="D7" s="43" t="s">
        <v>57</v>
      </c>
      <c r="E7" s="44" t="s">
        <v>58</v>
      </c>
      <c r="F7" s="38">
        <v>5</v>
      </c>
    </row>
    <row r="8" spans="1:6" ht="41.4" x14ac:dyDescent="0.3">
      <c r="A8" s="41" t="s">
        <v>59</v>
      </c>
      <c r="B8" s="37" t="s">
        <v>60</v>
      </c>
      <c r="C8" s="37" t="s">
        <v>61</v>
      </c>
      <c r="D8" s="37" t="s">
        <v>62</v>
      </c>
      <c r="E8" s="37" t="s">
        <v>63</v>
      </c>
      <c r="F8" s="38">
        <v>5</v>
      </c>
    </row>
    <row r="9" spans="1:6" ht="55.2" x14ac:dyDescent="0.3">
      <c r="A9" s="41" t="s">
        <v>35</v>
      </c>
      <c r="B9" s="37" t="s">
        <v>26</v>
      </c>
      <c r="C9" s="37" t="s">
        <v>23</v>
      </c>
      <c r="D9" s="37" t="s">
        <v>24</v>
      </c>
      <c r="E9" s="37" t="s">
        <v>25</v>
      </c>
      <c r="F9" s="38">
        <v>5</v>
      </c>
    </row>
    <row r="10" spans="1:6" ht="55.2" x14ac:dyDescent="0.3">
      <c r="A10" s="41" t="s">
        <v>64</v>
      </c>
      <c r="B10" s="37" t="s">
        <v>65</v>
      </c>
      <c r="C10" s="37" t="s">
        <v>66</v>
      </c>
      <c r="D10" s="37" t="s">
        <v>67</v>
      </c>
      <c r="E10" s="37" t="s">
        <v>68</v>
      </c>
      <c r="F10" s="38">
        <v>15</v>
      </c>
    </row>
    <row r="11" spans="1:6" ht="55.8" thickBot="1" x14ac:dyDescent="0.35">
      <c r="A11" s="45" t="s">
        <v>69</v>
      </c>
      <c r="B11" s="27" t="s">
        <v>70</v>
      </c>
      <c r="C11" s="27" t="s">
        <v>36</v>
      </c>
      <c r="D11" s="27" t="s">
        <v>37</v>
      </c>
      <c r="E11" s="46" t="s">
        <v>38</v>
      </c>
      <c r="F11" s="38">
        <v>10</v>
      </c>
    </row>
    <row r="12" spans="1:6" ht="69.599999999999994" thickBot="1" x14ac:dyDescent="0.35">
      <c r="A12" s="47" t="s">
        <v>71</v>
      </c>
      <c r="B12" s="48" t="s">
        <v>72</v>
      </c>
      <c r="C12" s="48" t="s">
        <v>73</v>
      </c>
      <c r="D12" s="48" t="s">
        <v>74</v>
      </c>
      <c r="E12" s="48" t="s">
        <v>75</v>
      </c>
      <c r="F12" s="49">
        <v>15</v>
      </c>
    </row>
    <row r="13" spans="1:6" ht="97.2" thickBot="1" x14ac:dyDescent="0.35">
      <c r="A13" s="26" t="s">
        <v>43</v>
      </c>
      <c r="B13" s="27" t="s">
        <v>39</v>
      </c>
      <c r="C13" s="27" t="s">
        <v>40</v>
      </c>
      <c r="D13" s="27" t="s">
        <v>41</v>
      </c>
      <c r="E13" s="27" t="s">
        <v>42</v>
      </c>
      <c r="F13" s="38">
        <v>10</v>
      </c>
    </row>
  </sheetData>
  <mergeCells count="5">
    <mergeCell ref="A1:A3"/>
    <mergeCell ref="B1:E1"/>
    <mergeCell ref="F1:F3"/>
    <mergeCell ref="B2:B3"/>
    <mergeCell ref="C2:C3"/>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6"/>
  <sheetViews>
    <sheetView tabSelected="1" zoomScale="120" zoomScaleNormal="120" workbookViewId="0">
      <selection activeCell="D16" sqref="D16:D17"/>
    </sheetView>
  </sheetViews>
  <sheetFormatPr baseColWidth="10" defaultColWidth="14.44140625" defaultRowHeight="15" customHeight="1" outlineLevelRow="1" x14ac:dyDescent="0.3"/>
  <cols>
    <col min="1" max="1" width="10.6640625" customWidth="1"/>
    <col min="2" max="2" width="66.88671875" customWidth="1"/>
    <col min="3" max="3" width="22" bestFit="1" customWidth="1"/>
    <col min="4" max="4" width="11.33203125" customWidth="1"/>
    <col min="5" max="7" width="11.6640625" customWidth="1"/>
    <col min="8" max="8" width="7.6640625" customWidth="1"/>
    <col min="9" max="9" width="11.6640625" customWidth="1"/>
    <col min="10" max="10" width="7.6640625" customWidth="1"/>
    <col min="11" max="11" width="11.6640625" customWidth="1"/>
    <col min="12" max="24" width="10.6640625" customWidth="1"/>
  </cols>
  <sheetData>
    <row r="2" spans="1:11" ht="14.4" x14ac:dyDescent="0.3">
      <c r="C2" s="2">
        <v>0.75</v>
      </c>
      <c r="D2" s="2">
        <v>0.25</v>
      </c>
      <c r="E2" s="67">
        <v>1</v>
      </c>
    </row>
    <row r="3" spans="1:11" ht="14.4" x14ac:dyDescent="0.3">
      <c r="B3" s="3" t="s">
        <v>2</v>
      </c>
      <c r="C3" s="39" t="s">
        <v>9</v>
      </c>
      <c r="D3" s="40" t="s">
        <v>15</v>
      </c>
      <c r="E3" s="53"/>
    </row>
    <row r="4" spans="1:11" ht="14.4" x14ac:dyDescent="0.3">
      <c r="A4" s="4">
        <v>1</v>
      </c>
      <c r="B4" s="72" t="s">
        <v>76</v>
      </c>
      <c r="C4" s="5">
        <f>EVALUACION1!$C$21</f>
        <v>5</v>
      </c>
      <c r="D4" s="5">
        <f>$C$32</f>
        <v>6.4</v>
      </c>
      <c r="E4" s="6">
        <f>C4*C$2+D4*D$2</f>
        <v>5.35</v>
      </c>
      <c r="G4" s="1"/>
    </row>
    <row r="5" spans="1:11" ht="14.4" x14ac:dyDescent="0.3">
      <c r="A5" s="4">
        <v>2</v>
      </c>
      <c r="B5" s="72" t="s">
        <v>77</v>
      </c>
      <c r="C5" s="5">
        <f>EVALUACION1!$C$21</f>
        <v>5</v>
      </c>
      <c r="D5" s="5">
        <f>C44</f>
        <v>6.4</v>
      </c>
      <c r="E5" s="6">
        <f t="shared" ref="E5:E6" si="0">C5*C$2+D5*D$2</f>
        <v>5.35</v>
      </c>
      <c r="G5" s="1"/>
    </row>
    <row r="6" spans="1:11" ht="14.4" x14ac:dyDescent="0.3">
      <c r="A6" s="4">
        <v>3</v>
      </c>
      <c r="B6" s="72" t="s">
        <v>78</v>
      </c>
      <c r="C6" s="5">
        <f>EVALUACION1!$C$21</f>
        <v>5</v>
      </c>
      <c r="D6" s="5">
        <f>C55</f>
        <v>6.4</v>
      </c>
      <c r="E6" s="6">
        <f t="shared" si="0"/>
        <v>5.35</v>
      </c>
      <c r="G6" s="1"/>
    </row>
    <row r="11" spans="1:11" ht="18" outlineLevel="1" x14ac:dyDescent="0.3">
      <c r="A11" s="68" t="s">
        <v>9</v>
      </c>
      <c r="B11" s="15"/>
      <c r="C11" s="60" t="s">
        <v>10</v>
      </c>
      <c r="D11" s="61" t="s">
        <v>11</v>
      </c>
      <c r="E11" s="62"/>
      <c r="F11" s="62"/>
      <c r="G11" s="62"/>
      <c r="H11" s="62"/>
      <c r="I11" s="62"/>
      <c r="J11" s="62"/>
      <c r="K11" s="63"/>
    </row>
    <row r="12" spans="1:11" ht="14.4" outlineLevel="1" x14ac:dyDescent="0.3">
      <c r="A12" s="66"/>
      <c r="B12" s="25" t="s">
        <v>12</v>
      </c>
      <c r="C12" s="53"/>
      <c r="D12" s="61" t="s">
        <v>5</v>
      </c>
      <c r="E12" s="63"/>
      <c r="F12" s="61" t="s">
        <v>6</v>
      </c>
      <c r="G12" s="63"/>
      <c r="H12" s="64" t="s">
        <v>27</v>
      </c>
      <c r="I12" s="63"/>
      <c r="J12" s="61" t="s">
        <v>7</v>
      </c>
      <c r="K12" s="63"/>
    </row>
    <row r="13" spans="1:11" ht="24" outlineLevel="1" x14ac:dyDescent="0.3">
      <c r="A13" s="69"/>
      <c r="B13" s="30" t="str">
        <f>RUBRICA!A4</f>
        <v>1. Implementa una metodología que permite el logro de los objetivos propuestos, de acuerdo a los estándares de la disciplina.</v>
      </c>
      <c r="C13" s="28" t="s">
        <v>5</v>
      </c>
      <c r="D13" s="17" t="str">
        <f t="shared" ref="D13:D16" si="1">IF($C13=CL,"X","")</f>
        <v>X</v>
      </c>
      <c r="E13" s="17">
        <f>IF(D13="X",100*0.1,"")</f>
        <v>10</v>
      </c>
      <c r="F13" s="17" t="str">
        <f t="shared" ref="F13:F16" si="2">IF($C13=L,"X","")</f>
        <v/>
      </c>
      <c r="G13" s="17" t="str">
        <f>IF(F13="X",60*0.1,"")</f>
        <v/>
      </c>
      <c r="H13" s="17" t="str">
        <f t="shared" ref="H13:H16" si="3">IF($C13=ML,"X","")</f>
        <v/>
      </c>
      <c r="I13" s="17" t="str">
        <f>IF(H13="X",30*0.1,"")</f>
        <v/>
      </c>
      <c r="J13" s="17" t="str">
        <f t="shared" ref="J13:J16" si="4">IF($C13=NL,"X","")</f>
        <v/>
      </c>
      <c r="K13" s="17" t="str">
        <f t="shared" ref="K13:K16" si="5">IF($J13="X",0,"")</f>
        <v/>
      </c>
    </row>
    <row r="14" spans="1:11" ht="36" outlineLevel="1" x14ac:dyDescent="0.3">
      <c r="A14" s="69"/>
      <c r="B14" s="30" t="str">
        <f>RUBRICA!A5</f>
        <v>2. Genera evidencias que dan cuenta del cumplimiento del Proyecto CAPSTONE, en relación a documentación, programación y almacenamiento de datos, de acuerdo a lo planificado por el equipo y que cumpla con estándares de desarrollo de la industria</v>
      </c>
      <c r="C14" s="28" t="s">
        <v>5</v>
      </c>
      <c r="D14" s="17"/>
      <c r="E14" s="17" t="str">
        <f>IF(D14="X",100*0.2,"")</f>
        <v/>
      </c>
      <c r="F14" s="17" t="s">
        <v>79</v>
      </c>
      <c r="G14" s="17">
        <f>IF(F14="X",60*0.2,"")</f>
        <v>12</v>
      </c>
      <c r="H14" s="17" t="str">
        <f t="shared" si="3"/>
        <v/>
      </c>
      <c r="I14" s="17" t="str">
        <f>IF(H14="X",30*0.2,"")</f>
        <v/>
      </c>
      <c r="J14" s="17" t="str">
        <f t="shared" si="4"/>
        <v/>
      </c>
      <c r="K14" s="17" t="str">
        <f t="shared" si="5"/>
        <v/>
      </c>
    </row>
    <row r="15" spans="1:11" ht="14.4" outlineLevel="1" x14ac:dyDescent="0.3">
      <c r="A15" s="69"/>
      <c r="B15" s="30" t="str">
        <f>RUBRICA!A7</f>
        <v>4. Relaciona el Proyecto APT con las competencias del perfil de egreso de su Plan de Estudio.</v>
      </c>
      <c r="C15" s="28" t="s">
        <v>5</v>
      </c>
      <c r="D15" s="17" t="str">
        <f t="shared" si="1"/>
        <v>X</v>
      </c>
      <c r="E15" s="17">
        <f>IF(D15="X",100*0.05,"")</f>
        <v>5</v>
      </c>
      <c r="F15" s="17" t="str">
        <f t="shared" si="2"/>
        <v/>
      </c>
      <c r="G15" s="17" t="str">
        <f>IF(F15="X",60*0.05,"")</f>
        <v/>
      </c>
      <c r="H15" s="17" t="str">
        <f t="shared" si="3"/>
        <v/>
      </c>
      <c r="I15" s="17" t="str">
        <f>IF(H15="X",30*0.05,"")</f>
        <v/>
      </c>
      <c r="J15" s="17" t="str">
        <f t="shared" si="4"/>
        <v/>
      </c>
      <c r="K15" s="17" t="str">
        <f t="shared" si="5"/>
        <v/>
      </c>
    </row>
    <row r="16" spans="1:11" ht="24" outlineLevel="1" x14ac:dyDescent="0.3">
      <c r="A16" s="69"/>
      <c r="B16" s="30" t="str">
        <f>RUBRICA!A8</f>
        <v>5. Utiliza de manera precisa el lenguaje técnico en los entregables de acuerdo con lo requerido por la disciplina.</v>
      </c>
      <c r="C16" s="28" t="s">
        <v>5</v>
      </c>
      <c r="D16" s="17" t="str">
        <f t="shared" si="1"/>
        <v>X</v>
      </c>
      <c r="E16" s="17">
        <f>IF(D16="X",100*0.05,"")</f>
        <v>5</v>
      </c>
      <c r="F16" s="17" t="str">
        <f t="shared" si="2"/>
        <v/>
      </c>
      <c r="G16" s="17" t="str">
        <f>IF(F16="X",60*0.05,"")</f>
        <v/>
      </c>
      <c r="H16" s="17" t="str">
        <f t="shared" si="3"/>
        <v/>
      </c>
      <c r="I16" s="17" t="str">
        <f>IF(H16="X",30*0.05,"")</f>
        <v/>
      </c>
      <c r="J16" s="17" t="str">
        <f t="shared" si="4"/>
        <v/>
      </c>
      <c r="K16" s="17" t="str">
        <f t="shared" si="5"/>
        <v/>
      </c>
    </row>
    <row r="17" spans="1:11" ht="24" outlineLevel="1" x14ac:dyDescent="0.3">
      <c r="A17" s="69"/>
      <c r="B17" s="30" t="str">
        <f>RUBRICA!A9</f>
        <v xml:space="preserve">6. Utiliza correctamente las reglas de redacción, ortografía (literal, puntual, acentual) y las normas para citas y referencias. </v>
      </c>
      <c r="C17" s="28" t="s">
        <v>5</v>
      </c>
      <c r="D17" s="17" t="str">
        <f>IF($C17=CL,"X","")</f>
        <v>X</v>
      </c>
      <c r="E17" s="17">
        <f>IF(D17="X",100*0.05,"")</f>
        <v>5</v>
      </c>
      <c r="F17" s="17" t="str">
        <f>IF($C17=L,"X","")</f>
        <v/>
      </c>
      <c r="G17" s="17" t="str">
        <f>IF(F17="X",60*0.05,"")</f>
        <v/>
      </c>
      <c r="H17" s="17" t="str">
        <f>IF($C17=ML,"X","")</f>
        <v/>
      </c>
      <c r="I17" s="17" t="str">
        <f>IF(H17="X",30*0.05,"")</f>
        <v/>
      </c>
      <c r="J17" s="17" t="str">
        <f>IF($C17=NL,"X","")</f>
        <v/>
      </c>
      <c r="K17" s="17" t="str">
        <f t="shared" ref="K17:K19" si="6">IF($J17="X",0,"")</f>
        <v/>
      </c>
    </row>
    <row r="18" spans="1:11" ht="24" outlineLevel="1" x14ac:dyDescent="0.3">
      <c r="A18" s="69"/>
      <c r="B18" s="30" t="str">
        <f>RUBRICA!A10</f>
        <v>7. Entrega la documentación y evidencias requerida por la asignatura de acuerdo a la estrucutra y nombres solicitados, guardando todas las evidencias de avances en Git</v>
      </c>
      <c r="C18" s="28" t="s">
        <v>5</v>
      </c>
      <c r="D18" s="17"/>
      <c r="E18" s="17" t="str">
        <f>IF(D18="X",100*0.15,"")</f>
        <v/>
      </c>
      <c r="F18" s="17" t="s">
        <v>79</v>
      </c>
      <c r="G18" s="17">
        <f>IF(F18="X",60*0.15,"")</f>
        <v>9</v>
      </c>
      <c r="H18" s="17" t="str">
        <f>IF($C18=ML,"X","")</f>
        <v/>
      </c>
      <c r="I18" s="17" t="str">
        <f>IF(H18="X",30*0.15,"")</f>
        <v/>
      </c>
      <c r="J18" s="17" t="str">
        <f>IF($C18=NL,"X","")</f>
        <v/>
      </c>
      <c r="K18" s="17" t="str">
        <f t="shared" si="6"/>
        <v/>
      </c>
    </row>
    <row r="19" spans="1:11" ht="22.8" customHeight="1" outlineLevel="1" x14ac:dyDescent="0.3">
      <c r="A19" s="69"/>
      <c r="B19" s="30" t="str">
        <f>RUBRICA!A12</f>
        <v>9.-Generan evidencias claras dentro del repositorio  del aporte de cada uno de los integrantes del equipo que permitan identificar la equidad en el trabajo y la participación de cada estudiante.</v>
      </c>
      <c r="C19" s="28" t="s">
        <v>5</v>
      </c>
      <c r="D19" s="17"/>
      <c r="E19" s="17" t="str">
        <f>IF(D19="X",100*0.15,"")</f>
        <v/>
      </c>
      <c r="F19" s="17" t="s">
        <v>79</v>
      </c>
      <c r="G19" s="17">
        <f>IF(F19="X",60*0.15,"")</f>
        <v>9</v>
      </c>
      <c r="H19" s="17" t="str">
        <f>IF($C19=ML,"X","")</f>
        <v/>
      </c>
      <c r="I19" s="17" t="str">
        <f>IF(H19="X",30*0.15,"")</f>
        <v/>
      </c>
      <c r="J19" s="17" t="str">
        <f>IF($C19=NL,"X","")</f>
        <v/>
      </c>
      <c r="K19" s="17" t="str">
        <f t="shared" si="6"/>
        <v/>
      </c>
    </row>
    <row r="20" spans="1:11" ht="15.75" customHeight="1" outlineLevel="1" x14ac:dyDescent="0.35">
      <c r="A20" s="66"/>
      <c r="B20" s="29" t="s">
        <v>4</v>
      </c>
      <c r="C20" s="33">
        <f>E20+G20+I20+K20</f>
        <v>55</v>
      </c>
      <c r="D20" s="20"/>
      <c r="E20" s="20">
        <f>SUM(E13:E19)</f>
        <v>25</v>
      </c>
      <c r="F20" s="20"/>
      <c r="G20" s="20">
        <f>SUM(G13:G19)</f>
        <v>30</v>
      </c>
      <c r="H20" s="20"/>
      <c r="I20" s="20">
        <f>SUM(I13:I19)</f>
        <v>0</v>
      </c>
      <c r="J20" s="20"/>
      <c r="K20" s="20">
        <f>SUM(K13:K19)</f>
        <v>0</v>
      </c>
    </row>
    <row r="21" spans="1:11" ht="15.75" customHeight="1" outlineLevel="1" x14ac:dyDescent="0.35">
      <c r="A21" s="53"/>
      <c r="B21" s="32" t="s">
        <v>13</v>
      </c>
      <c r="C21" s="21">
        <f>VLOOKUP(C20,ESCALA_IEP!A1:B152,2,FALSE)</f>
        <v>5</v>
      </c>
    </row>
    <row r="22" spans="1:11" ht="15.75" customHeight="1" x14ac:dyDescent="0.3"/>
    <row r="23" spans="1:11" ht="15.75" customHeight="1" x14ac:dyDescent="0.3"/>
    <row r="24" spans="1:11" ht="15.75" customHeight="1" x14ac:dyDescent="0.3">
      <c r="A24" s="65" t="s">
        <v>15</v>
      </c>
      <c r="B24" s="52" t="s">
        <v>16</v>
      </c>
      <c r="C24" s="54" t="str">
        <f>$B$4</f>
        <v>MATIAS GABRIEL TAPIA SILVA</v>
      </c>
      <c r="D24" s="55"/>
      <c r="E24" s="55"/>
      <c r="F24" s="55"/>
      <c r="G24" s="55"/>
      <c r="H24" s="55"/>
      <c r="I24" s="55"/>
      <c r="J24" s="55"/>
      <c r="K24" s="56"/>
    </row>
    <row r="25" spans="1:11" ht="15.75" customHeight="1" x14ac:dyDescent="0.3">
      <c r="A25" s="66"/>
      <c r="B25" s="53"/>
      <c r="C25" s="57"/>
      <c r="D25" s="58"/>
      <c r="E25" s="58"/>
      <c r="F25" s="58"/>
      <c r="G25" s="58"/>
      <c r="H25" s="58"/>
      <c r="I25" s="58"/>
      <c r="J25" s="58"/>
      <c r="K25" s="59"/>
    </row>
    <row r="26" spans="1:11" ht="15.75" customHeight="1" x14ac:dyDescent="0.3">
      <c r="A26" s="66"/>
      <c r="B26" s="15" t="s">
        <v>17</v>
      </c>
      <c r="C26" s="60" t="s">
        <v>10</v>
      </c>
      <c r="D26" s="61" t="s">
        <v>11</v>
      </c>
      <c r="E26" s="62"/>
      <c r="F26" s="62"/>
      <c r="G26" s="62"/>
      <c r="H26" s="62"/>
      <c r="I26" s="62"/>
      <c r="J26" s="62"/>
      <c r="K26" s="63"/>
    </row>
    <row r="27" spans="1:11" ht="15.75" customHeight="1" x14ac:dyDescent="0.3">
      <c r="A27" s="66"/>
      <c r="B27" s="16" t="s">
        <v>12</v>
      </c>
      <c r="C27" s="53"/>
      <c r="D27" s="61" t="s">
        <v>5</v>
      </c>
      <c r="E27" s="63"/>
      <c r="F27" s="61" t="s">
        <v>6</v>
      </c>
      <c r="G27" s="63"/>
      <c r="H27" s="64" t="s">
        <v>27</v>
      </c>
      <c r="I27" s="63"/>
      <c r="J27" s="61" t="s">
        <v>7</v>
      </c>
      <c r="K27" s="63"/>
    </row>
    <row r="28" spans="1:11" ht="14.4" x14ac:dyDescent="0.3">
      <c r="A28" s="66"/>
      <c r="B28" s="30" t="str">
        <f>RUBRICA!A6</f>
        <v>3. Relaciona el Proyecto APT con sus intereses profesionales. *</v>
      </c>
      <c r="C28" s="28" t="s">
        <v>5</v>
      </c>
      <c r="D28" s="17"/>
      <c r="E28" s="17" t="str">
        <f>IF(D28="X",100*0.05,"")</f>
        <v/>
      </c>
      <c r="F28" s="17" t="s">
        <v>79</v>
      </c>
      <c r="G28" s="17">
        <f>IF(F28="X",60*0.05,"")</f>
        <v>3</v>
      </c>
      <c r="H28" s="17" t="str">
        <f t="shared" ref="H28:H30" si="7">IF($C28=ML,"X","")</f>
        <v/>
      </c>
      <c r="I28" s="17" t="str">
        <f>IF(H28="X",30*0.05,"")</f>
        <v/>
      </c>
      <c r="J28" s="17" t="str">
        <f t="shared" ref="J28:J30" si="8">IF($C28=NL,"X","")</f>
        <v/>
      </c>
      <c r="K28" s="17" t="str">
        <f t="shared" ref="K28:K30" si="9">IF($J28="X",0,"")</f>
        <v/>
      </c>
    </row>
    <row r="29" spans="1:11" ht="24.6" customHeight="1" x14ac:dyDescent="0.3">
      <c r="A29" s="66"/>
      <c r="B29" s="30" t="str">
        <f>RUBRICA!A11</f>
        <v>8. Expone el tema utilizando un lenguaje técnico disciplinar al presentar la propuesta y responde evidenciando un manejo de la información. *</v>
      </c>
      <c r="C29" s="28" t="s">
        <v>5</v>
      </c>
      <c r="D29" s="17" t="str">
        <f t="shared" ref="D28:D30" si="10">IF($C29=CL,"X","")</f>
        <v>X</v>
      </c>
      <c r="E29" s="17">
        <f>IF(D29="X",100*0.1,"")</f>
        <v>10</v>
      </c>
      <c r="F29" s="17" t="str">
        <f t="shared" ref="F28:F30" si="11">IF($C29=L,"X","")</f>
        <v/>
      </c>
      <c r="G29" s="17" t="str">
        <f>IF(F29="X",60*0.1,"")</f>
        <v/>
      </c>
      <c r="H29" s="17" t="str">
        <f t="shared" si="7"/>
        <v/>
      </c>
      <c r="I29" s="17" t="str">
        <f>IF(H29="X",30*0.1,"")</f>
        <v/>
      </c>
      <c r="J29" s="17" t="str">
        <f t="shared" si="8"/>
        <v/>
      </c>
      <c r="K29" s="17" t="str">
        <f t="shared" si="9"/>
        <v/>
      </c>
    </row>
    <row r="30" spans="1:11" ht="25.8" customHeight="1" x14ac:dyDescent="0.3">
      <c r="A30" s="66"/>
      <c r="B30" s="30" t="str">
        <f>RUBRICA!A13</f>
        <v>10. Colaboración y trabajo en equipo *</v>
      </c>
      <c r="C30" s="28" t="s">
        <v>5</v>
      </c>
      <c r="D30" s="17" t="str">
        <f t="shared" si="10"/>
        <v>X</v>
      </c>
      <c r="E30" s="17">
        <f>IF(D30="X",100*0.1,"")</f>
        <v>10</v>
      </c>
      <c r="F30" s="17" t="str">
        <f t="shared" si="11"/>
        <v/>
      </c>
      <c r="G30" s="17" t="str">
        <f>IF(F30="X",60*0.1,"")</f>
        <v/>
      </c>
      <c r="H30" s="17" t="str">
        <f t="shared" si="7"/>
        <v/>
      </c>
      <c r="I30" s="17" t="str">
        <f>IF(H30="X",30*0.1,"")</f>
        <v/>
      </c>
      <c r="J30" s="17" t="str">
        <f t="shared" si="8"/>
        <v/>
      </c>
      <c r="K30" s="17" t="str">
        <f t="shared" si="9"/>
        <v/>
      </c>
    </row>
    <row r="31" spans="1:11" ht="15.75" customHeight="1" x14ac:dyDescent="0.35">
      <c r="A31" s="66"/>
      <c r="B31" s="22" t="s">
        <v>14</v>
      </c>
      <c r="C31" s="19">
        <f>E31+G31+I31+K31</f>
        <v>23</v>
      </c>
      <c r="D31" s="20"/>
      <c r="E31" s="20">
        <f>SUM(E28:E30)</f>
        <v>20</v>
      </c>
      <c r="F31" s="20"/>
      <c r="G31" s="20">
        <f>SUM(G28:G30)</f>
        <v>3</v>
      </c>
      <c r="H31" s="20"/>
      <c r="I31" s="20">
        <f>SUM(I28:I30)</f>
        <v>0</v>
      </c>
      <c r="J31" s="20"/>
      <c r="K31" s="20">
        <f>SUM(K29:K30)</f>
        <v>0</v>
      </c>
    </row>
    <row r="32" spans="1:11" ht="15.75" customHeight="1" x14ac:dyDescent="0.35">
      <c r="A32" s="53"/>
      <c r="B32" s="18" t="s">
        <v>13</v>
      </c>
      <c r="C32" s="21">
        <f>VLOOKUP(C31,ESCALA_TRAB_EQUIP!A1:B52,2,FALSE)</f>
        <v>6.4</v>
      </c>
    </row>
    <row r="33" spans="1:11" ht="15.75" customHeight="1" x14ac:dyDescent="0.35">
      <c r="B33" s="23"/>
      <c r="C33" s="24"/>
    </row>
    <row r="34" spans="1:11" ht="15.75" customHeight="1" x14ac:dyDescent="0.35">
      <c r="B34" s="23"/>
      <c r="C34" s="24"/>
    </row>
    <row r="35" spans="1:11" ht="15.75" customHeight="1" x14ac:dyDescent="0.3"/>
    <row r="36" spans="1:11" ht="15.75" customHeight="1" x14ac:dyDescent="0.3">
      <c r="A36" s="65" t="s">
        <v>15</v>
      </c>
      <c r="B36" s="52" t="s">
        <v>16</v>
      </c>
      <c r="C36" s="54" t="str">
        <f>B5</f>
        <v xml:space="preserve">ALONSO CRISTOBAL MELGAREJO </v>
      </c>
      <c r="D36" s="55"/>
      <c r="E36" s="55"/>
      <c r="F36" s="55"/>
      <c r="G36" s="55"/>
      <c r="H36" s="55"/>
      <c r="I36" s="55"/>
      <c r="J36" s="55"/>
      <c r="K36" s="56"/>
    </row>
    <row r="37" spans="1:11" ht="15.75" customHeight="1" x14ac:dyDescent="0.3">
      <c r="A37" s="66"/>
      <c r="B37" s="53"/>
      <c r="C37" s="57"/>
      <c r="D37" s="58"/>
      <c r="E37" s="58"/>
      <c r="F37" s="58"/>
      <c r="G37" s="58"/>
      <c r="H37" s="58"/>
      <c r="I37" s="58"/>
      <c r="J37" s="58"/>
      <c r="K37" s="59"/>
    </row>
    <row r="38" spans="1:11" ht="15.75" customHeight="1" x14ac:dyDescent="0.3">
      <c r="A38" s="66"/>
      <c r="B38" s="15" t="s">
        <v>17</v>
      </c>
      <c r="C38" s="60" t="s">
        <v>10</v>
      </c>
      <c r="D38" s="61" t="s">
        <v>11</v>
      </c>
      <c r="E38" s="62"/>
      <c r="F38" s="62"/>
      <c r="G38" s="62"/>
      <c r="H38" s="62"/>
      <c r="I38" s="62"/>
      <c r="J38" s="62"/>
      <c r="K38" s="63"/>
    </row>
    <row r="39" spans="1:11" ht="15.75" customHeight="1" x14ac:dyDescent="0.3">
      <c r="A39" s="66"/>
      <c r="B39" s="16" t="s">
        <v>12</v>
      </c>
      <c r="C39" s="53"/>
      <c r="D39" s="61" t="s">
        <v>5</v>
      </c>
      <c r="E39" s="63"/>
      <c r="F39" s="61" t="s">
        <v>6</v>
      </c>
      <c r="G39" s="63"/>
      <c r="H39" s="64" t="s">
        <v>27</v>
      </c>
      <c r="I39" s="63"/>
      <c r="J39" s="61" t="s">
        <v>7</v>
      </c>
      <c r="K39" s="63"/>
    </row>
    <row r="40" spans="1:11" ht="15.75" customHeight="1" x14ac:dyDescent="0.3">
      <c r="A40" s="66"/>
      <c r="B40" s="30" t="str">
        <f>RUBRICA!A6</f>
        <v>3. Relaciona el Proyecto APT con sus intereses profesionales. *</v>
      </c>
      <c r="C40" s="28" t="s">
        <v>5</v>
      </c>
      <c r="D40" s="17"/>
      <c r="E40" s="17" t="str">
        <f>IF(D40="X",100*0.05,"")</f>
        <v/>
      </c>
      <c r="F40" s="17" t="s">
        <v>79</v>
      </c>
      <c r="G40" s="17">
        <f>IF(F40="X",60*0.05,"")</f>
        <v>3</v>
      </c>
      <c r="H40" s="17" t="str">
        <f t="shared" ref="H40:H42" si="12">IF($C40=ML,"X","")</f>
        <v/>
      </c>
      <c r="I40" s="17" t="str">
        <f>IF(H40="X",30*0.05,"")</f>
        <v/>
      </c>
      <c r="J40" s="17" t="str">
        <f t="shared" ref="J40:J42" si="13">IF($C40=NL,"X","")</f>
        <v/>
      </c>
      <c r="K40" s="17" t="str">
        <f t="shared" ref="K40:K42" si="14">IF($J40="X",0,"")</f>
        <v/>
      </c>
    </row>
    <row r="41" spans="1:11" ht="25.8" customHeight="1" x14ac:dyDescent="0.3">
      <c r="A41" s="66"/>
      <c r="B41" s="30" t="str">
        <f>RUBRICA!A11</f>
        <v>8. Expone el tema utilizando un lenguaje técnico disciplinar al presentar la propuesta y responde evidenciando un manejo de la información. *</v>
      </c>
      <c r="C41" s="28" t="s">
        <v>5</v>
      </c>
      <c r="D41" s="17" t="str">
        <f t="shared" ref="D40:D42" si="15">IF($C41=CL,"X","")</f>
        <v>X</v>
      </c>
      <c r="E41" s="17">
        <f>IF(D41="X",100*0.1,"")</f>
        <v>10</v>
      </c>
      <c r="F41" s="17" t="str">
        <f t="shared" ref="F40:F42" si="16">IF($C41=L,"X","")</f>
        <v/>
      </c>
      <c r="G41" s="17" t="str">
        <f>IF(F41="X",60*0.1,"")</f>
        <v/>
      </c>
      <c r="H41" s="17" t="str">
        <f t="shared" si="12"/>
        <v/>
      </c>
      <c r="I41" s="17" t="str">
        <f>IF(H41="X",30*0.1,"")</f>
        <v/>
      </c>
      <c r="J41" s="17" t="str">
        <f t="shared" si="13"/>
        <v/>
      </c>
      <c r="K41" s="17" t="str">
        <f t="shared" si="14"/>
        <v/>
      </c>
    </row>
    <row r="42" spans="1:11" ht="14.4" x14ac:dyDescent="0.3">
      <c r="A42" s="66"/>
      <c r="B42" s="30" t="str">
        <f>RUBRICA!A13</f>
        <v>10. Colaboración y trabajo en equipo *</v>
      </c>
      <c r="C42" s="28" t="s">
        <v>5</v>
      </c>
      <c r="D42" s="17" t="str">
        <f t="shared" si="15"/>
        <v>X</v>
      </c>
      <c r="E42" s="17">
        <f>IF(D42="X",100*0.1,"")</f>
        <v>10</v>
      </c>
      <c r="F42" s="17" t="str">
        <f t="shared" si="16"/>
        <v/>
      </c>
      <c r="G42" s="17" t="str">
        <f>IF(F42="X",60*0.1,"")</f>
        <v/>
      </c>
      <c r="H42" s="17" t="str">
        <f t="shared" si="12"/>
        <v/>
      </c>
      <c r="I42" s="17" t="str">
        <f>IF(H42="X",30*0.1,"")</f>
        <v/>
      </c>
      <c r="J42" s="17" t="str">
        <f t="shared" si="13"/>
        <v/>
      </c>
      <c r="K42" s="17" t="str">
        <f t="shared" si="14"/>
        <v/>
      </c>
    </row>
    <row r="43" spans="1:11" ht="15.75" customHeight="1" x14ac:dyDescent="0.35">
      <c r="A43" s="66"/>
      <c r="B43" s="22" t="s">
        <v>14</v>
      </c>
      <c r="C43" s="19">
        <f>E43+G43+I43+K43</f>
        <v>23</v>
      </c>
      <c r="D43" s="20"/>
      <c r="E43" s="20">
        <f>SUM(E40:E42)</f>
        <v>20</v>
      </c>
      <c r="F43" s="20"/>
      <c r="G43" s="20">
        <f>SUM(G40:G42)</f>
        <v>3</v>
      </c>
      <c r="H43" s="20"/>
      <c r="I43" s="20">
        <f>SUM(I40:I42)</f>
        <v>0</v>
      </c>
      <c r="J43" s="20"/>
      <c r="K43" s="20">
        <f>SUM(K41:K42)</f>
        <v>0</v>
      </c>
    </row>
    <row r="44" spans="1:11" ht="15.75" customHeight="1" x14ac:dyDescent="0.35">
      <c r="A44" s="53"/>
      <c r="B44" s="18" t="s">
        <v>13</v>
      </c>
      <c r="C44" s="21">
        <f>VLOOKUP(C43,ESCALA_TRAB_EQUIP!A1:B52,2,FALSE)</f>
        <v>6.4</v>
      </c>
    </row>
    <row r="45" spans="1:11" ht="15.75" customHeight="1" x14ac:dyDescent="0.35">
      <c r="B45" s="23"/>
      <c r="C45" s="24"/>
    </row>
    <row r="46" spans="1:11" ht="15.75" customHeight="1" x14ac:dyDescent="0.35">
      <c r="B46" s="23"/>
      <c r="C46" s="24"/>
    </row>
    <row r="47" spans="1:11" ht="15.75" customHeight="1" x14ac:dyDescent="0.3">
      <c r="A47" s="65" t="s">
        <v>15</v>
      </c>
      <c r="B47" s="52" t="s">
        <v>16</v>
      </c>
      <c r="C47" s="54" t="str">
        <f>B6</f>
        <v>IGNACIO NICOLAS TAPIA ACUNA</v>
      </c>
      <c r="D47" s="55"/>
      <c r="E47" s="55"/>
      <c r="F47" s="55"/>
      <c r="G47" s="55"/>
      <c r="H47" s="55"/>
      <c r="I47" s="55"/>
      <c r="J47" s="55"/>
      <c r="K47" s="56"/>
    </row>
    <row r="48" spans="1:11" ht="15.75" customHeight="1" x14ac:dyDescent="0.3">
      <c r="A48" s="66"/>
      <c r="B48" s="53"/>
      <c r="C48" s="57"/>
      <c r="D48" s="58"/>
      <c r="E48" s="58"/>
      <c r="F48" s="58"/>
      <c r="G48" s="58"/>
      <c r="H48" s="58"/>
      <c r="I48" s="58"/>
      <c r="J48" s="58"/>
      <c r="K48" s="59"/>
    </row>
    <row r="49" spans="1:11" ht="15.75" customHeight="1" x14ac:dyDescent="0.3">
      <c r="A49" s="66"/>
      <c r="B49" s="15" t="s">
        <v>17</v>
      </c>
      <c r="C49" s="60" t="s">
        <v>10</v>
      </c>
      <c r="D49" s="61" t="s">
        <v>11</v>
      </c>
      <c r="E49" s="62"/>
      <c r="F49" s="62"/>
      <c r="G49" s="62"/>
      <c r="H49" s="62"/>
      <c r="I49" s="62"/>
      <c r="J49" s="62"/>
      <c r="K49" s="63"/>
    </row>
    <row r="50" spans="1:11" ht="15.75" customHeight="1" x14ac:dyDescent="0.3">
      <c r="A50" s="66"/>
      <c r="B50" s="16" t="s">
        <v>12</v>
      </c>
      <c r="C50" s="53"/>
      <c r="D50" s="61" t="s">
        <v>5</v>
      </c>
      <c r="E50" s="63"/>
      <c r="F50" s="61" t="s">
        <v>6</v>
      </c>
      <c r="G50" s="63"/>
      <c r="H50" s="64" t="s">
        <v>27</v>
      </c>
      <c r="I50" s="63"/>
      <c r="J50" s="61" t="s">
        <v>7</v>
      </c>
      <c r="K50" s="63"/>
    </row>
    <row r="51" spans="1:11" ht="15.75" customHeight="1" x14ac:dyDescent="0.3">
      <c r="A51" s="66"/>
      <c r="B51" s="30" t="str">
        <f>RUBRICA!A6</f>
        <v>3. Relaciona el Proyecto APT con sus intereses profesionales. *</v>
      </c>
      <c r="C51" s="28" t="s">
        <v>5</v>
      </c>
      <c r="D51" s="17"/>
      <c r="E51" s="17" t="str">
        <f>IF(D51="X",100*0.05,"")</f>
        <v/>
      </c>
      <c r="F51" s="17" t="s">
        <v>79</v>
      </c>
      <c r="G51" s="17">
        <f>IF(F51="X",60*0.05,"")</f>
        <v>3</v>
      </c>
      <c r="H51" s="17" t="str">
        <f t="shared" ref="H51:H53" si="17">IF($C51=ML,"X","")</f>
        <v/>
      </c>
      <c r="I51" s="17" t="str">
        <f>IF(H51="X",30*0.05,"")</f>
        <v/>
      </c>
      <c r="J51" s="17" t="str">
        <f t="shared" ref="J51:J53" si="18">IF($C51=NL,"X","")</f>
        <v/>
      </c>
      <c r="K51" s="17" t="str">
        <f t="shared" ref="K51:K53" si="19">IF($J51="X",0,"")</f>
        <v/>
      </c>
    </row>
    <row r="52" spans="1:11" ht="25.8" customHeight="1" x14ac:dyDescent="0.3">
      <c r="A52" s="66"/>
      <c r="B52" s="30" t="str">
        <f>RUBRICA!A11</f>
        <v>8. Expone el tema utilizando un lenguaje técnico disciplinar al presentar la propuesta y responde evidenciando un manejo de la información. *</v>
      </c>
      <c r="C52" s="28" t="s">
        <v>5</v>
      </c>
      <c r="D52" s="17" t="str">
        <f t="shared" ref="D51:D53" si="20">IF($C52=CL,"X","")</f>
        <v>X</v>
      </c>
      <c r="E52" s="17">
        <f>IF(D52="X",100*0.1,"")</f>
        <v>10</v>
      </c>
      <c r="F52" s="17" t="str">
        <f t="shared" ref="F51:F53" si="21">IF($C52=L,"X","")</f>
        <v/>
      </c>
      <c r="G52" s="17" t="str">
        <f>IF(F52="X",60*0.1,"")</f>
        <v/>
      </c>
      <c r="H52" s="17" t="str">
        <f t="shared" si="17"/>
        <v/>
      </c>
      <c r="I52" s="17" t="str">
        <f>IF(H52="X",30*0.1,"")</f>
        <v/>
      </c>
      <c r="J52" s="17" t="str">
        <f t="shared" si="18"/>
        <v/>
      </c>
      <c r="K52" s="17" t="str">
        <f t="shared" si="19"/>
        <v/>
      </c>
    </row>
    <row r="53" spans="1:11" ht="14.4" x14ac:dyDescent="0.3">
      <c r="A53" s="66"/>
      <c r="B53" s="30" t="str">
        <f>RUBRICA!A13</f>
        <v>10. Colaboración y trabajo en equipo *</v>
      </c>
      <c r="C53" s="28" t="s">
        <v>5</v>
      </c>
      <c r="D53" s="17" t="str">
        <f t="shared" si="20"/>
        <v>X</v>
      </c>
      <c r="E53" s="17">
        <f>IF(D53="X",100*0.1,"")</f>
        <v>10</v>
      </c>
      <c r="F53" s="17" t="str">
        <f t="shared" si="21"/>
        <v/>
      </c>
      <c r="G53" s="17" t="str">
        <f>IF(F53="X",60*0.1,"")</f>
        <v/>
      </c>
      <c r="H53" s="17" t="str">
        <f t="shared" si="17"/>
        <v/>
      </c>
      <c r="I53" s="17" t="str">
        <f>IF(H53="X",30*0.1,"")</f>
        <v/>
      </c>
      <c r="J53" s="17" t="str">
        <f t="shared" si="18"/>
        <v/>
      </c>
      <c r="K53" s="17" t="str">
        <f t="shared" si="19"/>
        <v/>
      </c>
    </row>
    <row r="54" spans="1:11" ht="15.75" customHeight="1" x14ac:dyDescent="0.35">
      <c r="A54" s="66"/>
      <c r="B54" s="22" t="s">
        <v>14</v>
      </c>
      <c r="C54" s="19">
        <f>E54+G54+I54+K54</f>
        <v>23</v>
      </c>
      <c r="D54" s="20"/>
      <c r="E54" s="20">
        <f>SUM(E51:E53)</f>
        <v>20</v>
      </c>
      <c r="F54" s="20"/>
      <c r="G54" s="20">
        <f>SUM(G51:G53)</f>
        <v>3</v>
      </c>
      <c r="H54" s="20"/>
      <c r="I54" s="20">
        <f>SUM(I51:I53)</f>
        <v>0</v>
      </c>
      <c r="J54" s="20"/>
      <c r="K54" s="20">
        <f>SUM(K52:K53)</f>
        <v>0</v>
      </c>
    </row>
    <row r="55" spans="1:11" ht="15.75" customHeight="1" x14ac:dyDescent="0.35">
      <c r="A55" s="53"/>
      <c r="B55" s="18" t="s">
        <v>13</v>
      </c>
      <c r="C55" s="21">
        <f>VLOOKUP(C54,ESCALA_TRAB_EQUIP!A1:B52,2,FALSE)</f>
        <v>6.4</v>
      </c>
    </row>
    <row r="56" spans="1:11" ht="15.75" customHeight="1" x14ac:dyDescent="0.35">
      <c r="B56" s="23"/>
      <c r="C56" s="24"/>
    </row>
    <row r="57" spans="1:11" ht="15.75" customHeight="1" x14ac:dyDescent="0.3"/>
    <row r="58" spans="1:11" ht="15.75" customHeight="1" x14ac:dyDescent="0.3"/>
    <row r="59" spans="1:11" ht="15.75" customHeight="1" x14ac:dyDescent="0.3"/>
    <row r="60" spans="1:11" ht="15.75" customHeight="1" x14ac:dyDescent="0.3"/>
    <row r="61" spans="1:11" ht="15.75" customHeight="1" x14ac:dyDescent="0.3"/>
    <row r="62" spans="1:11" ht="15.75" customHeight="1" x14ac:dyDescent="0.3"/>
    <row r="63" spans="1:11" ht="15.75" customHeight="1" x14ac:dyDescent="0.3"/>
    <row r="64" spans="1:11"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sheetData>
  <mergeCells count="35">
    <mergeCell ref="B47:B48"/>
    <mergeCell ref="C49:C50"/>
    <mergeCell ref="C47:K48"/>
    <mergeCell ref="J50:K50"/>
    <mergeCell ref="A47:A55"/>
    <mergeCell ref="H27:I27"/>
    <mergeCell ref="J27:K27"/>
    <mergeCell ref="D49:K49"/>
    <mergeCell ref="D50:E50"/>
    <mergeCell ref="F50:G50"/>
    <mergeCell ref="H50:I50"/>
    <mergeCell ref="A36:A44"/>
    <mergeCell ref="A24:A32"/>
    <mergeCell ref="E2:E3"/>
    <mergeCell ref="C11:C12"/>
    <mergeCell ref="D12:E12"/>
    <mergeCell ref="D11:K11"/>
    <mergeCell ref="F12:G12"/>
    <mergeCell ref="H12:I12"/>
    <mergeCell ref="J12:K12"/>
    <mergeCell ref="A11:A21"/>
    <mergeCell ref="B24:B25"/>
    <mergeCell ref="C24:K25"/>
    <mergeCell ref="C26:C27"/>
    <mergeCell ref="D26:K26"/>
    <mergeCell ref="D27:E27"/>
    <mergeCell ref="F27:G27"/>
    <mergeCell ref="B36:B37"/>
    <mergeCell ref="C36:K37"/>
    <mergeCell ref="C38:C39"/>
    <mergeCell ref="D38:K38"/>
    <mergeCell ref="D39:E39"/>
    <mergeCell ref="F39:G39"/>
    <mergeCell ref="H39:I39"/>
    <mergeCell ref="J39:K39"/>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C40:C42 C13:C19 C28:C30 C51:C53</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146"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v>
      </c>
    </row>
    <row r="4" spans="1:2" ht="14.4" x14ac:dyDescent="0.3">
      <c r="A4">
        <v>1</v>
      </c>
      <c r="B4">
        <v>1.1000000000000001</v>
      </c>
    </row>
    <row r="5" spans="1:2" ht="14.4" x14ac:dyDescent="0.3">
      <c r="A5">
        <v>1.5</v>
      </c>
      <c r="B5">
        <v>1.1000000000000001</v>
      </c>
    </row>
    <row r="6" spans="1:2" ht="14.4" x14ac:dyDescent="0.3">
      <c r="A6">
        <v>2</v>
      </c>
      <c r="B6">
        <v>1.1000000000000001</v>
      </c>
    </row>
    <row r="7" spans="1:2" ht="14.4" x14ac:dyDescent="0.3">
      <c r="A7">
        <v>2.5</v>
      </c>
      <c r="B7">
        <v>1.2</v>
      </c>
    </row>
    <row r="8" spans="1:2" ht="14.4" x14ac:dyDescent="0.3">
      <c r="A8">
        <v>3</v>
      </c>
      <c r="B8">
        <v>1.2</v>
      </c>
    </row>
    <row r="9" spans="1:2" ht="14.4" x14ac:dyDescent="0.3">
      <c r="A9">
        <v>3.5</v>
      </c>
      <c r="B9">
        <v>1.2</v>
      </c>
    </row>
    <row r="10" spans="1:2" ht="14.4" x14ac:dyDescent="0.3">
      <c r="A10">
        <v>4</v>
      </c>
      <c r="B10">
        <v>1.3</v>
      </c>
    </row>
    <row r="11" spans="1:2" ht="14.4" x14ac:dyDescent="0.3">
      <c r="A11">
        <v>4.5</v>
      </c>
      <c r="B11">
        <v>1.3</v>
      </c>
    </row>
    <row r="12" spans="1:2" ht="14.4" x14ac:dyDescent="0.3">
      <c r="A12">
        <v>5</v>
      </c>
      <c r="B12">
        <v>1.3</v>
      </c>
    </row>
    <row r="13" spans="1:2" ht="14.4" x14ac:dyDescent="0.3">
      <c r="A13">
        <v>5.5</v>
      </c>
      <c r="B13">
        <v>1.4</v>
      </c>
    </row>
    <row r="14" spans="1:2" ht="14.4" x14ac:dyDescent="0.3">
      <c r="A14">
        <v>6</v>
      </c>
      <c r="B14">
        <v>1.4</v>
      </c>
    </row>
    <row r="15" spans="1:2" ht="14.4" x14ac:dyDescent="0.3">
      <c r="A15">
        <v>6.5</v>
      </c>
      <c r="B15">
        <v>1.4</v>
      </c>
    </row>
    <row r="16" spans="1:2" ht="14.4" x14ac:dyDescent="0.3">
      <c r="A16">
        <v>7</v>
      </c>
      <c r="B16">
        <v>1.5</v>
      </c>
    </row>
    <row r="17" spans="1:2" ht="14.4" x14ac:dyDescent="0.3">
      <c r="A17">
        <v>7.5</v>
      </c>
      <c r="B17">
        <v>1.5</v>
      </c>
    </row>
    <row r="18" spans="1:2" ht="14.4" x14ac:dyDescent="0.3">
      <c r="A18">
        <v>8</v>
      </c>
      <c r="B18">
        <v>1.5</v>
      </c>
    </row>
    <row r="19" spans="1:2" ht="14.4" x14ac:dyDescent="0.3">
      <c r="A19">
        <v>8.5</v>
      </c>
      <c r="B19">
        <v>1.6</v>
      </c>
    </row>
    <row r="20" spans="1:2" ht="14.4" x14ac:dyDescent="0.3">
      <c r="A20">
        <v>9</v>
      </c>
      <c r="B20">
        <v>1.6</v>
      </c>
    </row>
    <row r="21" spans="1:2" ht="15.75" customHeight="1" x14ac:dyDescent="0.3">
      <c r="A21">
        <v>9.5</v>
      </c>
      <c r="B21">
        <v>1.6</v>
      </c>
    </row>
    <row r="22" spans="1:2" ht="15.75" customHeight="1" x14ac:dyDescent="0.3">
      <c r="A22">
        <v>10</v>
      </c>
      <c r="B22">
        <v>1.7</v>
      </c>
    </row>
    <row r="23" spans="1:2" ht="15.75" customHeight="1" x14ac:dyDescent="0.3">
      <c r="A23">
        <v>10.5</v>
      </c>
      <c r="B23">
        <v>1.7</v>
      </c>
    </row>
    <row r="24" spans="1:2" ht="15.75" customHeight="1" x14ac:dyDescent="0.3">
      <c r="A24">
        <v>11</v>
      </c>
      <c r="B24">
        <v>1.7</v>
      </c>
    </row>
    <row r="25" spans="1:2" ht="15.75" customHeight="1" x14ac:dyDescent="0.3">
      <c r="A25">
        <v>11.5</v>
      </c>
      <c r="B25">
        <v>1.8</v>
      </c>
    </row>
    <row r="26" spans="1:2" ht="15.75" customHeight="1" x14ac:dyDescent="0.3">
      <c r="A26">
        <v>12</v>
      </c>
      <c r="B26">
        <v>1.8</v>
      </c>
    </row>
    <row r="27" spans="1:2" ht="15.75" customHeight="1" x14ac:dyDescent="0.3">
      <c r="A27">
        <v>12.5</v>
      </c>
      <c r="B27">
        <v>1.8</v>
      </c>
    </row>
    <row r="28" spans="1:2" ht="15.75" customHeight="1" x14ac:dyDescent="0.3">
      <c r="A28">
        <v>13</v>
      </c>
      <c r="B28">
        <v>1.9</v>
      </c>
    </row>
    <row r="29" spans="1:2" ht="15.75" customHeight="1" x14ac:dyDescent="0.3">
      <c r="A29">
        <v>13.5</v>
      </c>
      <c r="B29">
        <v>1.9</v>
      </c>
    </row>
    <row r="30" spans="1:2" ht="15.75" customHeight="1" x14ac:dyDescent="0.3">
      <c r="A30">
        <v>14</v>
      </c>
      <c r="B30">
        <v>1.9</v>
      </c>
    </row>
    <row r="31" spans="1:2" ht="15.75" customHeight="1" x14ac:dyDescent="0.3">
      <c r="A31">
        <v>14.5</v>
      </c>
      <c r="B31">
        <v>2</v>
      </c>
    </row>
    <row r="32" spans="1:2" ht="15.75" customHeight="1" x14ac:dyDescent="0.3">
      <c r="A32">
        <v>15</v>
      </c>
      <c r="B32">
        <v>2</v>
      </c>
    </row>
    <row r="33" spans="1:2" ht="15.75" customHeight="1" x14ac:dyDescent="0.3">
      <c r="A33">
        <v>15.5</v>
      </c>
      <c r="B33">
        <v>2</v>
      </c>
    </row>
    <row r="34" spans="1:2" ht="15.75" customHeight="1" x14ac:dyDescent="0.3">
      <c r="A34">
        <v>16</v>
      </c>
      <c r="B34">
        <v>2.1</v>
      </c>
    </row>
    <row r="35" spans="1:2" ht="15.75" customHeight="1" x14ac:dyDescent="0.3">
      <c r="A35">
        <v>16.5</v>
      </c>
      <c r="B35">
        <v>2.1</v>
      </c>
    </row>
    <row r="36" spans="1:2" ht="15.75" customHeight="1" x14ac:dyDescent="0.3">
      <c r="A36">
        <v>17</v>
      </c>
      <c r="B36">
        <v>2.1</v>
      </c>
    </row>
    <row r="37" spans="1:2" ht="15.75" customHeight="1" x14ac:dyDescent="0.3">
      <c r="A37">
        <v>17.5</v>
      </c>
      <c r="B37">
        <v>2.2000000000000002</v>
      </c>
    </row>
    <row r="38" spans="1:2" ht="15.75" customHeight="1" x14ac:dyDescent="0.3">
      <c r="A38">
        <v>18</v>
      </c>
      <c r="B38">
        <v>2.2000000000000002</v>
      </c>
    </row>
    <row r="39" spans="1:2" ht="15.75" customHeight="1" x14ac:dyDescent="0.3">
      <c r="A39">
        <v>18.5</v>
      </c>
      <c r="B39">
        <v>2.2000000000000002</v>
      </c>
    </row>
    <row r="40" spans="1:2" ht="15.75" customHeight="1" x14ac:dyDescent="0.3">
      <c r="A40">
        <v>19</v>
      </c>
      <c r="B40">
        <v>2.2999999999999998</v>
      </c>
    </row>
    <row r="41" spans="1:2" ht="15.75" customHeight="1" x14ac:dyDescent="0.3">
      <c r="A41">
        <v>19.5</v>
      </c>
      <c r="B41">
        <v>2.2999999999999998</v>
      </c>
    </row>
    <row r="42" spans="1:2" ht="15.75" customHeight="1" x14ac:dyDescent="0.3">
      <c r="A42">
        <v>20</v>
      </c>
      <c r="B42">
        <v>2.2999999999999998</v>
      </c>
    </row>
    <row r="43" spans="1:2" ht="15.75" customHeight="1" x14ac:dyDescent="0.3">
      <c r="A43">
        <v>20.5</v>
      </c>
      <c r="B43">
        <v>2.4</v>
      </c>
    </row>
    <row r="44" spans="1:2" ht="15.75" customHeight="1" x14ac:dyDescent="0.3">
      <c r="A44">
        <v>21</v>
      </c>
      <c r="B44">
        <v>2.4</v>
      </c>
    </row>
    <row r="45" spans="1:2" ht="15.75" customHeight="1" x14ac:dyDescent="0.3">
      <c r="A45">
        <v>21.5</v>
      </c>
      <c r="B45">
        <v>2.4</v>
      </c>
    </row>
    <row r="46" spans="1:2" ht="15.75" customHeight="1" x14ac:dyDescent="0.3">
      <c r="A46">
        <v>22</v>
      </c>
      <c r="B46">
        <v>2.5</v>
      </c>
    </row>
    <row r="47" spans="1:2" ht="15.75" customHeight="1" x14ac:dyDescent="0.3">
      <c r="A47">
        <v>22.5</v>
      </c>
      <c r="B47">
        <v>2.5</v>
      </c>
    </row>
    <row r="48" spans="1:2" ht="15.75" customHeight="1" x14ac:dyDescent="0.3">
      <c r="A48">
        <v>23</v>
      </c>
      <c r="B48">
        <v>2.5</v>
      </c>
    </row>
    <row r="49" spans="1:2" ht="15.75" customHeight="1" x14ac:dyDescent="0.3">
      <c r="A49">
        <v>23.5</v>
      </c>
      <c r="B49">
        <v>2.6</v>
      </c>
    </row>
    <row r="50" spans="1:2" ht="15.75" customHeight="1" x14ac:dyDescent="0.3">
      <c r="A50">
        <v>24</v>
      </c>
      <c r="B50">
        <v>2.6</v>
      </c>
    </row>
    <row r="51" spans="1:2" ht="15.75" customHeight="1" x14ac:dyDescent="0.3">
      <c r="A51">
        <v>24.5</v>
      </c>
      <c r="B51">
        <v>2.6</v>
      </c>
    </row>
    <row r="52" spans="1:2" ht="15.75" customHeight="1" x14ac:dyDescent="0.3">
      <c r="A52">
        <v>25</v>
      </c>
      <c r="B52">
        <v>2.7</v>
      </c>
    </row>
    <row r="53" spans="1:2" ht="15.75" customHeight="1" x14ac:dyDescent="0.3">
      <c r="A53">
        <v>25.5</v>
      </c>
      <c r="B53">
        <v>2.7</v>
      </c>
    </row>
    <row r="54" spans="1:2" ht="15.75" customHeight="1" x14ac:dyDescent="0.3">
      <c r="A54">
        <v>26</v>
      </c>
      <c r="B54">
        <v>2.7</v>
      </c>
    </row>
    <row r="55" spans="1:2" ht="15.75" customHeight="1" x14ac:dyDescent="0.3">
      <c r="A55">
        <v>26.5</v>
      </c>
      <c r="B55">
        <v>2.8</v>
      </c>
    </row>
    <row r="56" spans="1:2" ht="15.75" customHeight="1" x14ac:dyDescent="0.3">
      <c r="A56">
        <v>27</v>
      </c>
      <c r="B56">
        <v>2.8</v>
      </c>
    </row>
    <row r="57" spans="1:2" ht="15.75" customHeight="1" x14ac:dyDescent="0.3">
      <c r="A57">
        <v>27.5</v>
      </c>
      <c r="B57">
        <v>2.8</v>
      </c>
    </row>
    <row r="58" spans="1:2" ht="15.75" customHeight="1" x14ac:dyDescent="0.3">
      <c r="A58">
        <v>28</v>
      </c>
      <c r="B58">
        <v>2.9</v>
      </c>
    </row>
    <row r="59" spans="1:2" ht="15.75" customHeight="1" x14ac:dyDescent="0.3">
      <c r="A59">
        <v>28.5</v>
      </c>
      <c r="B59">
        <v>2.9</v>
      </c>
    </row>
    <row r="60" spans="1:2" ht="15.75" customHeight="1" x14ac:dyDescent="0.3">
      <c r="A60">
        <v>29</v>
      </c>
      <c r="B60">
        <v>2.9</v>
      </c>
    </row>
    <row r="61" spans="1:2" ht="15.75" customHeight="1" x14ac:dyDescent="0.3">
      <c r="A61">
        <v>29.5</v>
      </c>
      <c r="B61">
        <v>3</v>
      </c>
    </row>
    <row r="62" spans="1:2" ht="15.75" customHeight="1" x14ac:dyDescent="0.3">
      <c r="A62">
        <v>30</v>
      </c>
      <c r="B62">
        <v>3</v>
      </c>
    </row>
    <row r="63" spans="1:2" ht="15.75" customHeight="1" x14ac:dyDescent="0.3">
      <c r="A63">
        <v>30.5</v>
      </c>
      <c r="B63">
        <v>3</v>
      </c>
    </row>
    <row r="64" spans="1:2" ht="15.75" customHeight="1" x14ac:dyDescent="0.3">
      <c r="A64">
        <v>31</v>
      </c>
      <c r="B64">
        <v>3.1</v>
      </c>
    </row>
    <row r="65" spans="1:2" ht="15.75" customHeight="1" x14ac:dyDescent="0.3">
      <c r="A65">
        <v>31.5</v>
      </c>
      <c r="B65">
        <v>3.1</v>
      </c>
    </row>
    <row r="66" spans="1:2" ht="15.75" customHeight="1" x14ac:dyDescent="0.3">
      <c r="A66">
        <v>32</v>
      </c>
      <c r="B66">
        <v>3.1</v>
      </c>
    </row>
    <row r="67" spans="1:2" ht="15.75" customHeight="1" x14ac:dyDescent="0.3">
      <c r="A67">
        <v>32.5</v>
      </c>
      <c r="B67">
        <v>3.2</v>
      </c>
    </row>
    <row r="68" spans="1:2" ht="15.75" customHeight="1" x14ac:dyDescent="0.3">
      <c r="A68">
        <v>33</v>
      </c>
      <c r="B68">
        <v>3.2</v>
      </c>
    </row>
    <row r="69" spans="1:2" ht="15.75" customHeight="1" x14ac:dyDescent="0.3">
      <c r="A69">
        <v>33.5</v>
      </c>
      <c r="B69">
        <v>3.2</v>
      </c>
    </row>
    <row r="70" spans="1:2" ht="15.75" customHeight="1" x14ac:dyDescent="0.3">
      <c r="A70">
        <v>34</v>
      </c>
      <c r="B70">
        <v>3.3</v>
      </c>
    </row>
    <row r="71" spans="1:2" ht="15.75" customHeight="1" x14ac:dyDescent="0.3">
      <c r="A71">
        <v>34.5</v>
      </c>
      <c r="B71">
        <v>3.3</v>
      </c>
    </row>
    <row r="72" spans="1:2" ht="15.75" customHeight="1" x14ac:dyDescent="0.3">
      <c r="A72">
        <v>35</v>
      </c>
      <c r="B72">
        <v>3.3</v>
      </c>
    </row>
    <row r="73" spans="1:2" ht="15.75" customHeight="1" x14ac:dyDescent="0.3">
      <c r="A73">
        <v>35.5</v>
      </c>
      <c r="B73">
        <v>3.4</v>
      </c>
    </row>
    <row r="74" spans="1:2" ht="15.75" customHeight="1" x14ac:dyDescent="0.3">
      <c r="A74">
        <v>36</v>
      </c>
      <c r="B74">
        <v>3.4</v>
      </c>
    </row>
    <row r="75" spans="1:2" ht="15.75" customHeight="1" x14ac:dyDescent="0.3">
      <c r="A75">
        <v>36.5</v>
      </c>
      <c r="B75">
        <v>3.4</v>
      </c>
    </row>
    <row r="76" spans="1:2" ht="15.75" customHeight="1" x14ac:dyDescent="0.3">
      <c r="A76">
        <v>37</v>
      </c>
      <c r="B76">
        <v>3.5</v>
      </c>
    </row>
    <row r="77" spans="1:2" ht="15.75" customHeight="1" x14ac:dyDescent="0.3">
      <c r="A77">
        <v>37.5</v>
      </c>
      <c r="B77">
        <v>3.5</v>
      </c>
    </row>
    <row r="78" spans="1:2" ht="15.75" customHeight="1" x14ac:dyDescent="0.3">
      <c r="A78">
        <v>38</v>
      </c>
      <c r="B78">
        <v>3.5</v>
      </c>
    </row>
    <row r="79" spans="1:2" ht="15.75" customHeight="1" x14ac:dyDescent="0.3">
      <c r="A79">
        <v>38.5</v>
      </c>
      <c r="B79">
        <v>3.6</v>
      </c>
    </row>
    <row r="80" spans="1:2" ht="15.75" customHeight="1" x14ac:dyDescent="0.3">
      <c r="A80">
        <v>39</v>
      </c>
      <c r="B80">
        <v>3.6</v>
      </c>
    </row>
    <row r="81" spans="1:2" ht="15.75" customHeight="1" x14ac:dyDescent="0.3">
      <c r="A81">
        <v>39.5</v>
      </c>
      <c r="B81">
        <v>3.6</v>
      </c>
    </row>
    <row r="82" spans="1:2" ht="15.75" customHeight="1" x14ac:dyDescent="0.3">
      <c r="A82">
        <v>40</v>
      </c>
      <c r="B82">
        <v>3.7</v>
      </c>
    </row>
    <row r="83" spans="1:2" ht="15.75" customHeight="1" x14ac:dyDescent="0.3">
      <c r="A83">
        <v>40.5</v>
      </c>
      <c r="B83">
        <v>3.7</v>
      </c>
    </row>
    <row r="84" spans="1:2" ht="15.75" customHeight="1" x14ac:dyDescent="0.3">
      <c r="A84">
        <v>41</v>
      </c>
      <c r="B84">
        <v>3.7</v>
      </c>
    </row>
    <row r="85" spans="1:2" ht="15.75" customHeight="1" x14ac:dyDescent="0.3">
      <c r="A85">
        <v>41.5</v>
      </c>
      <c r="B85">
        <v>3.8</v>
      </c>
    </row>
    <row r="86" spans="1:2" ht="15.75" customHeight="1" x14ac:dyDescent="0.3">
      <c r="A86">
        <v>42</v>
      </c>
      <c r="B86">
        <v>3.8</v>
      </c>
    </row>
    <row r="87" spans="1:2" ht="15.75" customHeight="1" x14ac:dyDescent="0.3">
      <c r="A87">
        <v>42.5</v>
      </c>
      <c r="B87">
        <v>3.8</v>
      </c>
    </row>
    <row r="88" spans="1:2" ht="15.75" customHeight="1" x14ac:dyDescent="0.3">
      <c r="A88">
        <v>43</v>
      </c>
      <c r="B88">
        <v>3.9</v>
      </c>
    </row>
    <row r="89" spans="1:2" ht="15.75" customHeight="1" x14ac:dyDescent="0.3">
      <c r="A89">
        <v>43.5</v>
      </c>
      <c r="B89">
        <v>3.9</v>
      </c>
    </row>
    <row r="90" spans="1:2" ht="15.75" customHeight="1" x14ac:dyDescent="0.3">
      <c r="A90">
        <v>44</v>
      </c>
      <c r="B90">
        <v>3.9</v>
      </c>
    </row>
    <row r="91" spans="1:2" ht="15.75" customHeight="1" x14ac:dyDescent="0.3">
      <c r="A91">
        <v>44.5</v>
      </c>
      <c r="B91">
        <v>4</v>
      </c>
    </row>
    <row r="92" spans="1:2" ht="15.75" customHeight="1" x14ac:dyDescent="0.3">
      <c r="A92">
        <v>45</v>
      </c>
      <c r="B92">
        <v>4</v>
      </c>
    </row>
    <row r="93" spans="1:2" ht="15.75" customHeight="1" x14ac:dyDescent="0.3">
      <c r="A93">
        <v>45.5</v>
      </c>
      <c r="B93">
        <v>4.0999999999999996</v>
      </c>
    </row>
    <row r="94" spans="1:2" ht="15.75" customHeight="1" x14ac:dyDescent="0.3">
      <c r="A94">
        <v>46</v>
      </c>
      <c r="B94">
        <v>4.0999999999999996</v>
      </c>
    </row>
    <row r="95" spans="1:2" ht="15.75" customHeight="1" x14ac:dyDescent="0.3">
      <c r="A95">
        <v>46.5</v>
      </c>
      <c r="B95">
        <v>4.2</v>
      </c>
    </row>
    <row r="96" spans="1:2" ht="15.75" customHeight="1" x14ac:dyDescent="0.3">
      <c r="A96">
        <v>47</v>
      </c>
      <c r="B96">
        <v>4.2</v>
      </c>
    </row>
    <row r="97" spans="1:2" ht="15.75" customHeight="1" x14ac:dyDescent="0.3">
      <c r="A97">
        <v>47.5</v>
      </c>
      <c r="B97">
        <v>4.3</v>
      </c>
    </row>
    <row r="98" spans="1:2" ht="15.75" customHeight="1" x14ac:dyDescent="0.3">
      <c r="A98">
        <v>48</v>
      </c>
      <c r="B98">
        <v>4.3</v>
      </c>
    </row>
    <row r="99" spans="1:2" ht="15.75" customHeight="1" x14ac:dyDescent="0.3">
      <c r="A99">
        <v>48.5</v>
      </c>
      <c r="B99">
        <v>4.4000000000000004</v>
      </c>
    </row>
    <row r="100" spans="1:2" ht="15.75" customHeight="1" x14ac:dyDescent="0.3">
      <c r="A100">
        <v>49</v>
      </c>
      <c r="B100">
        <v>4.4000000000000004</v>
      </c>
    </row>
    <row r="101" spans="1:2" ht="15.75" customHeight="1" x14ac:dyDescent="0.3">
      <c r="A101">
        <v>49.5</v>
      </c>
      <c r="B101">
        <v>4.5</v>
      </c>
    </row>
    <row r="102" spans="1:2" ht="15.75" customHeight="1" x14ac:dyDescent="0.3">
      <c r="A102">
        <v>50</v>
      </c>
      <c r="B102">
        <v>4.5</v>
      </c>
    </row>
    <row r="103" spans="1:2" ht="15.75" customHeight="1" x14ac:dyDescent="0.3">
      <c r="A103">
        <v>50.5</v>
      </c>
      <c r="B103">
        <v>4.5999999999999996</v>
      </c>
    </row>
    <row r="104" spans="1:2" ht="15.75" customHeight="1" x14ac:dyDescent="0.3">
      <c r="A104">
        <v>51</v>
      </c>
      <c r="B104">
        <v>4.5999999999999996</v>
      </c>
    </row>
    <row r="105" spans="1:2" ht="15.75" customHeight="1" x14ac:dyDescent="0.3">
      <c r="A105">
        <v>51.5</v>
      </c>
      <c r="B105">
        <v>4.7</v>
      </c>
    </row>
    <row r="106" spans="1:2" ht="15.75" customHeight="1" x14ac:dyDescent="0.3">
      <c r="A106">
        <v>52</v>
      </c>
      <c r="B106">
        <v>4.7</v>
      </c>
    </row>
    <row r="107" spans="1:2" ht="15.75" customHeight="1" x14ac:dyDescent="0.3">
      <c r="A107">
        <v>52.5</v>
      </c>
      <c r="B107">
        <v>4.8</v>
      </c>
    </row>
    <row r="108" spans="1:2" ht="15.75" customHeight="1" x14ac:dyDescent="0.3">
      <c r="A108">
        <v>53</v>
      </c>
      <c r="B108">
        <v>4.8</v>
      </c>
    </row>
    <row r="109" spans="1:2" ht="15.75" customHeight="1" x14ac:dyDescent="0.3">
      <c r="A109">
        <v>53.5</v>
      </c>
      <c r="B109">
        <v>4.9000000000000004</v>
      </c>
    </row>
    <row r="110" spans="1:2" ht="15.75" customHeight="1" x14ac:dyDescent="0.3">
      <c r="A110">
        <v>54</v>
      </c>
      <c r="B110">
        <v>4.9000000000000004</v>
      </c>
    </row>
    <row r="111" spans="1:2" ht="15.75" customHeight="1" x14ac:dyDescent="0.3">
      <c r="A111">
        <v>54.5</v>
      </c>
      <c r="B111">
        <v>5</v>
      </c>
    </row>
    <row r="112" spans="1:2" ht="15.75" customHeight="1" x14ac:dyDescent="0.3">
      <c r="A112">
        <v>55</v>
      </c>
      <c r="B112">
        <v>5</v>
      </c>
    </row>
    <row r="113" spans="1:2" ht="15.75" customHeight="1" x14ac:dyDescent="0.3">
      <c r="A113">
        <v>55.5</v>
      </c>
      <c r="B113">
        <v>5.0999999999999996</v>
      </c>
    </row>
    <row r="114" spans="1:2" ht="15.75" customHeight="1" x14ac:dyDescent="0.3">
      <c r="A114">
        <v>56</v>
      </c>
      <c r="B114">
        <v>5.0999999999999996</v>
      </c>
    </row>
    <row r="115" spans="1:2" ht="15.75" customHeight="1" x14ac:dyDescent="0.3">
      <c r="A115">
        <v>56.5</v>
      </c>
      <c r="B115">
        <v>5.2</v>
      </c>
    </row>
    <row r="116" spans="1:2" ht="15.75" customHeight="1" x14ac:dyDescent="0.3">
      <c r="A116">
        <v>57</v>
      </c>
      <c r="B116">
        <v>5.2</v>
      </c>
    </row>
    <row r="117" spans="1:2" ht="15.75" customHeight="1" x14ac:dyDescent="0.3">
      <c r="A117">
        <v>57.5</v>
      </c>
      <c r="B117">
        <v>5.3</v>
      </c>
    </row>
    <row r="118" spans="1:2" ht="15.75" customHeight="1" x14ac:dyDescent="0.3">
      <c r="A118">
        <v>58</v>
      </c>
      <c r="B118">
        <v>5.3</v>
      </c>
    </row>
    <row r="119" spans="1:2" ht="15.75" customHeight="1" x14ac:dyDescent="0.3">
      <c r="A119">
        <v>58.5</v>
      </c>
      <c r="B119">
        <v>5.4</v>
      </c>
    </row>
    <row r="120" spans="1:2" ht="15.75" customHeight="1" x14ac:dyDescent="0.3">
      <c r="A120">
        <v>59</v>
      </c>
      <c r="B120">
        <v>5.4</v>
      </c>
    </row>
    <row r="121" spans="1:2" ht="15.75" customHeight="1" x14ac:dyDescent="0.3">
      <c r="A121">
        <v>59.5</v>
      </c>
      <c r="B121">
        <v>5.5</v>
      </c>
    </row>
    <row r="122" spans="1:2" ht="15.75" customHeight="1" x14ac:dyDescent="0.3">
      <c r="A122">
        <v>60</v>
      </c>
      <c r="B122">
        <v>5.5</v>
      </c>
    </row>
    <row r="123" spans="1:2" ht="15.75" customHeight="1" x14ac:dyDescent="0.3">
      <c r="A123">
        <v>60.5</v>
      </c>
      <c r="B123">
        <v>5.6</v>
      </c>
    </row>
    <row r="124" spans="1:2" ht="15.75" customHeight="1" x14ac:dyDescent="0.3">
      <c r="A124">
        <v>61</v>
      </c>
      <c r="B124">
        <v>5.6</v>
      </c>
    </row>
    <row r="125" spans="1:2" ht="15.75" customHeight="1" x14ac:dyDescent="0.3">
      <c r="A125">
        <v>61.5</v>
      </c>
      <c r="B125">
        <v>5.7</v>
      </c>
    </row>
    <row r="126" spans="1:2" ht="15.75" customHeight="1" x14ac:dyDescent="0.3">
      <c r="A126">
        <v>62</v>
      </c>
      <c r="B126">
        <v>5.7</v>
      </c>
    </row>
    <row r="127" spans="1:2" ht="15.75" customHeight="1" x14ac:dyDescent="0.3">
      <c r="A127">
        <v>62.5</v>
      </c>
      <c r="B127">
        <v>5.8</v>
      </c>
    </row>
    <row r="128" spans="1:2" ht="15.75" customHeight="1" x14ac:dyDescent="0.3">
      <c r="A128">
        <v>63</v>
      </c>
      <c r="B128">
        <v>5.8</v>
      </c>
    </row>
    <row r="129" spans="1:2" ht="15.75" customHeight="1" x14ac:dyDescent="0.3">
      <c r="A129">
        <v>63.5</v>
      </c>
      <c r="B129">
        <v>5.9</v>
      </c>
    </row>
    <row r="130" spans="1:2" ht="15.75" customHeight="1" x14ac:dyDescent="0.3">
      <c r="A130">
        <v>64</v>
      </c>
      <c r="B130">
        <v>5.9</v>
      </c>
    </row>
    <row r="131" spans="1:2" ht="15.75" customHeight="1" x14ac:dyDescent="0.3">
      <c r="A131">
        <v>64.5</v>
      </c>
      <c r="B131">
        <v>6</v>
      </c>
    </row>
    <row r="132" spans="1:2" ht="15.75" customHeight="1" x14ac:dyDescent="0.3">
      <c r="A132">
        <v>65</v>
      </c>
      <c r="B132">
        <v>6</v>
      </c>
    </row>
    <row r="133" spans="1:2" ht="15.75" customHeight="1" x14ac:dyDescent="0.3">
      <c r="A133">
        <v>65.5</v>
      </c>
      <c r="B133">
        <v>6.1</v>
      </c>
    </row>
    <row r="134" spans="1:2" ht="15.75" customHeight="1" x14ac:dyDescent="0.3">
      <c r="A134">
        <v>66</v>
      </c>
      <c r="B134">
        <v>6.1</v>
      </c>
    </row>
    <row r="135" spans="1:2" ht="15.75" customHeight="1" x14ac:dyDescent="0.3">
      <c r="A135">
        <v>66.5</v>
      </c>
      <c r="B135">
        <v>6.2</v>
      </c>
    </row>
    <row r="136" spans="1:2" ht="15.75" customHeight="1" x14ac:dyDescent="0.3">
      <c r="A136">
        <v>67</v>
      </c>
      <c r="B136">
        <v>6.2</v>
      </c>
    </row>
    <row r="137" spans="1:2" ht="15.75" customHeight="1" x14ac:dyDescent="0.3">
      <c r="A137">
        <v>67.5</v>
      </c>
      <c r="B137">
        <v>6.3</v>
      </c>
    </row>
    <row r="138" spans="1:2" ht="15.75" customHeight="1" x14ac:dyDescent="0.3">
      <c r="A138">
        <v>68</v>
      </c>
      <c r="B138">
        <v>6.3</v>
      </c>
    </row>
    <row r="139" spans="1:2" ht="15.75" customHeight="1" x14ac:dyDescent="0.3">
      <c r="A139">
        <v>68.5</v>
      </c>
      <c r="B139">
        <v>6.4</v>
      </c>
    </row>
    <row r="140" spans="1:2" ht="15.75" customHeight="1" x14ac:dyDescent="0.3">
      <c r="A140">
        <v>69</v>
      </c>
      <c r="B140">
        <v>6.4</v>
      </c>
    </row>
    <row r="141" spans="1:2" ht="15.75" customHeight="1" x14ac:dyDescent="0.3">
      <c r="A141">
        <v>69.5</v>
      </c>
      <c r="B141">
        <v>6.5</v>
      </c>
    </row>
    <row r="142" spans="1:2" ht="15.75" customHeight="1" x14ac:dyDescent="0.3">
      <c r="A142">
        <v>70</v>
      </c>
      <c r="B142">
        <v>6.5</v>
      </c>
    </row>
    <row r="143" spans="1:2" ht="15.75" customHeight="1" x14ac:dyDescent="0.3">
      <c r="A143">
        <v>70.5</v>
      </c>
      <c r="B143">
        <v>6.6</v>
      </c>
    </row>
    <row r="144" spans="1:2" ht="15.75" customHeight="1" x14ac:dyDescent="0.3">
      <c r="A144">
        <v>71</v>
      </c>
      <c r="B144">
        <v>6.6</v>
      </c>
    </row>
    <row r="145" spans="1:2" ht="15.75" customHeight="1" x14ac:dyDescent="0.3">
      <c r="A145">
        <v>71.5</v>
      </c>
      <c r="B145">
        <v>6.7</v>
      </c>
    </row>
    <row r="146" spans="1:2" ht="15.75" customHeight="1" x14ac:dyDescent="0.3">
      <c r="A146">
        <v>72</v>
      </c>
      <c r="B146">
        <v>6.7</v>
      </c>
    </row>
    <row r="147" spans="1:2" ht="15.75" customHeight="1" x14ac:dyDescent="0.3">
      <c r="A147">
        <v>72.5</v>
      </c>
      <c r="B147">
        <v>6.8</v>
      </c>
    </row>
    <row r="148" spans="1:2" ht="15.75" customHeight="1" x14ac:dyDescent="0.3">
      <c r="A148">
        <v>73</v>
      </c>
      <c r="B148">
        <v>6.8</v>
      </c>
    </row>
    <row r="149" spans="1:2" ht="15.75" customHeight="1" x14ac:dyDescent="0.3">
      <c r="A149">
        <v>73.5</v>
      </c>
      <c r="B149">
        <v>6.9</v>
      </c>
    </row>
    <row r="150" spans="1:2" ht="15.75" customHeight="1" x14ac:dyDescent="0.3">
      <c r="A150">
        <v>74</v>
      </c>
      <c r="B150">
        <v>6.9</v>
      </c>
    </row>
    <row r="151" spans="1:2" ht="15.75" customHeight="1" x14ac:dyDescent="0.3">
      <c r="A151">
        <v>74.5</v>
      </c>
      <c r="B151">
        <v>7</v>
      </c>
    </row>
    <row r="152" spans="1:2" ht="15.75" customHeight="1" x14ac:dyDescent="0.3">
      <c r="A152">
        <v>75</v>
      </c>
      <c r="B152">
        <v>7</v>
      </c>
    </row>
    <row r="153" spans="1:2" ht="15.75" customHeight="1" x14ac:dyDescent="0.3"/>
    <row r="154" spans="1:2" ht="15.75" customHeight="1" x14ac:dyDescent="0.3"/>
    <row r="155" spans="1:2" ht="15.75" customHeight="1" x14ac:dyDescent="0.3"/>
    <row r="156" spans="1:2" ht="15.75" customHeight="1" x14ac:dyDescent="0.3"/>
    <row r="157" spans="1:2" ht="15.75" customHeight="1" x14ac:dyDescent="0.3"/>
    <row r="158" spans="1:2" ht="15.75" customHeight="1" x14ac:dyDescent="0.3"/>
    <row r="159" spans="1:2" ht="15.75" customHeight="1" x14ac:dyDescent="0.3"/>
    <row r="160" spans="1:2"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4140625" defaultRowHeight="15" customHeight="1" x14ac:dyDescent="0.3"/>
  <cols>
    <col min="1" max="26" width="10.6640625" customWidth="1"/>
  </cols>
  <sheetData>
    <row r="1" spans="1:2" ht="14.4" x14ac:dyDescent="0.3">
      <c r="A1" t="s">
        <v>0</v>
      </c>
      <c r="B1" t="s">
        <v>1</v>
      </c>
    </row>
    <row r="2" spans="1:2" ht="14.4" x14ac:dyDescent="0.3">
      <c r="A2">
        <v>0</v>
      </c>
      <c r="B2" s="1">
        <v>1</v>
      </c>
    </row>
    <row r="3" spans="1:2" ht="14.4" x14ac:dyDescent="0.3">
      <c r="A3">
        <v>1</v>
      </c>
      <c r="B3" s="1">
        <v>1.1000000000000001</v>
      </c>
    </row>
    <row r="4" spans="1:2" ht="14.4" x14ac:dyDescent="0.3">
      <c r="A4">
        <v>2</v>
      </c>
      <c r="B4" s="1">
        <v>1.2</v>
      </c>
    </row>
    <row r="5" spans="1:2" ht="14.4" x14ac:dyDescent="0.3">
      <c r="A5">
        <v>3</v>
      </c>
      <c r="B5" s="1">
        <v>1.3</v>
      </c>
    </row>
    <row r="6" spans="1:2" ht="14.4" x14ac:dyDescent="0.3">
      <c r="A6">
        <v>4</v>
      </c>
      <c r="B6" s="1">
        <v>1.4</v>
      </c>
    </row>
    <row r="7" spans="1:2" ht="14.4" x14ac:dyDescent="0.3">
      <c r="A7">
        <v>5</v>
      </c>
      <c r="B7" s="1">
        <v>1.5</v>
      </c>
    </row>
    <row r="8" spans="1:2" ht="14.4" x14ac:dyDescent="0.3">
      <c r="A8">
        <v>6</v>
      </c>
      <c r="B8" s="1">
        <v>1.6</v>
      </c>
    </row>
    <row r="9" spans="1:2" ht="14.4" x14ac:dyDescent="0.3">
      <c r="A9">
        <v>7</v>
      </c>
      <c r="B9" s="1">
        <v>1.7</v>
      </c>
    </row>
    <row r="10" spans="1:2" ht="14.4" x14ac:dyDescent="0.3">
      <c r="A10">
        <v>8</v>
      </c>
      <c r="B10" s="1">
        <v>1.8</v>
      </c>
    </row>
    <row r="11" spans="1:2" ht="14.4" x14ac:dyDescent="0.3">
      <c r="A11">
        <v>9</v>
      </c>
      <c r="B11" s="1">
        <v>1.9</v>
      </c>
    </row>
    <row r="12" spans="1:2" ht="14.4" x14ac:dyDescent="0.3">
      <c r="A12">
        <v>10</v>
      </c>
      <c r="B12" s="1">
        <v>2</v>
      </c>
    </row>
    <row r="13" spans="1:2" ht="14.4" x14ac:dyDescent="0.3">
      <c r="A13">
        <v>11</v>
      </c>
      <c r="B13" s="1">
        <v>2.1</v>
      </c>
    </row>
    <row r="14" spans="1:2" ht="14.4" x14ac:dyDescent="0.3">
      <c r="A14">
        <v>12</v>
      </c>
      <c r="B14" s="1">
        <v>2.2000000000000002</v>
      </c>
    </row>
    <row r="15" spans="1:2" ht="14.4" x14ac:dyDescent="0.3">
      <c r="A15">
        <v>13</v>
      </c>
      <c r="B15" s="1">
        <v>2.2999999999999998</v>
      </c>
    </row>
    <row r="16" spans="1:2" ht="14.4" x14ac:dyDescent="0.3">
      <c r="A16">
        <v>14</v>
      </c>
      <c r="B16" s="1">
        <v>2.2999999999999998</v>
      </c>
    </row>
    <row r="17" spans="1:2" ht="14.4" x14ac:dyDescent="0.3">
      <c r="A17">
        <v>15</v>
      </c>
      <c r="B17" s="1">
        <v>2.4</v>
      </c>
    </row>
    <row r="18" spans="1:2" ht="14.4" x14ac:dyDescent="0.3">
      <c r="A18">
        <v>16</v>
      </c>
      <c r="B18" s="1">
        <v>2.5</v>
      </c>
    </row>
    <row r="19" spans="1:2" ht="14.4" x14ac:dyDescent="0.3">
      <c r="A19">
        <v>17</v>
      </c>
      <c r="B19" s="1">
        <v>2.6</v>
      </c>
    </row>
    <row r="20" spans="1:2" ht="14.4" x14ac:dyDescent="0.3">
      <c r="A20">
        <v>18</v>
      </c>
      <c r="B20" s="1">
        <v>2.7</v>
      </c>
    </row>
    <row r="21" spans="1:2" ht="15.75" customHeight="1" x14ac:dyDescent="0.3">
      <c r="A21">
        <v>19</v>
      </c>
      <c r="B21" s="1">
        <v>2.8</v>
      </c>
    </row>
    <row r="22" spans="1:2" ht="15.75" customHeight="1" x14ac:dyDescent="0.3">
      <c r="A22">
        <v>20</v>
      </c>
      <c r="B22" s="1">
        <v>2.9</v>
      </c>
    </row>
    <row r="23" spans="1:2" ht="15.75" customHeight="1" x14ac:dyDescent="0.3">
      <c r="A23">
        <v>21</v>
      </c>
      <c r="B23" s="1">
        <v>3</v>
      </c>
    </row>
    <row r="24" spans="1:2" ht="15.75" customHeight="1" x14ac:dyDescent="0.3">
      <c r="A24">
        <v>22</v>
      </c>
      <c r="B24" s="1">
        <v>3.1</v>
      </c>
    </row>
    <row r="25" spans="1:2" ht="15.75" customHeight="1" x14ac:dyDescent="0.3">
      <c r="A25">
        <v>23</v>
      </c>
      <c r="B25" s="1">
        <v>3.2</v>
      </c>
    </row>
    <row r="26" spans="1:2" ht="15.75" customHeight="1" x14ac:dyDescent="0.3">
      <c r="A26">
        <v>24</v>
      </c>
      <c r="B26" s="1">
        <v>3.3</v>
      </c>
    </row>
    <row r="27" spans="1:2" ht="15.75" customHeight="1" x14ac:dyDescent="0.3">
      <c r="A27">
        <v>25</v>
      </c>
      <c r="B27" s="1">
        <v>3.4</v>
      </c>
    </row>
    <row r="28" spans="1:2" ht="15.75" customHeight="1" x14ac:dyDescent="0.3">
      <c r="A28">
        <v>26</v>
      </c>
      <c r="B28" s="1">
        <v>3.5</v>
      </c>
    </row>
    <row r="29" spans="1:2" ht="15.75" customHeight="1" x14ac:dyDescent="0.3">
      <c r="A29">
        <v>27</v>
      </c>
      <c r="B29" s="1">
        <v>3.6</v>
      </c>
    </row>
    <row r="30" spans="1:2" ht="15.75" customHeight="1" x14ac:dyDescent="0.3">
      <c r="A30">
        <v>28</v>
      </c>
      <c r="B30" s="1">
        <v>3.7</v>
      </c>
    </row>
    <row r="31" spans="1:2" ht="15.75" customHeight="1" x14ac:dyDescent="0.3">
      <c r="A31">
        <v>29</v>
      </c>
      <c r="B31" s="1">
        <v>3.8</v>
      </c>
    </row>
    <row r="32" spans="1:2" ht="15.75" customHeight="1" x14ac:dyDescent="0.3">
      <c r="A32">
        <v>30</v>
      </c>
      <c r="B32" s="1">
        <v>3.9</v>
      </c>
    </row>
    <row r="33" spans="1:2" ht="15.75" customHeight="1" x14ac:dyDescent="0.3">
      <c r="A33">
        <v>31</v>
      </c>
      <c r="B33" s="1">
        <v>4</v>
      </c>
    </row>
    <row r="34" spans="1:2" ht="15.75" customHeight="1" x14ac:dyDescent="0.3">
      <c r="A34">
        <v>32</v>
      </c>
      <c r="B34" s="1">
        <v>4.0999999999999996</v>
      </c>
    </row>
    <row r="35" spans="1:2" ht="15.75" customHeight="1" x14ac:dyDescent="0.3">
      <c r="A35">
        <v>33</v>
      </c>
      <c r="B35" s="1">
        <v>4.3</v>
      </c>
    </row>
    <row r="36" spans="1:2" ht="15.75" customHeight="1" x14ac:dyDescent="0.3">
      <c r="A36">
        <v>34</v>
      </c>
      <c r="B36" s="1">
        <v>4.4000000000000004</v>
      </c>
    </row>
    <row r="37" spans="1:2" ht="15.75" customHeight="1" x14ac:dyDescent="0.3">
      <c r="A37">
        <v>35</v>
      </c>
      <c r="B37" s="1">
        <v>4.5</v>
      </c>
    </row>
    <row r="38" spans="1:2" ht="15.75" customHeight="1" x14ac:dyDescent="0.3">
      <c r="A38">
        <v>36</v>
      </c>
      <c r="B38" s="1">
        <v>4.7</v>
      </c>
    </row>
    <row r="39" spans="1:2" ht="15.75" customHeight="1" x14ac:dyDescent="0.3">
      <c r="A39">
        <v>37</v>
      </c>
      <c r="B39" s="1">
        <v>4.8</v>
      </c>
    </row>
    <row r="40" spans="1:2" ht="15.75" customHeight="1" x14ac:dyDescent="0.3">
      <c r="A40">
        <v>38</v>
      </c>
      <c r="B40" s="1">
        <v>5</v>
      </c>
    </row>
    <row r="41" spans="1:2" ht="15.75" customHeight="1" x14ac:dyDescent="0.3">
      <c r="A41">
        <v>39</v>
      </c>
      <c r="B41" s="1">
        <v>5.0999999999999996</v>
      </c>
    </row>
    <row r="42" spans="1:2" ht="15.75" customHeight="1" x14ac:dyDescent="0.3">
      <c r="A42">
        <v>40</v>
      </c>
      <c r="B42" s="1">
        <v>5.3</v>
      </c>
    </row>
    <row r="43" spans="1:2" ht="15.75" customHeight="1" x14ac:dyDescent="0.3">
      <c r="A43">
        <v>41</v>
      </c>
      <c r="B43" s="1">
        <v>5.4</v>
      </c>
    </row>
    <row r="44" spans="1:2" ht="15.75" customHeight="1" x14ac:dyDescent="0.3">
      <c r="A44">
        <v>42</v>
      </c>
      <c r="B44" s="1">
        <v>5.6</v>
      </c>
    </row>
    <row r="45" spans="1:2" ht="15.75" customHeight="1" x14ac:dyDescent="0.3">
      <c r="A45">
        <v>43</v>
      </c>
      <c r="B45" s="1">
        <v>5.7</v>
      </c>
    </row>
    <row r="46" spans="1:2" ht="15.75" customHeight="1" x14ac:dyDescent="0.3">
      <c r="A46">
        <v>44</v>
      </c>
      <c r="B46" s="1">
        <v>5.8</v>
      </c>
    </row>
    <row r="47" spans="1:2" ht="15.75" customHeight="1" x14ac:dyDescent="0.3">
      <c r="A47">
        <v>45</v>
      </c>
      <c r="B47" s="1">
        <v>6</v>
      </c>
    </row>
    <row r="48" spans="1:2" ht="15.75" customHeight="1" x14ac:dyDescent="0.3">
      <c r="A48">
        <v>46</v>
      </c>
      <c r="B48" s="1">
        <v>6.1</v>
      </c>
    </row>
    <row r="49" spans="1:2" ht="15.75" customHeight="1" x14ac:dyDescent="0.3">
      <c r="A49">
        <v>47</v>
      </c>
      <c r="B49" s="1">
        <v>6.3</v>
      </c>
    </row>
    <row r="50" spans="1:2" ht="15.75" customHeight="1" x14ac:dyDescent="0.3">
      <c r="A50">
        <v>48</v>
      </c>
      <c r="B50" s="1">
        <v>6.4</v>
      </c>
    </row>
    <row r="51" spans="1:2" ht="15.75" customHeight="1" x14ac:dyDescent="0.3">
      <c r="A51">
        <v>49</v>
      </c>
      <c r="B51" s="1">
        <v>6.6</v>
      </c>
    </row>
    <row r="52" spans="1:2" ht="15.75" customHeight="1" x14ac:dyDescent="0.3">
      <c r="A52">
        <v>50</v>
      </c>
      <c r="B52" s="1">
        <v>6.7</v>
      </c>
    </row>
    <row r="53" spans="1:2" ht="15.75" customHeight="1" x14ac:dyDescent="0.3">
      <c r="A53">
        <v>51</v>
      </c>
      <c r="B53" s="1">
        <v>6.9</v>
      </c>
    </row>
    <row r="54" spans="1:2" ht="15.75" customHeight="1" x14ac:dyDescent="0.3">
      <c r="A54">
        <v>52</v>
      </c>
      <c r="B54" s="1">
        <v>7</v>
      </c>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35" workbookViewId="0">
      <selection activeCell="A153" sqref="A153:B162"/>
    </sheetView>
  </sheetViews>
  <sheetFormatPr baseColWidth="10" defaultColWidth="14.44140625" defaultRowHeight="15" customHeight="1" x14ac:dyDescent="0.3"/>
  <cols>
    <col min="1" max="26" width="10.6640625" customWidth="1"/>
  </cols>
  <sheetData>
    <row r="1" spans="1:2" ht="14.4" x14ac:dyDescent="0.3">
      <c r="A1" t="s">
        <v>4</v>
      </c>
      <c r="B1" t="s">
        <v>13</v>
      </c>
    </row>
    <row r="2" spans="1:2" ht="14.4" x14ac:dyDescent="0.3">
      <c r="A2">
        <v>0</v>
      </c>
      <c r="B2">
        <v>1</v>
      </c>
    </row>
    <row r="3" spans="1:2" ht="14.4" x14ac:dyDescent="0.3">
      <c r="A3">
        <v>0.5</v>
      </c>
      <c r="B3">
        <v>1.1000000000000001</v>
      </c>
    </row>
    <row r="4" spans="1:2" ht="14.4" x14ac:dyDescent="0.3">
      <c r="A4">
        <v>1</v>
      </c>
      <c r="B4">
        <v>1.2</v>
      </c>
    </row>
    <row r="5" spans="1:2" ht="14.4" x14ac:dyDescent="0.3">
      <c r="A5">
        <v>1.5</v>
      </c>
      <c r="B5">
        <v>1.3</v>
      </c>
    </row>
    <row r="6" spans="1:2" ht="14.4" x14ac:dyDescent="0.3">
      <c r="A6">
        <v>2</v>
      </c>
      <c r="B6">
        <v>1.4</v>
      </c>
    </row>
    <row r="7" spans="1:2" ht="14.4" x14ac:dyDescent="0.3">
      <c r="A7">
        <v>2.5</v>
      </c>
      <c r="B7">
        <v>1.5</v>
      </c>
    </row>
    <row r="8" spans="1:2" ht="14.4" x14ac:dyDescent="0.3">
      <c r="A8">
        <v>3</v>
      </c>
      <c r="B8">
        <v>1.6</v>
      </c>
    </row>
    <row r="9" spans="1:2" ht="14.4" x14ac:dyDescent="0.3">
      <c r="A9">
        <v>3.5</v>
      </c>
      <c r="B9">
        <v>1.7</v>
      </c>
    </row>
    <row r="10" spans="1:2" ht="14.4" x14ac:dyDescent="0.3">
      <c r="A10">
        <v>4</v>
      </c>
      <c r="B10">
        <v>1.8</v>
      </c>
    </row>
    <row r="11" spans="1:2" ht="14.4" x14ac:dyDescent="0.3">
      <c r="A11">
        <v>4.5</v>
      </c>
      <c r="B11">
        <v>1.9</v>
      </c>
    </row>
    <row r="12" spans="1:2" ht="14.4" x14ac:dyDescent="0.3">
      <c r="A12">
        <v>5</v>
      </c>
      <c r="B12">
        <v>2</v>
      </c>
    </row>
    <row r="13" spans="1:2" ht="14.4" x14ac:dyDescent="0.3">
      <c r="A13">
        <v>5.5</v>
      </c>
      <c r="B13">
        <v>2.1</v>
      </c>
    </row>
    <row r="14" spans="1:2" ht="14.4" x14ac:dyDescent="0.3">
      <c r="A14">
        <v>6</v>
      </c>
      <c r="B14">
        <v>2.2000000000000002</v>
      </c>
    </row>
    <row r="15" spans="1:2" ht="14.4" x14ac:dyDescent="0.3">
      <c r="A15">
        <v>6.5</v>
      </c>
      <c r="B15">
        <v>2.2999999999999998</v>
      </c>
    </row>
    <row r="16" spans="1:2" ht="14.4" x14ac:dyDescent="0.3">
      <c r="A16">
        <v>7</v>
      </c>
      <c r="B16">
        <v>2.4</v>
      </c>
    </row>
    <row r="17" spans="1:2" ht="14.4" x14ac:dyDescent="0.3">
      <c r="A17">
        <v>7.5</v>
      </c>
      <c r="B17">
        <v>2.5</v>
      </c>
    </row>
    <row r="18" spans="1:2" ht="14.4" x14ac:dyDescent="0.3">
      <c r="A18">
        <v>8</v>
      </c>
      <c r="B18">
        <v>2.6</v>
      </c>
    </row>
    <row r="19" spans="1:2" ht="14.4" x14ac:dyDescent="0.3">
      <c r="A19">
        <v>8.5</v>
      </c>
      <c r="B19">
        <v>2.7</v>
      </c>
    </row>
    <row r="20" spans="1:2" ht="14.4" x14ac:dyDescent="0.3">
      <c r="A20">
        <v>9</v>
      </c>
      <c r="B20">
        <v>2.8</v>
      </c>
    </row>
    <row r="21" spans="1:2" ht="15.75" customHeight="1" x14ac:dyDescent="0.3">
      <c r="A21">
        <v>9.5</v>
      </c>
      <c r="B21">
        <v>2.9</v>
      </c>
    </row>
    <row r="22" spans="1:2" ht="15.75" customHeight="1" x14ac:dyDescent="0.3">
      <c r="A22">
        <v>10</v>
      </c>
      <c r="B22">
        <v>3</v>
      </c>
    </row>
    <row r="23" spans="1:2" ht="15.75" customHeight="1" x14ac:dyDescent="0.3">
      <c r="A23">
        <v>10.5</v>
      </c>
      <c r="B23">
        <v>3.1</v>
      </c>
    </row>
    <row r="24" spans="1:2" ht="15.75" customHeight="1" x14ac:dyDescent="0.3">
      <c r="A24">
        <v>11</v>
      </c>
      <c r="B24">
        <v>3.2</v>
      </c>
    </row>
    <row r="25" spans="1:2" ht="15.75" customHeight="1" x14ac:dyDescent="0.3">
      <c r="A25">
        <v>11.5</v>
      </c>
      <c r="B25">
        <v>3.3</v>
      </c>
    </row>
    <row r="26" spans="1:2" ht="15.75" customHeight="1" x14ac:dyDescent="0.3">
      <c r="A26">
        <v>12</v>
      </c>
      <c r="B26">
        <v>3.4</v>
      </c>
    </row>
    <row r="27" spans="1:2" ht="15.75" customHeight="1" x14ac:dyDescent="0.3">
      <c r="A27">
        <v>12.5</v>
      </c>
      <c r="B27">
        <v>3.5</v>
      </c>
    </row>
    <row r="28" spans="1:2" ht="15.75" customHeight="1" x14ac:dyDescent="0.3">
      <c r="A28">
        <v>13</v>
      </c>
      <c r="B28">
        <v>3.6</v>
      </c>
    </row>
    <row r="29" spans="1:2" ht="15.75" customHeight="1" x14ac:dyDescent="0.3">
      <c r="A29">
        <v>13.5</v>
      </c>
      <c r="B29">
        <v>3.7</v>
      </c>
    </row>
    <row r="30" spans="1:2" ht="15.75" customHeight="1" x14ac:dyDescent="0.3">
      <c r="A30">
        <v>14</v>
      </c>
      <c r="B30">
        <v>3.8</v>
      </c>
    </row>
    <row r="31" spans="1:2" ht="15.75" customHeight="1" x14ac:dyDescent="0.3">
      <c r="A31">
        <v>14.5</v>
      </c>
      <c r="B31">
        <v>3.9</v>
      </c>
    </row>
    <row r="32" spans="1:2" ht="15.75" customHeight="1" x14ac:dyDescent="0.3">
      <c r="A32">
        <v>15</v>
      </c>
      <c r="B32">
        <v>4</v>
      </c>
    </row>
    <row r="33" spans="1:2" ht="15.75" customHeight="1" x14ac:dyDescent="0.3">
      <c r="A33">
        <v>15.5</v>
      </c>
      <c r="B33">
        <v>4.2</v>
      </c>
    </row>
    <row r="34" spans="1:2" ht="15.75" customHeight="1" x14ac:dyDescent="0.3">
      <c r="A34">
        <v>16</v>
      </c>
      <c r="B34">
        <v>4.3</v>
      </c>
    </row>
    <row r="35" spans="1:2" ht="15.75" customHeight="1" x14ac:dyDescent="0.3">
      <c r="A35">
        <v>16.5</v>
      </c>
      <c r="B35">
        <v>4.5</v>
      </c>
    </row>
    <row r="36" spans="1:2" ht="15.75" customHeight="1" x14ac:dyDescent="0.3">
      <c r="A36">
        <v>17</v>
      </c>
      <c r="B36">
        <v>4.5999999999999996</v>
      </c>
    </row>
    <row r="37" spans="1:2" ht="15.75" customHeight="1" x14ac:dyDescent="0.3">
      <c r="A37">
        <v>17.5</v>
      </c>
      <c r="B37">
        <v>4.8</v>
      </c>
    </row>
    <row r="38" spans="1:2" ht="15.75" customHeight="1" x14ac:dyDescent="0.3">
      <c r="A38">
        <v>18</v>
      </c>
      <c r="B38">
        <v>4.9000000000000004</v>
      </c>
    </row>
    <row r="39" spans="1:2" ht="15.75" customHeight="1" x14ac:dyDescent="0.3">
      <c r="A39">
        <v>18.5</v>
      </c>
      <c r="B39">
        <v>5.0999999999999996</v>
      </c>
    </row>
    <row r="40" spans="1:2" ht="15.75" customHeight="1" x14ac:dyDescent="0.3">
      <c r="A40">
        <v>19</v>
      </c>
      <c r="B40">
        <v>5.2</v>
      </c>
    </row>
    <row r="41" spans="1:2" ht="15.75" customHeight="1" x14ac:dyDescent="0.3">
      <c r="A41">
        <v>19.5</v>
      </c>
      <c r="B41">
        <v>5.4</v>
      </c>
    </row>
    <row r="42" spans="1:2" ht="15.75" customHeight="1" x14ac:dyDescent="0.3">
      <c r="A42">
        <v>20</v>
      </c>
      <c r="B42">
        <v>5.5</v>
      </c>
    </row>
    <row r="43" spans="1:2" ht="15.75" customHeight="1" x14ac:dyDescent="0.3">
      <c r="A43">
        <v>20.5</v>
      </c>
      <c r="B43">
        <v>5.7</v>
      </c>
    </row>
    <row r="44" spans="1:2" ht="15.75" customHeight="1" x14ac:dyDescent="0.3">
      <c r="A44">
        <v>21</v>
      </c>
      <c r="B44">
        <v>5.8</v>
      </c>
    </row>
    <row r="45" spans="1:2" ht="15.75" customHeight="1" x14ac:dyDescent="0.3">
      <c r="A45">
        <v>21.5</v>
      </c>
      <c r="B45">
        <v>6</v>
      </c>
    </row>
    <row r="46" spans="1:2" ht="15.75" customHeight="1" x14ac:dyDescent="0.3">
      <c r="A46">
        <v>22</v>
      </c>
      <c r="B46">
        <v>6.1</v>
      </c>
    </row>
    <row r="47" spans="1:2" ht="15.75" customHeight="1" x14ac:dyDescent="0.3">
      <c r="A47">
        <v>22.5</v>
      </c>
      <c r="B47">
        <v>6.3</v>
      </c>
    </row>
    <row r="48" spans="1:2" ht="15.75" customHeight="1" x14ac:dyDescent="0.3">
      <c r="A48">
        <v>23</v>
      </c>
      <c r="B48">
        <v>6.4</v>
      </c>
    </row>
    <row r="49" spans="1:2" ht="15.75" customHeight="1" x14ac:dyDescent="0.3">
      <c r="A49">
        <v>23.5</v>
      </c>
      <c r="B49">
        <v>6.6</v>
      </c>
    </row>
    <row r="50" spans="1:2" ht="15.75" customHeight="1" x14ac:dyDescent="0.3">
      <c r="A50">
        <v>24</v>
      </c>
      <c r="B50">
        <v>6.7</v>
      </c>
    </row>
    <row r="51" spans="1:2" ht="15.75" customHeight="1" x14ac:dyDescent="0.3">
      <c r="A51">
        <v>24.5</v>
      </c>
      <c r="B51">
        <v>6.9</v>
      </c>
    </row>
    <row r="52" spans="1:2" ht="15.75" customHeight="1" x14ac:dyDescent="0.3">
      <c r="A52">
        <v>25</v>
      </c>
      <c r="B52">
        <v>7</v>
      </c>
    </row>
    <row r="53" spans="1:2" ht="15.75" customHeight="1" x14ac:dyDescent="0.3">
      <c r="B53" s="1"/>
    </row>
    <row r="54" spans="1:2" ht="15.75" customHeight="1" x14ac:dyDescent="0.3">
      <c r="B54" s="1"/>
    </row>
    <row r="55" spans="1:2" ht="15.75" customHeight="1" x14ac:dyDescent="0.3"/>
    <row r="56" spans="1:2" ht="15.75" customHeight="1" x14ac:dyDescent="0.3"/>
    <row r="57" spans="1:2" ht="15.75" customHeight="1" x14ac:dyDescent="0.3"/>
    <row r="58" spans="1:2" ht="15.75" customHeight="1" x14ac:dyDescent="0.3"/>
    <row r="59" spans="1:2" ht="15.75" customHeight="1" x14ac:dyDescent="0.3"/>
    <row r="60" spans="1:2" ht="15.75" customHeight="1" x14ac:dyDescent="0.3"/>
    <row r="61" spans="1:2" ht="15.75" customHeight="1" x14ac:dyDescent="0.3"/>
    <row r="62" spans="1:2" ht="15.75" customHeight="1" x14ac:dyDescent="0.3"/>
    <row r="63" spans="1:2" ht="15.75" customHeight="1" x14ac:dyDescent="0.3"/>
    <row r="64" spans="1:2"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4140625" defaultRowHeight="15" customHeight="1" x14ac:dyDescent="0.3"/>
  <cols>
    <col min="1" max="25" width="10.6640625" customWidth="1"/>
  </cols>
  <sheetData>
    <row r="1" spans="1:5" ht="14.4" x14ac:dyDescent="0.3">
      <c r="A1" s="70" t="s">
        <v>3</v>
      </c>
      <c r="B1" s="7" t="s">
        <v>4</v>
      </c>
      <c r="C1" s="8"/>
      <c r="D1" s="8"/>
      <c r="E1" s="9"/>
    </row>
    <row r="2" spans="1:5" ht="43.8" thickBot="1" x14ac:dyDescent="0.35">
      <c r="A2" s="71"/>
      <c r="B2" s="10" t="s">
        <v>5</v>
      </c>
      <c r="C2" s="11" t="s">
        <v>6</v>
      </c>
      <c r="D2" s="31" t="s">
        <v>28</v>
      </c>
      <c r="E2" s="12" t="s">
        <v>7</v>
      </c>
    </row>
    <row r="3" spans="1:5" ht="29.4" thickBot="1" x14ac:dyDescent="0.35">
      <c r="A3" s="13" t="s">
        <v>8</v>
      </c>
      <c r="B3" s="14">
        <v>4</v>
      </c>
      <c r="C3" s="14">
        <v>3</v>
      </c>
      <c r="D3" s="14">
        <v>2</v>
      </c>
      <c r="E3" s="14">
        <v>0</v>
      </c>
    </row>
    <row r="4" spans="1:5" thickBot="1" x14ac:dyDescent="0.35">
      <c r="A4" s="13"/>
      <c r="B4" s="14"/>
      <c r="C4" s="14"/>
      <c r="D4" s="14"/>
      <c r="E4" s="14"/>
    </row>
    <row r="5" spans="1:5" thickBot="1" x14ac:dyDescent="0.35">
      <c r="A5" s="13"/>
      <c r="B5" s="14"/>
      <c r="C5" s="14"/>
      <c r="D5" s="14"/>
      <c r="E5" s="14"/>
    </row>
    <row r="21" ht="15.75" customHeight="1" x14ac:dyDescent="0.3"/>
    <row r="22" ht="15.75" customHeight="1" x14ac:dyDescent="0.3"/>
    <row r="23" ht="15.75" customHeight="1" x14ac:dyDescent="0.3"/>
    <row r="24" ht="15.75" customHeight="1" x14ac:dyDescent="0.3"/>
    <row r="25" ht="15.75" customHeight="1" x14ac:dyDescent="0.3"/>
    <row r="26" ht="15.75" customHeight="1" x14ac:dyDescent="0.3"/>
    <row r="27" ht="15.75" customHeight="1" x14ac:dyDescent="0.3"/>
    <row r="28" ht="15.75" customHeight="1" x14ac:dyDescent="0.3"/>
    <row r="29" ht="15.75" customHeight="1" x14ac:dyDescent="0.3"/>
    <row r="30" ht="15.75" customHeight="1" x14ac:dyDescent="0.3"/>
    <row r="31" ht="15.75" customHeight="1" x14ac:dyDescent="0.3"/>
    <row r="32" ht="15.75" customHeight="1" x14ac:dyDescent="0.3"/>
    <row r="33" ht="15.75" customHeight="1" x14ac:dyDescent="0.3"/>
    <row r="34" ht="15.75" customHeight="1" x14ac:dyDescent="0.3"/>
    <row r="35" ht="15.75" customHeight="1" x14ac:dyDescent="0.3"/>
    <row r="36" ht="15.75" customHeight="1" x14ac:dyDescent="0.3"/>
    <row r="37" ht="15.75" customHeight="1" x14ac:dyDescent="0.3"/>
    <row r="38" ht="15.75" customHeight="1" x14ac:dyDescent="0.3"/>
    <row r="39" ht="15.75" customHeight="1" x14ac:dyDescent="0.3"/>
    <row r="40" ht="15.75" customHeight="1" x14ac:dyDescent="0.3"/>
    <row r="41" ht="15.75" customHeight="1" x14ac:dyDescent="0.3"/>
    <row r="42" ht="15.75" customHeight="1" x14ac:dyDescent="0.3"/>
    <row r="43" ht="15.75" customHeight="1" x14ac:dyDescent="0.3"/>
    <row r="44" ht="15.75" customHeight="1" x14ac:dyDescent="0.3"/>
    <row r="45" ht="15.75" customHeight="1" x14ac:dyDescent="0.3"/>
    <row r="46" ht="15.75" customHeight="1" x14ac:dyDescent="0.3"/>
    <row r="47" ht="15.75" customHeight="1" x14ac:dyDescent="0.3"/>
    <row r="48" ht="15.75" customHeight="1" x14ac:dyDescent="0.3"/>
    <row r="49" ht="15.75" customHeight="1" x14ac:dyDescent="0.3"/>
    <row r="50" ht="15.75" customHeight="1" x14ac:dyDescent="0.3"/>
    <row r="51" ht="15.75" customHeight="1" x14ac:dyDescent="0.3"/>
    <row r="52" ht="15.75" customHeight="1" x14ac:dyDescent="0.3"/>
    <row r="53" ht="15.75" customHeight="1" x14ac:dyDescent="0.3"/>
    <row r="54" ht="15.75" customHeight="1" x14ac:dyDescent="0.3"/>
    <row r="55" ht="15.75" customHeight="1" x14ac:dyDescent="0.3"/>
    <row r="56" ht="15.75" customHeight="1" x14ac:dyDescent="0.3"/>
    <row r="57" ht="15.75" customHeight="1" x14ac:dyDescent="0.3"/>
    <row r="58" ht="15.75" customHeight="1" x14ac:dyDescent="0.3"/>
    <row r="59" ht="15.75" customHeight="1" x14ac:dyDescent="0.3"/>
    <row r="60" ht="15.75" customHeight="1" x14ac:dyDescent="0.3"/>
    <row r="61" ht="15.75" customHeight="1" x14ac:dyDescent="0.3"/>
    <row r="62" ht="15.75" customHeight="1" x14ac:dyDescent="0.3"/>
    <row r="63" ht="15.75" customHeight="1" x14ac:dyDescent="0.3"/>
    <row r="64" ht="15.75" customHeight="1" x14ac:dyDescent="0.3"/>
    <row r="65" ht="15.75" customHeight="1" x14ac:dyDescent="0.3"/>
    <row r="66" ht="15.75" customHeight="1" x14ac:dyDescent="0.3"/>
    <row r="67" ht="15.75" customHeight="1" x14ac:dyDescent="0.3"/>
    <row r="68" ht="15.75" customHeight="1" x14ac:dyDescent="0.3"/>
    <row r="69" ht="15.75" customHeight="1" x14ac:dyDescent="0.3"/>
    <row r="70" ht="15.75" customHeight="1" x14ac:dyDescent="0.3"/>
    <row r="71" ht="15.75" customHeight="1" x14ac:dyDescent="0.3"/>
    <row r="72" ht="15.75" customHeight="1" x14ac:dyDescent="0.3"/>
    <row r="73" ht="15.75" customHeight="1" x14ac:dyDescent="0.3"/>
    <row r="74" ht="15.75" customHeight="1" x14ac:dyDescent="0.3"/>
    <row r="75" ht="15.75" customHeight="1" x14ac:dyDescent="0.3"/>
    <row r="76" ht="15.75" customHeight="1" x14ac:dyDescent="0.3"/>
    <row r="77" ht="15.75" customHeight="1" x14ac:dyDescent="0.3"/>
    <row r="78" ht="15.75" customHeight="1" x14ac:dyDescent="0.3"/>
    <row r="79" ht="15.75" customHeight="1" x14ac:dyDescent="0.3"/>
    <row r="80" ht="15.75" customHeight="1" x14ac:dyDescent="0.3"/>
    <row r="81" ht="15.75" customHeight="1" x14ac:dyDescent="0.3"/>
    <row r="82" ht="15.75" customHeight="1" x14ac:dyDescent="0.3"/>
    <row r="83" ht="15.75" customHeight="1" x14ac:dyDescent="0.3"/>
    <row r="84" ht="15.75" customHeight="1" x14ac:dyDescent="0.3"/>
    <row r="85" ht="15.75" customHeight="1" x14ac:dyDescent="0.3"/>
    <row r="86" ht="15.75" customHeight="1" x14ac:dyDescent="0.3"/>
    <row r="87" ht="15.75" customHeight="1" x14ac:dyDescent="0.3"/>
    <row r="88" ht="15.75" customHeight="1" x14ac:dyDescent="0.3"/>
    <row r="89" ht="15.75" customHeight="1" x14ac:dyDescent="0.3"/>
    <row r="90" ht="15.75" customHeight="1" x14ac:dyDescent="0.3"/>
    <row r="91" ht="15.75" customHeight="1" x14ac:dyDescent="0.3"/>
    <row r="92" ht="15.75" customHeight="1" x14ac:dyDescent="0.3"/>
    <row r="93" ht="15.75" customHeight="1" x14ac:dyDescent="0.3"/>
    <row r="94" ht="15.75" customHeight="1" x14ac:dyDescent="0.3"/>
    <row r="95" ht="15.75" customHeight="1" x14ac:dyDescent="0.3"/>
    <row r="96" ht="15.75" customHeight="1" x14ac:dyDescent="0.3"/>
    <row r="97" ht="15.75" customHeight="1" x14ac:dyDescent="0.3"/>
    <row r="98" ht="15.75" customHeight="1" x14ac:dyDescent="0.3"/>
    <row r="99" ht="15.75" customHeight="1" x14ac:dyDescent="0.3"/>
    <row r="100" ht="15.75" customHeight="1" x14ac:dyDescent="0.3"/>
    <row r="101" ht="15.75" customHeight="1" x14ac:dyDescent="0.3"/>
    <row r="102" ht="15.75" customHeight="1" x14ac:dyDescent="0.3"/>
    <row r="103" ht="15.75" customHeight="1" x14ac:dyDescent="0.3"/>
    <row r="104" ht="15.75" customHeight="1" x14ac:dyDescent="0.3"/>
    <row r="105" ht="15.75" customHeight="1" x14ac:dyDescent="0.3"/>
    <row r="106" ht="15.75" customHeight="1" x14ac:dyDescent="0.3"/>
    <row r="107" ht="15.75" customHeight="1" x14ac:dyDescent="0.3"/>
    <row r="108" ht="15.75" customHeight="1" x14ac:dyDescent="0.3"/>
    <row r="109" ht="15.75" customHeight="1" x14ac:dyDescent="0.3"/>
    <row r="110" ht="15.75" customHeight="1" x14ac:dyDescent="0.3"/>
    <row r="111" ht="15.75" customHeight="1" x14ac:dyDescent="0.3"/>
    <row r="112" ht="15.75" customHeight="1" x14ac:dyDescent="0.3"/>
    <row r="113" ht="15.75" customHeight="1" x14ac:dyDescent="0.3"/>
    <row r="114" ht="15.75" customHeight="1" x14ac:dyDescent="0.3"/>
    <row r="115" ht="15.75" customHeight="1" x14ac:dyDescent="0.3"/>
    <row r="116" ht="15.75" customHeight="1" x14ac:dyDescent="0.3"/>
    <row r="117" ht="15.75" customHeight="1" x14ac:dyDescent="0.3"/>
    <row r="118" ht="15.75" customHeight="1" x14ac:dyDescent="0.3"/>
    <row r="119" ht="15.75" customHeight="1" x14ac:dyDescent="0.3"/>
    <row r="120" ht="15.75" customHeight="1" x14ac:dyDescent="0.3"/>
    <row r="121" ht="15.75" customHeight="1" x14ac:dyDescent="0.3"/>
    <row r="122" ht="15.75" customHeight="1" x14ac:dyDescent="0.3"/>
    <row r="123" ht="15.75" customHeight="1" x14ac:dyDescent="0.3"/>
    <row r="124" ht="15.75" customHeight="1" x14ac:dyDescent="0.3"/>
    <row r="125" ht="15.75" customHeight="1" x14ac:dyDescent="0.3"/>
    <row r="126" ht="15.75" customHeight="1" x14ac:dyDescent="0.3"/>
    <row r="127" ht="15.75" customHeight="1" x14ac:dyDescent="0.3"/>
    <row r="128" ht="15.75" customHeight="1" x14ac:dyDescent="0.3"/>
    <row r="129" ht="15.75" customHeight="1" x14ac:dyDescent="0.3"/>
    <row r="130" ht="15.75" customHeight="1" x14ac:dyDescent="0.3"/>
    <row r="131" ht="15.75" customHeight="1" x14ac:dyDescent="0.3"/>
    <row r="132" ht="15.75" customHeight="1" x14ac:dyDescent="0.3"/>
    <row r="133" ht="15.75" customHeight="1" x14ac:dyDescent="0.3"/>
    <row r="134" ht="15.75" customHeight="1" x14ac:dyDescent="0.3"/>
    <row r="135" ht="15.75" customHeight="1" x14ac:dyDescent="0.3"/>
    <row r="136" ht="15.75" customHeight="1" x14ac:dyDescent="0.3"/>
    <row r="137" ht="15.75" customHeight="1" x14ac:dyDescent="0.3"/>
    <row r="138" ht="15.75" customHeight="1" x14ac:dyDescent="0.3"/>
    <row r="139" ht="15.75" customHeight="1" x14ac:dyDescent="0.3"/>
    <row r="140" ht="15.75" customHeight="1" x14ac:dyDescent="0.3"/>
    <row r="141" ht="15.75" customHeight="1" x14ac:dyDescent="0.3"/>
    <row r="142" ht="15.75" customHeight="1" x14ac:dyDescent="0.3"/>
    <row r="143" ht="15.75" customHeight="1" x14ac:dyDescent="0.3"/>
    <row r="144" ht="15.75" customHeight="1" x14ac:dyDescent="0.3"/>
    <row r="145" ht="15.75" customHeight="1" x14ac:dyDescent="0.3"/>
    <row r="146" ht="15.75" customHeight="1" x14ac:dyDescent="0.3"/>
    <row r="147" ht="15.75" customHeight="1" x14ac:dyDescent="0.3"/>
    <row r="148" ht="15.75" customHeight="1" x14ac:dyDescent="0.3"/>
    <row r="149" ht="15.75" customHeight="1" x14ac:dyDescent="0.3"/>
    <row r="150" ht="15.75" customHeight="1" x14ac:dyDescent="0.3"/>
    <row r="151" ht="15.75" customHeight="1" x14ac:dyDescent="0.3"/>
    <row r="152" ht="15.75" customHeight="1" x14ac:dyDescent="0.3"/>
    <row r="153" ht="15.75" customHeight="1" x14ac:dyDescent="0.3"/>
    <row r="154" ht="15.75" customHeight="1" x14ac:dyDescent="0.3"/>
    <row r="155" ht="15.75" customHeight="1" x14ac:dyDescent="0.3"/>
    <row r="156" ht="15.75" customHeight="1" x14ac:dyDescent="0.3"/>
    <row r="157" ht="15.75" customHeight="1" x14ac:dyDescent="0.3"/>
    <row r="158" ht="15.75" customHeight="1" x14ac:dyDescent="0.3"/>
    <row r="159" ht="15.75" customHeight="1" x14ac:dyDescent="0.3"/>
    <row r="160" ht="15.75" customHeight="1" x14ac:dyDescent="0.3"/>
    <row r="161" ht="15.75" customHeight="1" x14ac:dyDescent="0.3"/>
    <row r="162" ht="15.75" customHeight="1" x14ac:dyDescent="0.3"/>
    <row r="163" ht="15.75" customHeight="1" x14ac:dyDescent="0.3"/>
    <row r="164" ht="15.75" customHeight="1" x14ac:dyDescent="0.3"/>
    <row r="165" ht="15.75" customHeight="1" x14ac:dyDescent="0.3"/>
    <row r="166" ht="15.75" customHeight="1" x14ac:dyDescent="0.3"/>
    <row r="167" ht="15.75" customHeight="1" x14ac:dyDescent="0.3"/>
    <row r="168" ht="15.75" customHeight="1" x14ac:dyDescent="0.3"/>
    <row r="169" ht="15.75" customHeight="1" x14ac:dyDescent="0.3"/>
    <row r="170" ht="15.75" customHeight="1" x14ac:dyDescent="0.3"/>
    <row r="171" ht="15.75" customHeight="1" x14ac:dyDescent="0.3"/>
    <row r="172" ht="15.75" customHeight="1" x14ac:dyDescent="0.3"/>
    <row r="173" ht="15.75" customHeight="1" x14ac:dyDescent="0.3"/>
    <row r="174" ht="15.75" customHeight="1" x14ac:dyDescent="0.3"/>
    <row r="175" ht="15.75" customHeight="1" x14ac:dyDescent="0.3"/>
    <row r="176" ht="15.75" customHeight="1" x14ac:dyDescent="0.3"/>
    <row r="177" ht="15.75" customHeight="1" x14ac:dyDescent="0.3"/>
    <row r="178" ht="15.75" customHeight="1" x14ac:dyDescent="0.3"/>
    <row r="179" ht="15.75" customHeight="1" x14ac:dyDescent="0.3"/>
    <row r="180" ht="15.75" customHeight="1" x14ac:dyDescent="0.3"/>
    <row r="181" ht="15.75" customHeight="1" x14ac:dyDescent="0.3"/>
    <row r="182" ht="15.75" customHeight="1" x14ac:dyDescent="0.3"/>
    <row r="183" ht="15.75" customHeight="1" x14ac:dyDescent="0.3"/>
    <row r="184" ht="15.75" customHeight="1" x14ac:dyDescent="0.3"/>
    <row r="185" ht="15.75" customHeight="1" x14ac:dyDescent="0.3"/>
    <row r="186" ht="15.75" customHeight="1" x14ac:dyDescent="0.3"/>
    <row r="187" ht="15.75" customHeight="1" x14ac:dyDescent="0.3"/>
    <row r="188" ht="15.75" customHeight="1" x14ac:dyDescent="0.3"/>
    <row r="189" ht="15.75" customHeight="1" x14ac:dyDescent="0.3"/>
    <row r="190" ht="15.75" customHeight="1" x14ac:dyDescent="0.3"/>
    <row r="191" ht="15.75" customHeight="1" x14ac:dyDescent="0.3"/>
    <row r="192" ht="15.75" customHeight="1" x14ac:dyDescent="0.3"/>
    <row r="193" ht="15.75" customHeight="1" x14ac:dyDescent="0.3"/>
    <row r="194" ht="15.75" customHeight="1" x14ac:dyDescent="0.3"/>
    <row r="195" ht="15.75" customHeight="1" x14ac:dyDescent="0.3"/>
    <row r="196" ht="15.75" customHeight="1" x14ac:dyDescent="0.3"/>
    <row r="197" ht="15.75" customHeight="1" x14ac:dyDescent="0.3"/>
    <row r="198" ht="15.75" customHeight="1" x14ac:dyDescent="0.3"/>
    <row r="199" ht="15.75" customHeight="1" x14ac:dyDescent="0.3"/>
    <row r="200" ht="15.75" customHeight="1" x14ac:dyDescent="0.3"/>
    <row r="201" ht="15.75" customHeight="1" x14ac:dyDescent="0.3"/>
    <row r="202" ht="15.75" customHeight="1" x14ac:dyDescent="0.3"/>
    <row r="203" ht="15.75" customHeight="1" x14ac:dyDescent="0.3"/>
    <row r="204" ht="15.75" customHeight="1" x14ac:dyDescent="0.3"/>
    <row r="205" ht="15.75" customHeight="1" x14ac:dyDescent="0.3"/>
    <row r="206" ht="15.75" customHeight="1" x14ac:dyDescent="0.3"/>
    <row r="207" ht="15.75" customHeight="1" x14ac:dyDescent="0.3"/>
    <row r="208" ht="15.75" customHeight="1" x14ac:dyDescent="0.3"/>
    <row r="209" ht="15.75" customHeight="1" x14ac:dyDescent="0.3"/>
    <row r="210" ht="15.75" customHeight="1" x14ac:dyDescent="0.3"/>
    <row r="211" ht="15.75" customHeight="1" x14ac:dyDescent="0.3"/>
    <row r="212" ht="15.75" customHeight="1" x14ac:dyDescent="0.3"/>
    <row r="213" ht="15.75" customHeight="1" x14ac:dyDescent="0.3"/>
    <row r="214" ht="15.75" customHeight="1" x14ac:dyDescent="0.3"/>
    <row r="215" ht="15.75" customHeight="1" x14ac:dyDescent="0.3"/>
    <row r="216" ht="15.75" customHeight="1" x14ac:dyDescent="0.3"/>
    <row r="217" ht="15.75" customHeight="1" x14ac:dyDescent="0.3"/>
    <row r="218" ht="15.75" customHeight="1" x14ac:dyDescent="0.3"/>
    <row r="219" ht="15.75" customHeight="1" x14ac:dyDescent="0.3"/>
    <row r="220" ht="15.75" customHeight="1" x14ac:dyDescent="0.3"/>
    <row r="221" ht="15.75" customHeight="1" x14ac:dyDescent="0.3"/>
    <row r="222" ht="15.75" customHeight="1" x14ac:dyDescent="0.3"/>
    <row r="223" ht="15.75" customHeight="1" x14ac:dyDescent="0.3"/>
    <row r="224" ht="15.75" customHeight="1" x14ac:dyDescent="0.3"/>
    <row r="225" ht="15.75" customHeight="1" x14ac:dyDescent="0.3"/>
    <row r="226" ht="15.75" customHeight="1" x14ac:dyDescent="0.3"/>
    <row r="227" ht="15.75" customHeight="1" x14ac:dyDescent="0.3"/>
    <row r="228" ht="15.75" customHeight="1" x14ac:dyDescent="0.3"/>
    <row r="229" ht="15.75" customHeight="1" x14ac:dyDescent="0.3"/>
    <row r="230" ht="15.75" customHeight="1" x14ac:dyDescent="0.3"/>
    <row r="231" ht="15.75" customHeight="1" x14ac:dyDescent="0.3"/>
    <row r="232" ht="15.75" customHeight="1" x14ac:dyDescent="0.3"/>
    <row r="233" ht="15.75" customHeight="1" x14ac:dyDescent="0.3"/>
    <row r="234" ht="15.75" customHeight="1" x14ac:dyDescent="0.3"/>
    <row r="235" ht="15.75" customHeight="1" x14ac:dyDescent="0.3"/>
    <row r="236" ht="15.75" customHeight="1" x14ac:dyDescent="0.3"/>
    <row r="237" ht="15.75" customHeight="1" x14ac:dyDescent="0.3"/>
    <row r="238" ht="15.75" customHeight="1" x14ac:dyDescent="0.3"/>
    <row r="239" ht="15.75" customHeight="1" x14ac:dyDescent="0.3"/>
    <row r="240" ht="15.75" customHeight="1" x14ac:dyDescent="0.3"/>
    <row r="241" ht="15.75" customHeight="1" x14ac:dyDescent="0.3"/>
    <row r="242" ht="15.75" customHeight="1" x14ac:dyDescent="0.3"/>
    <row r="243" ht="15.75" customHeight="1" x14ac:dyDescent="0.3"/>
    <row r="244" ht="15.75" customHeight="1" x14ac:dyDescent="0.3"/>
    <row r="245" ht="15.75" customHeight="1" x14ac:dyDescent="0.3"/>
    <row r="246" ht="15.75" customHeight="1" x14ac:dyDescent="0.3"/>
    <row r="247" ht="15.75" customHeight="1" x14ac:dyDescent="0.3"/>
    <row r="248" ht="15.75" customHeight="1" x14ac:dyDescent="0.3"/>
    <row r="249" ht="15.75" customHeight="1" x14ac:dyDescent="0.3"/>
    <row r="250" ht="15.75" customHeight="1" x14ac:dyDescent="0.3"/>
    <row r="251" ht="15.75" customHeight="1" x14ac:dyDescent="0.3"/>
    <row r="252" ht="15.75" customHeight="1" x14ac:dyDescent="0.3"/>
    <row r="253" ht="15.75" customHeight="1" x14ac:dyDescent="0.3"/>
    <row r="254" ht="15.75" customHeight="1" x14ac:dyDescent="0.3"/>
    <row r="255" ht="15.75" customHeight="1" x14ac:dyDescent="0.3"/>
    <row r="256" ht="15.75" customHeight="1" x14ac:dyDescent="0.3"/>
    <row r="257" ht="15.75" customHeight="1" x14ac:dyDescent="0.3"/>
    <row r="258" ht="15.75" customHeight="1" x14ac:dyDescent="0.3"/>
    <row r="259" ht="15.75" customHeight="1" x14ac:dyDescent="0.3"/>
    <row r="260" ht="15.75" customHeight="1" x14ac:dyDescent="0.3"/>
    <row r="261" ht="15.75" customHeight="1" x14ac:dyDescent="0.3"/>
    <row r="262" ht="15.75" customHeight="1" x14ac:dyDescent="0.3"/>
    <row r="263" ht="15.75" customHeight="1" x14ac:dyDescent="0.3"/>
    <row r="264" ht="15.75" customHeight="1" x14ac:dyDescent="0.3"/>
    <row r="265" ht="15.75" customHeight="1" x14ac:dyDescent="0.3"/>
    <row r="266" ht="15.75" customHeight="1" x14ac:dyDescent="0.3"/>
    <row r="267" ht="15.75" customHeight="1" x14ac:dyDescent="0.3"/>
    <row r="268" ht="15.75" customHeight="1" x14ac:dyDescent="0.3"/>
    <row r="269" ht="15.75" customHeight="1" x14ac:dyDescent="0.3"/>
    <row r="270" ht="15.75" customHeight="1" x14ac:dyDescent="0.3"/>
    <row r="271" ht="15.75" customHeight="1" x14ac:dyDescent="0.3"/>
    <row r="272" ht="15.75" customHeight="1" x14ac:dyDescent="0.3"/>
    <row r="273" ht="15.75" customHeight="1" x14ac:dyDescent="0.3"/>
    <row r="274" ht="15.75" customHeight="1" x14ac:dyDescent="0.3"/>
    <row r="275" ht="15.75" customHeight="1" x14ac:dyDescent="0.3"/>
    <row r="276" ht="15.75" customHeight="1" x14ac:dyDescent="0.3"/>
    <row r="277" ht="15.75" customHeight="1" x14ac:dyDescent="0.3"/>
    <row r="278" ht="15.75" customHeight="1" x14ac:dyDescent="0.3"/>
    <row r="279" ht="15.75" customHeight="1" x14ac:dyDescent="0.3"/>
    <row r="280" ht="15.75" customHeight="1" x14ac:dyDescent="0.3"/>
    <row r="281" ht="15.75" customHeight="1" x14ac:dyDescent="0.3"/>
    <row r="282" ht="15.75" customHeight="1" x14ac:dyDescent="0.3"/>
    <row r="283" ht="15.75" customHeight="1" x14ac:dyDescent="0.3"/>
    <row r="284" ht="15.75" customHeight="1" x14ac:dyDescent="0.3"/>
    <row r="285" ht="15.75" customHeight="1" x14ac:dyDescent="0.3"/>
    <row r="286" ht="15.75" customHeight="1" x14ac:dyDescent="0.3"/>
    <row r="287" ht="15.75" customHeight="1" x14ac:dyDescent="0.3"/>
    <row r="288" ht="15.75" customHeight="1" x14ac:dyDescent="0.3"/>
    <row r="289" ht="15.75" customHeight="1" x14ac:dyDescent="0.3"/>
    <row r="290" ht="15.75" customHeight="1" x14ac:dyDescent="0.3"/>
    <row r="291" ht="15.75" customHeight="1" x14ac:dyDescent="0.3"/>
    <row r="292" ht="15.75" customHeight="1" x14ac:dyDescent="0.3"/>
    <row r="293" ht="15.75" customHeight="1" x14ac:dyDescent="0.3"/>
    <row r="294" ht="15.75" customHeight="1" x14ac:dyDescent="0.3"/>
    <row r="295" ht="15.75" customHeight="1" x14ac:dyDescent="0.3"/>
    <row r="296" ht="15.75" customHeight="1" x14ac:dyDescent="0.3"/>
    <row r="297" ht="15.75" customHeight="1" x14ac:dyDescent="0.3"/>
    <row r="298" ht="15.75" customHeight="1" x14ac:dyDescent="0.3"/>
    <row r="299" ht="15.75" customHeight="1" x14ac:dyDescent="0.3"/>
    <row r="300" ht="15.75" customHeight="1" x14ac:dyDescent="0.3"/>
    <row r="301" ht="15.75" customHeight="1" x14ac:dyDescent="0.3"/>
    <row r="302" ht="15.75" customHeight="1" x14ac:dyDescent="0.3"/>
    <row r="303" ht="15.75" customHeight="1" x14ac:dyDescent="0.3"/>
    <row r="304" ht="15.75" customHeight="1" x14ac:dyDescent="0.3"/>
    <row r="305" ht="15.75" customHeight="1" x14ac:dyDescent="0.3"/>
    <row r="306" ht="15.75" customHeight="1" x14ac:dyDescent="0.3"/>
    <row r="307" ht="15.75" customHeight="1" x14ac:dyDescent="0.3"/>
    <row r="308" ht="15.75" customHeight="1" x14ac:dyDescent="0.3"/>
    <row r="309" ht="15.75" customHeight="1" x14ac:dyDescent="0.3"/>
    <row r="310" ht="15.75" customHeight="1" x14ac:dyDescent="0.3"/>
    <row r="311" ht="15.75" customHeight="1" x14ac:dyDescent="0.3"/>
    <row r="312" ht="15.75" customHeight="1" x14ac:dyDescent="0.3"/>
    <row r="313" ht="15.75" customHeight="1" x14ac:dyDescent="0.3"/>
    <row r="314" ht="15.75" customHeight="1" x14ac:dyDescent="0.3"/>
    <row r="315" ht="15.75" customHeight="1" x14ac:dyDescent="0.3"/>
    <row r="316" ht="15.75" customHeight="1" x14ac:dyDescent="0.3"/>
    <row r="317" ht="15.75" customHeight="1" x14ac:dyDescent="0.3"/>
    <row r="318" ht="15.75" customHeight="1" x14ac:dyDescent="0.3"/>
    <row r="319" ht="15.75" customHeight="1" x14ac:dyDescent="0.3"/>
    <row r="320" ht="15.75" customHeight="1" x14ac:dyDescent="0.3"/>
    <row r="321" ht="15.75" customHeight="1" x14ac:dyDescent="0.3"/>
    <row r="322" ht="15.75" customHeight="1" x14ac:dyDescent="0.3"/>
    <row r="323" ht="15.75" customHeight="1" x14ac:dyDescent="0.3"/>
    <row r="324" ht="15.75" customHeight="1" x14ac:dyDescent="0.3"/>
    <row r="325" ht="15.75" customHeight="1" x14ac:dyDescent="0.3"/>
    <row r="326" ht="15.75" customHeight="1" x14ac:dyDescent="0.3"/>
    <row r="327" ht="15.75" customHeight="1" x14ac:dyDescent="0.3"/>
    <row r="328" ht="15.75" customHeight="1" x14ac:dyDescent="0.3"/>
    <row r="329" ht="15.75" customHeight="1" x14ac:dyDescent="0.3"/>
    <row r="330" ht="15.75" customHeight="1" x14ac:dyDescent="0.3"/>
    <row r="331" ht="15.75" customHeight="1" x14ac:dyDescent="0.3"/>
    <row r="332" ht="15.75" customHeight="1" x14ac:dyDescent="0.3"/>
    <row r="333" ht="15.75" customHeight="1" x14ac:dyDescent="0.3"/>
    <row r="334" ht="15.75" customHeight="1" x14ac:dyDescent="0.3"/>
    <row r="335" ht="15.75" customHeight="1" x14ac:dyDescent="0.3"/>
    <row r="336" ht="15.75" customHeight="1" x14ac:dyDescent="0.3"/>
    <row r="337" ht="15.75" customHeight="1" x14ac:dyDescent="0.3"/>
    <row r="338" ht="15.75" customHeight="1" x14ac:dyDescent="0.3"/>
    <row r="339" ht="15.75" customHeight="1" x14ac:dyDescent="0.3"/>
    <row r="340" ht="15.75" customHeight="1" x14ac:dyDescent="0.3"/>
    <row r="341" ht="15.75" customHeight="1" x14ac:dyDescent="0.3"/>
    <row r="342" ht="15.75" customHeight="1" x14ac:dyDescent="0.3"/>
    <row r="343" ht="15.75" customHeight="1" x14ac:dyDescent="0.3"/>
    <row r="344" ht="15.75" customHeight="1" x14ac:dyDescent="0.3"/>
    <row r="345" ht="15.75" customHeight="1" x14ac:dyDescent="0.3"/>
    <row r="346" ht="15.75" customHeight="1" x14ac:dyDescent="0.3"/>
    <row r="347" ht="15.75" customHeight="1" x14ac:dyDescent="0.3"/>
    <row r="348" ht="15.75" customHeight="1" x14ac:dyDescent="0.3"/>
    <row r="349" ht="15.75" customHeight="1" x14ac:dyDescent="0.3"/>
    <row r="350" ht="15.75" customHeight="1" x14ac:dyDescent="0.3"/>
    <row r="351" ht="15.75" customHeight="1" x14ac:dyDescent="0.3"/>
    <row r="352" ht="15.75" customHeight="1" x14ac:dyDescent="0.3"/>
    <row r="353" ht="15.75" customHeight="1" x14ac:dyDescent="0.3"/>
    <row r="354" ht="15.75" customHeight="1" x14ac:dyDescent="0.3"/>
    <row r="355" ht="15.75" customHeight="1" x14ac:dyDescent="0.3"/>
    <row r="356" ht="15.75" customHeight="1" x14ac:dyDescent="0.3"/>
    <row r="357" ht="15.75" customHeight="1" x14ac:dyDescent="0.3"/>
    <row r="358" ht="15.75" customHeight="1" x14ac:dyDescent="0.3"/>
    <row r="359" ht="15.75" customHeight="1" x14ac:dyDescent="0.3"/>
    <row r="360" ht="15.75" customHeight="1" x14ac:dyDescent="0.3"/>
    <row r="361" ht="15.75" customHeight="1" x14ac:dyDescent="0.3"/>
    <row r="362" ht="15.75" customHeight="1" x14ac:dyDescent="0.3"/>
    <row r="363" ht="15.75" customHeight="1" x14ac:dyDescent="0.3"/>
    <row r="364" ht="15.75" customHeight="1" x14ac:dyDescent="0.3"/>
    <row r="365" ht="15.75" customHeight="1" x14ac:dyDescent="0.3"/>
    <row r="366" ht="15.75" customHeight="1" x14ac:dyDescent="0.3"/>
    <row r="367" ht="15.75" customHeight="1" x14ac:dyDescent="0.3"/>
    <row r="368" ht="15.75" customHeight="1" x14ac:dyDescent="0.3"/>
    <row r="369" ht="15.75" customHeight="1" x14ac:dyDescent="0.3"/>
    <row r="370" ht="15.75" customHeight="1" x14ac:dyDescent="0.3"/>
    <row r="371" ht="15.75" customHeight="1" x14ac:dyDescent="0.3"/>
    <row r="372" ht="15.75" customHeight="1" x14ac:dyDescent="0.3"/>
    <row r="373" ht="15.75" customHeight="1" x14ac:dyDescent="0.3"/>
    <row r="374" ht="15.75" customHeight="1" x14ac:dyDescent="0.3"/>
    <row r="375" ht="15.75" customHeight="1" x14ac:dyDescent="0.3"/>
    <row r="376" ht="15.75" customHeight="1" x14ac:dyDescent="0.3"/>
    <row r="377" ht="15.75" customHeight="1" x14ac:dyDescent="0.3"/>
    <row r="378" ht="15.75" customHeight="1" x14ac:dyDescent="0.3"/>
    <row r="379" ht="15.75" customHeight="1" x14ac:dyDescent="0.3"/>
    <row r="380" ht="15.75" customHeight="1" x14ac:dyDescent="0.3"/>
    <row r="381" ht="15.75" customHeight="1" x14ac:dyDescent="0.3"/>
    <row r="382" ht="15.75" customHeight="1" x14ac:dyDescent="0.3"/>
    <row r="383" ht="15.75" customHeight="1" x14ac:dyDescent="0.3"/>
    <row r="384" ht="15.75" customHeight="1" x14ac:dyDescent="0.3"/>
    <row r="385" ht="15.75" customHeight="1" x14ac:dyDescent="0.3"/>
    <row r="386" ht="15.75" customHeight="1" x14ac:dyDescent="0.3"/>
    <row r="387" ht="15.75" customHeight="1" x14ac:dyDescent="0.3"/>
    <row r="388" ht="15.75" customHeight="1" x14ac:dyDescent="0.3"/>
    <row r="389" ht="15.75" customHeight="1" x14ac:dyDescent="0.3"/>
    <row r="390" ht="15.75" customHeight="1" x14ac:dyDescent="0.3"/>
    <row r="391" ht="15.75" customHeight="1" x14ac:dyDescent="0.3"/>
    <row r="392" ht="15.75" customHeight="1" x14ac:dyDescent="0.3"/>
    <row r="393" ht="15.75" customHeight="1" x14ac:dyDescent="0.3"/>
    <row r="394" ht="15.75" customHeight="1" x14ac:dyDescent="0.3"/>
    <row r="395" ht="15.75" customHeight="1" x14ac:dyDescent="0.3"/>
    <row r="396" ht="15.75" customHeight="1" x14ac:dyDescent="0.3"/>
    <row r="397" ht="15.75" customHeight="1" x14ac:dyDescent="0.3"/>
    <row r="398" ht="15.75" customHeight="1" x14ac:dyDescent="0.3"/>
    <row r="399" ht="15.75" customHeight="1" x14ac:dyDescent="0.3"/>
    <row r="400" ht="15.75" customHeight="1" x14ac:dyDescent="0.3"/>
    <row r="401" ht="15.75" customHeight="1" x14ac:dyDescent="0.3"/>
    <row r="402" ht="15.75" customHeight="1" x14ac:dyDescent="0.3"/>
    <row r="403" ht="15.75" customHeight="1" x14ac:dyDescent="0.3"/>
    <row r="404" ht="15.75" customHeight="1" x14ac:dyDescent="0.3"/>
    <row r="405" ht="15.75" customHeight="1" x14ac:dyDescent="0.3"/>
    <row r="406" ht="15.75" customHeight="1" x14ac:dyDescent="0.3"/>
    <row r="407" ht="15.75" customHeight="1" x14ac:dyDescent="0.3"/>
    <row r="408" ht="15.75" customHeight="1" x14ac:dyDescent="0.3"/>
    <row r="409" ht="15.75" customHeight="1" x14ac:dyDescent="0.3"/>
    <row r="410" ht="15.75" customHeight="1" x14ac:dyDescent="0.3"/>
    <row r="411" ht="15.75" customHeight="1" x14ac:dyDescent="0.3"/>
    <row r="412" ht="15.75" customHeight="1" x14ac:dyDescent="0.3"/>
    <row r="413" ht="15.75" customHeight="1" x14ac:dyDescent="0.3"/>
    <row r="414" ht="15.75" customHeight="1" x14ac:dyDescent="0.3"/>
    <row r="415" ht="15.75" customHeight="1" x14ac:dyDescent="0.3"/>
    <row r="416" ht="15.75" customHeight="1" x14ac:dyDescent="0.3"/>
    <row r="417" ht="15.75" customHeight="1" x14ac:dyDescent="0.3"/>
    <row r="418" ht="15.75" customHeight="1" x14ac:dyDescent="0.3"/>
    <row r="419" ht="15.75" customHeight="1" x14ac:dyDescent="0.3"/>
    <row r="420" ht="15.75" customHeight="1" x14ac:dyDescent="0.3"/>
    <row r="421" ht="15.75" customHeight="1" x14ac:dyDescent="0.3"/>
    <row r="422" ht="15.75" customHeight="1" x14ac:dyDescent="0.3"/>
    <row r="423" ht="15.75" customHeight="1" x14ac:dyDescent="0.3"/>
    <row r="424" ht="15.75" customHeight="1" x14ac:dyDescent="0.3"/>
    <row r="425" ht="15.75" customHeight="1" x14ac:dyDescent="0.3"/>
    <row r="426" ht="15.75" customHeight="1" x14ac:dyDescent="0.3"/>
    <row r="427" ht="15.75" customHeight="1" x14ac:dyDescent="0.3"/>
    <row r="428" ht="15.75" customHeight="1" x14ac:dyDescent="0.3"/>
    <row r="429" ht="15.75" customHeight="1" x14ac:dyDescent="0.3"/>
    <row r="430" ht="15.75" customHeight="1" x14ac:dyDescent="0.3"/>
    <row r="431" ht="15.75" customHeight="1" x14ac:dyDescent="0.3"/>
    <row r="432" ht="15.75" customHeight="1" x14ac:dyDescent="0.3"/>
    <row r="433" ht="15.75" customHeight="1" x14ac:dyDescent="0.3"/>
    <row r="434" ht="15.75" customHeight="1" x14ac:dyDescent="0.3"/>
    <row r="435" ht="15.75" customHeight="1" x14ac:dyDescent="0.3"/>
    <row r="436" ht="15.75" customHeight="1" x14ac:dyDescent="0.3"/>
    <row r="437" ht="15.75" customHeight="1" x14ac:dyDescent="0.3"/>
    <row r="438" ht="15.75" customHeight="1" x14ac:dyDescent="0.3"/>
    <row r="439" ht="15.75" customHeight="1" x14ac:dyDescent="0.3"/>
    <row r="440" ht="15.75" customHeight="1" x14ac:dyDescent="0.3"/>
    <row r="441" ht="15.75" customHeight="1" x14ac:dyDescent="0.3"/>
    <row r="442" ht="15.75" customHeight="1" x14ac:dyDescent="0.3"/>
    <row r="443" ht="15.75" customHeight="1" x14ac:dyDescent="0.3"/>
    <row r="444" ht="15.75" customHeight="1" x14ac:dyDescent="0.3"/>
    <row r="445" ht="15.75" customHeight="1" x14ac:dyDescent="0.3"/>
    <row r="446" ht="15.75" customHeight="1" x14ac:dyDescent="0.3"/>
    <row r="447" ht="15.75" customHeight="1" x14ac:dyDescent="0.3"/>
    <row r="448" ht="15.75" customHeight="1" x14ac:dyDescent="0.3"/>
    <row r="449" ht="15.75" customHeight="1" x14ac:dyDescent="0.3"/>
    <row r="450" ht="15.75" customHeight="1" x14ac:dyDescent="0.3"/>
    <row r="451" ht="15.75" customHeight="1" x14ac:dyDescent="0.3"/>
    <row r="452" ht="15.75" customHeight="1" x14ac:dyDescent="0.3"/>
    <row r="453" ht="15.75" customHeight="1" x14ac:dyDescent="0.3"/>
    <row r="454" ht="15.75" customHeight="1" x14ac:dyDescent="0.3"/>
    <row r="455" ht="15.75" customHeight="1" x14ac:dyDescent="0.3"/>
    <row r="456" ht="15.75" customHeight="1" x14ac:dyDescent="0.3"/>
    <row r="457" ht="15.75" customHeight="1" x14ac:dyDescent="0.3"/>
    <row r="458" ht="15.75" customHeight="1" x14ac:dyDescent="0.3"/>
    <row r="459" ht="15.75" customHeight="1" x14ac:dyDescent="0.3"/>
    <row r="460" ht="15.75" customHeight="1" x14ac:dyDescent="0.3"/>
    <row r="461" ht="15.75" customHeight="1" x14ac:dyDescent="0.3"/>
    <row r="462" ht="15.75" customHeight="1" x14ac:dyDescent="0.3"/>
    <row r="463" ht="15.75" customHeight="1" x14ac:dyDescent="0.3"/>
    <row r="464" ht="15.75" customHeight="1" x14ac:dyDescent="0.3"/>
    <row r="465" ht="15.75" customHeight="1" x14ac:dyDescent="0.3"/>
    <row r="466" ht="15.75" customHeight="1" x14ac:dyDescent="0.3"/>
    <row r="467" ht="15.75" customHeight="1" x14ac:dyDescent="0.3"/>
    <row r="468" ht="15.75" customHeight="1" x14ac:dyDescent="0.3"/>
    <row r="469" ht="15.75" customHeight="1" x14ac:dyDescent="0.3"/>
    <row r="470" ht="15.75" customHeight="1" x14ac:dyDescent="0.3"/>
    <row r="471" ht="15.75" customHeight="1" x14ac:dyDescent="0.3"/>
    <row r="472" ht="15.75" customHeight="1" x14ac:dyDescent="0.3"/>
    <row r="473" ht="15.75" customHeight="1" x14ac:dyDescent="0.3"/>
    <row r="474" ht="15.75" customHeight="1" x14ac:dyDescent="0.3"/>
    <row r="475" ht="15.75" customHeight="1" x14ac:dyDescent="0.3"/>
    <row r="476" ht="15.75" customHeight="1" x14ac:dyDescent="0.3"/>
    <row r="477" ht="15.75" customHeight="1" x14ac:dyDescent="0.3"/>
    <row r="478" ht="15.75" customHeight="1" x14ac:dyDescent="0.3"/>
    <row r="479" ht="15.75" customHeight="1" x14ac:dyDescent="0.3"/>
    <row r="480" ht="15.75" customHeight="1" x14ac:dyDescent="0.3"/>
    <row r="481" ht="15.75" customHeight="1" x14ac:dyDescent="0.3"/>
    <row r="482" ht="15.75" customHeight="1" x14ac:dyDescent="0.3"/>
    <row r="483" ht="15.75" customHeight="1" x14ac:dyDescent="0.3"/>
    <row r="484" ht="15.75" customHeight="1" x14ac:dyDescent="0.3"/>
    <row r="485" ht="15.75" customHeight="1" x14ac:dyDescent="0.3"/>
    <row r="486" ht="15.75" customHeight="1" x14ac:dyDescent="0.3"/>
    <row r="487" ht="15.75" customHeight="1" x14ac:dyDescent="0.3"/>
    <row r="488" ht="15.75" customHeight="1" x14ac:dyDescent="0.3"/>
    <row r="489" ht="15.75" customHeight="1" x14ac:dyDescent="0.3"/>
    <row r="490" ht="15.75" customHeight="1" x14ac:dyDescent="0.3"/>
    <row r="491" ht="15.75" customHeight="1" x14ac:dyDescent="0.3"/>
    <row r="492" ht="15.75" customHeight="1" x14ac:dyDescent="0.3"/>
    <row r="493" ht="15.75" customHeight="1" x14ac:dyDescent="0.3"/>
    <row r="494" ht="15.75" customHeight="1" x14ac:dyDescent="0.3"/>
    <row r="495" ht="15.75" customHeight="1" x14ac:dyDescent="0.3"/>
    <row r="496" ht="15.75" customHeight="1" x14ac:dyDescent="0.3"/>
    <row r="497" ht="15.75" customHeight="1" x14ac:dyDescent="0.3"/>
    <row r="498" ht="15.75" customHeight="1" x14ac:dyDescent="0.3"/>
    <row r="499" ht="15.75" customHeight="1" x14ac:dyDescent="0.3"/>
    <row r="500" ht="15.75" customHeight="1" x14ac:dyDescent="0.3"/>
    <row r="501" ht="15.75" customHeight="1" x14ac:dyDescent="0.3"/>
    <row r="502" ht="15.75" customHeight="1" x14ac:dyDescent="0.3"/>
    <row r="503" ht="15.75" customHeight="1" x14ac:dyDescent="0.3"/>
    <row r="504" ht="15.75" customHeight="1" x14ac:dyDescent="0.3"/>
    <row r="505" ht="15.75" customHeight="1" x14ac:dyDescent="0.3"/>
    <row r="506" ht="15.75" customHeight="1" x14ac:dyDescent="0.3"/>
    <row r="507" ht="15.75" customHeight="1" x14ac:dyDescent="0.3"/>
    <row r="508" ht="15.75" customHeight="1" x14ac:dyDescent="0.3"/>
    <row r="509" ht="15.75" customHeight="1" x14ac:dyDescent="0.3"/>
    <row r="510" ht="15.75" customHeight="1" x14ac:dyDescent="0.3"/>
    <row r="511" ht="15.75" customHeight="1" x14ac:dyDescent="0.3"/>
    <row r="512" ht="15.75" customHeight="1" x14ac:dyDescent="0.3"/>
    <row r="513" ht="15.75" customHeight="1" x14ac:dyDescent="0.3"/>
    <row r="514" ht="15.75" customHeight="1" x14ac:dyDescent="0.3"/>
    <row r="515" ht="15.75" customHeight="1" x14ac:dyDescent="0.3"/>
    <row r="516" ht="15.75" customHeight="1" x14ac:dyDescent="0.3"/>
    <row r="517" ht="15.75" customHeight="1" x14ac:dyDescent="0.3"/>
    <row r="518" ht="15.75" customHeight="1" x14ac:dyDescent="0.3"/>
    <row r="519" ht="15.75" customHeight="1" x14ac:dyDescent="0.3"/>
    <row r="520" ht="15.75" customHeight="1" x14ac:dyDescent="0.3"/>
    <row r="521" ht="15.75" customHeight="1" x14ac:dyDescent="0.3"/>
    <row r="522" ht="15.75" customHeight="1" x14ac:dyDescent="0.3"/>
    <row r="523" ht="15.75" customHeight="1" x14ac:dyDescent="0.3"/>
    <row r="524" ht="15.75" customHeight="1" x14ac:dyDescent="0.3"/>
    <row r="525" ht="15.75" customHeight="1" x14ac:dyDescent="0.3"/>
    <row r="526" ht="15.75" customHeight="1" x14ac:dyDescent="0.3"/>
    <row r="527" ht="15.75" customHeight="1" x14ac:dyDescent="0.3"/>
    <row r="528" ht="15.75" customHeight="1" x14ac:dyDescent="0.3"/>
    <row r="529" ht="15.75" customHeight="1" x14ac:dyDescent="0.3"/>
    <row r="530" ht="15.75" customHeight="1" x14ac:dyDescent="0.3"/>
    <row r="531" ht="15.75" customHeight="1" x14ac:dyDescent="0.3"/>
    <row r="532" ht="15.75" customHeight="1" x14ac:dyDescent="0.3"/>
    <row r="533" ht="15.75" customHeight="1" x14ac:dyDescent="0.3"/>
    <row r="534" ht="15.75" customHeight="1" x14ac:dyDescent="0.3"/>
    <row r="535" ht="15.75" customHeight="1" x14ac:dyDescent="0.3"/>
    <row r="536" ht="15.75" customHeight="1" x14ac:dyDescent="0.3"/>
    <row r="537" ht="15.75" customHeight="1" x14ac:dyDescent="0.3"/>
    <row r="538" ht="15.75" customHeight="1" x14ac:dyDescent="0.3"/>
    <row r="539" ht="15.75" customHeight="1" x14ac:dyDescent="0.3"/>
    <row r="540" ht="15.75" customHeight="1" x14ac:dyDescent="0.3"/>
    <row r="541" ht="15.75" customHeight="1" x14ac:dyDescent="0.3"/>
    <row r="542" ht="15.75" customHeight="1" x14ac:dyDescent="0.3"/>
    <row r="543" ht="15.75" customHeight="1" x14ac:dyDescent="0.3"/>
    <row r="544" ht="15.75" customHeight="1" x14ac:dyDescent="0.3"/>
    <row r="545" ht="15.75" customHeight="1" x14ac:dyDescent="0.3"/>
    <row r="546" ht="15.75" customHeight="1" x14ac:dyDescent="0.3"/>
    <row r="547" ht="15.75" customHeight="1" x14ac:dyDescent="0.3"/>
    <row r="548" ht="15.75" customHeight="1" x14ac:dyDescent="0.3"/>
    <row r="549" ht="15.75" customHeight="1" x14ac:dyDescent="0.3"/>
    <row r="550" ht="15.75" customHeight="1" x14ac:dyDescent="0.3"/>
    <row r="551" ht="15.75" customHeight="1" x14ac:dyDescent="0.3"/>
    <row r="552" ht="15.75" customHeight="1" x14ac:dyDescent="0.3"/>
    <row r="553" ht="15.75" customHeight="1" x14ac:dyDescent="0.3"/>
    <row r="554" ht="15.75" customHeight="1" x14ac:dyDescent="0.3"/>
    <row r="555" ht="15.75" customHeight="1" x14ac:dyDescent="0.3"/>
    <row r="556" ht="15.75" customHeight="1" x14ac:dyDescent="0.3"/>
    <row r="557" ht="15.75" customHeight="1" x14ac:dyDescent="0.3"/>
    <row r="558" ht="15.75" customHeight="1" x14ac:dyDescent="0.3"/>
    <row r="559" ht="15.75" customHeight="1" x14ac:dyDescent="0.3"/>
    <row r="560" ht="15.75" customHeight="1" x14ac:dyDescent="0.3"/>
    <row r="561" ht="15.75" customHeight="1" x14ac:dyDescent="0.3"/>
    <row r="562" ht="15.75" customHeight="1" x14ac:dyDescent="0.3"/>
    <row r="563" ht="15.75" customHeight="1" x14ac:dyDescent="0.3"/>
    <row r="564" ht="15.75" customHeight="1" x14ac:dyDescent="0.3"/>
    <row r="565" ht="15.75" customHeight="1" x14ac:dyDescent="0.3"/>
    <row r="566" ht="15.75" customHeight="1" x14ac:dyDescent="0.3"/>
    <row r="567" ht="15.75" customHeight="1" x14ac:dyDescent="0.3"/>
    <row r="568" ht="15.75" customHeight="1" x14ac:dyDescent="0.3"/>
    <row r="569" ht="15.75" customHeight="1" x14ac:dyDescent="0.3"/>
    <row r="570" ht="15.75" customHeight="1" x14ac:dyDescent="0.3"/>
    <row r="571" ht="15.75" customHeight="1" x14ac:dyDescent="0.3"/>
    <row r="572" ht="15.75" customHeight="1" x14ac:dyDescent="0.3"/>
    <row r="573" ht="15.75" customHeight="1" x14ac:dyDescent="0.3"/>
    <row r="574" ht="15.75" customHeight="1" x14ac:dyDescent="0.3"/>
    <row r="575" ht="15.75" customHeight="1" x14ac:dyDescent="0.3"/>
    <row r="576" ht="15.75" customHeight="1" x14ac:dyDescent="0.3"/>
    <row r="577" ht="15.75" customHeight="1" x14ac:dyDescent="0.3"/>
    <row r="578" ht="15.75" customHeight="1" x14ac:dyDescent="0.3"/>
    <row r="579" ht="15.75" customHeight="1" x14ac:dyDescent="0.3"/>
    <row r="580" ht="15.75" customHeight="1" x14ac:dyDescent="0.3"/>
    <row r="581" ht="15.75" customHeight="1" x14ac:dyDescent="0.3"/>
    <row r="582" ht="15.75" customHeight="1" x14ac:dyDescent="0.3"/>
    <row r="583" ht="15.75" customHeight="1" x14ac:dyDescent="0.3"/>
    <row r="584" ht="15.75" customHeight="1" x14ac:dyDescent="0.3"/>
    <row r="585" ht="15.75" customHeight="1" x14ac:dyDescent="0.3"/>
    <row r="586" ht="15.75" customHeight="1" x14ac:dyDescent="0.3"/>
    <row r="587" ht="15.75" customHeight="1" x14ac:dyDescent="0.3"/>
    <row r="588" ht="15.75" customHeight="1" x14ac:dyDescent="0.3"/>
    <row r="589" ht="15.75" customHeight="1" x14ac:dyDescent="0.3"/>
    <row r="590" ht="15.75" customHeight="1" x14ac:dyDescent="0.3"/>
    <row r="591" ht="15.75" customHeight="1" x14ac:dyDescent="0.3"/>
    <row r="592" ht="15.75" customHeight="1" x14ac:dyDescent="0.3"/>
    <row r="593" ht="15.75" customHeight="1" x14ac:dyDescent="0.3"/>
    <row r="594" ht="15.75" customHeight="1" x14ac:dyDescent="0.3"/>
    <row r="595" ht="15.75" customHeight="1" x14ac:dyDescent="0.3"/>
    <row r="596" ht="15.75" customHeight="1" x14ac:dyDescent="0.3"/>
    <row r="597" ht="15.75" customHeight="1" x14ac:dyDescent="0.3"/>
    <row r="598" ht="15.75" customHeight="1" x14ac:dyDescent="0.3"/>
    <row r="599" ht="15.75" customHeight="1" x14ac:dyDescent="0.3"/>
    <row r="600" ht="15.75" customHeight="1" x14ac:dyDescent="0.3"/>
    <row r="601" ht="15.75" customHeight="1" x14ac:dyDescent="0.3"/>
    <row r="602" ht="15.75" customHeight="1" x14ac:dyDescent="0.3"/>
    <row r="603" ht="15.75" customHeight="1" x14ac:dyDescent="0.3"/>
    <row r="604" ht="15.75" customHeight="1" x14ac:dyDescent="0.3"/>
    <row r="605" ht="15.75" customHeight="1" x14ac:dyDescent="0.3"/>
    <row r="606" ht="15.75" customHeight="1" x14ac:dyDescent="0.3"/>
    <row r="607" ht="15.75" customHeight="1" x14ac:dyDescent="0.3"/>
    <row r="608" ht="15.75" customHeight="1" x14ac:dyDescent="0.3"/>
    <row r="609" ht="15.75" customHeight="1" x14ac:dyDescent="0.3"/>
    <row r="610" ht="15.75" customHeight="1" x14ac:dyDescent="0.3"/>
    <row r="611" ht="15.75" customHeight="1" x14ac:dyDescent="0.3"/>
    <row r="612" ht="15.75" customHeight="1" x14ac:dyDescent="0.3"/>
    <row r="613" ht="15.75" customHeight="1" x14ac:dyDescent="0.3"/>
    <row r="614" ht="15.75" customHeight="1" x14ac:dyDescent="0.3"/>
    <row r="615" ht="15.75" customHeight="1" x14ac:dyDescent="0.3"/>
    <row r="616" ht="15.75" customHeight="1" x14ac:dyDescent="0.3"/>
    <row r="617" ht="15.75" customHeight="1" x14ac:dyDescent="0.3"/>
    <row r="618" ht="15.75" customHeight="1" x14ac:dyDescent="0.3"/>
    <row r="619" ht="15.75" customHeight="1" x14ac:dyDescent="0.3"/>
    <row r="620" ht="15.75" customHeight="1" x14ac:dyDescent="0.3"/>
    <row r="621" ht="15.75" customHeight="1" x14ac:dyDescent="0.3"/>
    <row r="622" ht="15.75" customHeight="1" x14ac:dyDescent="0.3"/>
    <row r="623" ht="15.75" customHeight="1" x14ac:dyDescent="0.3"/>
    <row r="624" ht="15.75" customHeight="1" x14ac:dyDescent="0.3"/>
    <row r="625" ht="15.75" customHeight="1" x14ac:dyDescent="0.3"/>
    <row r="626" ht="15.75" customHeight="1" x14ac:dyDescent="0.3"/>
    <row r="627" ht="15.75" customHeight="1" x14ac:dyDescent="0.3"/>
    <row r="628" ht="15.75" customHeight="1" x14ac:dyDescent="0.3"/>
    <row r="629" ht="15.75" customHeight="1" x14ac:dyDescent="0.3"/>
    <row r="630" ht="15.75" customHeight="1" x14ac:dyDescent="0.3"/>
    <row r="631" ht="15.75" customHeight="1" x14ac:dyDescent="0.3"/>
    <row r="632" ht="15.75" customHeight="1" x14ac:dyDescent="0.3"/>
    <row r="633" ht="15.75" customHeight="1" x14ac:dyDescent="0.3"/>
    <row r="634" ht="15.75" customHeight="1" x14ac:dyDescent="0.3"/>
    <row r="635" ht="15.75" customHeight="1" x14ac:dyDescent="0.3"/>
    <row r="636" ht="15.75" customHeight="1" x14ac:dyDescent="0.3"/>
    <row r="637" ht="15.75" customHeight="1" x14ac:dyDescent="0.3"/>
    <row r="638" ht="15.75" customHeight="1" x14ac:dyDescent="0.3"/>
    <row r="639" ht="15.75" customHeight="1" x14ac:dyDescent="0.3"/>
    <row r="640" ht="15.75" customHeight="1" x14ac:dyDescent="0.3"/>
    <row r="641" ht="15.75" customHeight="1" x14ac:dyDescent="0.3"/>
    <row r="642" ht="15.75" customHeight="1" x14ac:dyDescent="0.3"/>
    <row r="643" ht="15.75" customHeight="1" x14ac:dyDescent="0.3"/>
    <row r="644" ht="15.75" customHeight="1" x14ac:dyDescent="0.3"/>
    <row r="645" ht="15.75" customHeight="1" x14ac:dyDescent="0.3"/>
    <row r="646" ht="15.75" customHeight="1" x14ac:dyDescent="0.3"/>
    <row r="647" ht="15.75" customHeight="1" x14ac:dyDescent="0.3"/>
    <row r="648" ht="15.75" customHeight="1" x14ac:dyDescent="0.3"/>
    <row r="649" ht="15.75" customHeight="1" x14ac:dyDescent="0.3"/>
    <row r="650" ht="15.75" customHeight="1" x14ac:dyDescent="0.3"/>
    <row r="651" ht="15.75" customHeight="1" x14ac:dyDescent="0.3"/>
    <row r="652" ht="15.75" customHeight="1" x14ac:dyDescent="0.3"/>
    <row r="653" ht="15.75" customHeight="1" x14ac:dyDescent="0.3"/>
    <row r="654" ht="15.75" customHeight="1" x14ac:dyDescent="0.3"/>
    <row r="655" ht="15.75" customHeight="1" x14ac:dyDescent="0.3"/>
    <row r="656" ht="15.75" customHeight="1" x14ac:dyDescent="0.3"/>
    <row r="657" ht="15.75" customHeight="1" x14ac:dyDescent="0.3"/>
    <row r="658" ht="15.75" customHeight="1" x14ac:dyDescent="0.3"/>
    <row r="659" ht="15.75" customHeight="1" x14ac:dyDescent="0.3"/>
    <row r="660" ht="15.75" customHeight="1" x14ac:dyDescent="0.3"/>
    <row r="661" ht="15.75" customHeight="1" x14ac:dyDescent="0.3"/>
    <row r="662" ht="15.75" customHeight="1" x14ac:dyDescent="0.3"/>
    <row r="663" ht="15.75" customHeight="1" x14ac:dyDescent="0.3"/>
    <row r="664" ht="15.75" customHeight="1" x14ac:dyDescent="0.3"/>
    <row r="665" ht="15.75" customHeight="1" x14ac:dyDescent="0.3"/>
    <row r="666" ht="15.75" customHeight="1" x14ac:dyDescent="0.3"/>
    <row r="667" ht="15.75" customHeight="1" x14ac:dyDescent="0.3"/>
    <row r="668" ht="15.75" customHeight="1" x14ac:dyDescent="0.3"/>
    <row r="669" ht="15.75" customHeight="1" x14ac:dyDescent="0.3"/>
    <row r="670" ht="15.75" customHeight="1" x14ac:dyDescent="0.3"/>
    <row r="671" ht="15.75" customHeight="1" x14ac:dyDescent="0.3"/>
    <row r="672" ht="15.75" customHeight="1" x14ac:dyDescent="0.3"/>
    <row r="673" ht="15.75" customHeight="1" x14ac:dyDescent="0.3"/>
    <row r="674" ht="15.75" customHeight="1" x14ac:dyDescent="0.3"/>
    <row r="675" ht="15.75" customHeight="1" x14ac:dyDescent="0.3"/>
    <row r="676" ht="15.75" customHeight="1" x14ac:dyDescent="0.3"/>
    <row r="677" ht="15.75" customHeight="1" x14ac:dyDescent="0.3"/>
    <row r="678" ht="15.75" customHeight="1" x14ac:dyDescent="0.3"/>
    <row r="679" ht="15.75" customHeight="1" x14ac:dyDescent="0.3"/>
    <row r="680" ht="15.75" customHeight="1" x14ac:dyDescent="0.3"/>
    <row r="681" ht="15.75" customHeight="1" x14ac:dyDescent="0.3"/>
    <row r="682" ht="15.75" customHeight="1" x14ac:dyDescent="0.3"/>
    <row r="683" ht="15.75" customHeight="1" x14ac:dyDescent="0.3"/>
    <row r="684" ht="15.75" customHeight="1" x14ac:dyDescent="0.3"/>
    <row r="685" ht="15.75" customHeight="1" x14ac:dyDescent="0.3"/>
    <row r="686" ht="15.75" customHeight="1" x14ac:dyDescent="0.3"/>
    <row r="687" ht="15.75" customHeight="1" x14ac:dyDescent="0.3"/>
    <row r="688" ht="15.75" customHeight="1" x14ac:dyDescent="0.3"/>
    <row r="689" ht="15.75" customHeight="1" x14ac:dyDescent="0.3"/>
    <row r="690" ht="15.75" customHeight="1" x14ac:dyDescent="0.3"/>
    <row r="691" ht="15.75" customHeight="1" x14ac:dyDescent="0.3"/>
    <row r="692" ht="15.75" customHeight="1" x14ac:dyDescent="0.3"/>
    <row r="693" ht="15.75" customHeight="1" x14ac:dyDescent="0.3"/>
    <row r="694" ht="15.75" customHeight="1" x14ac:dyDescent="0.3"/>
    <row r="695" ht="15.75" customHeight="1" x14ac:dyDescent="0.3"/>
    <row r="696" ht="15.75" customHeight="1" x14ac:dyDescent="0.3"/>
    <row r="697" ht="15.75" customHeight="1" x14ac:dyDescent="0.3"/>
    <row r="698" ht="15.75" customHeight="1" x14ac:dyDescent="0.3"/>
    <row r="699" ht="15.75" customHeight="1" x14ac:dyDescent="0.3"/>
    <row r="700" ht="15.75" customHeight="1" x14ac:dyDescent="0.3"/>
    <row r="701" ht="15.75" customHeight="1" x14ac:dyDescent="0.3"/>
    <row r="702" ht="15.75" customHeight="1" x14ac:dyDescent="0.3"/>
    <row r="703" ht="15.75" customHeight="1" x14ac:dyDescent="0.3"/>
    <row r="704" ht="15.75" customHeight="1" x14ac:dyDescent="0.3"/>
    <row r="705" ht="15.75" customHeight="1" x14ac:dyDescent="0.3"/>
    <row r="706" ht="15.75" customHeight="1" x14ac:dyDescent="0.3"/>
    <row r="707" ht="15.75" customHeight="1" x14ac:dyDescent="0.3"/>
    <row r="708" ht="15.75" customHeight="1" x14ac:dyDescent="0.3"/>
    <row r="709" ht="15.75" customHeight="1" x14ac:dyDescent="0.3"/>
    <row r="710" ht="15.75" customHeight="1" x14ac:dyDescent="0.3"/>
    <row r="711" ht="15.75" customHeight="1" x14ac:dyDescent="0.3"/>
    <row r="712" ht="15.75" customHeight="1" x14ac:dyDescent="0.3"/>
    <row r="713" ht="15.75" customHeight="1" x14ac:dyDescent="0.3"/>
    <row r="714" ht="15.75" customHeight="1" x14ac:dyDescent="0.3"/>
    <row r="715" ht="15.75" customHeight="1" x14ac:dyDescent="0.3"/>
    <row r="716" ht="15.75" customHeight="1" x14ac:dyDescent="0.3"/>
    <row r="717" ht="15.75" customHeight="1" x14ac:dyDescent="0.3"/>
    <row r="718" ht="15.75" customHeight="1" x14ac:dyDescent="0.3"/>
    <row r="719" ht="15.75" customHeight="1" x14ac:dyDescent="0.3"/>
    <row r="720" ht="15.75" customHeight="1" x14ac:dyDescent="0.3"/>
    <row r="721" ht="15.75" customHeight="1" x14ac:dyDescent="0.3"/>
    <row r="722" ht="15.75" customHeight="1" x14ac:dyDescent="0.3"/>
    <row r="723" ht="15.75" customHeight="1" x14ac:dyDescent="0.3"/>
    <row r="724" ht="15.75" customHeight="1" x14ac:dyDescent="0.3"/>
    <row r="725" ht="15.75" customHeight="1" x14ac:dyDescent="0.3"/>
    <row r="726" ht="15.75" customHeight="1" x14ac:dyDescent="0.3"/>
    <row r="727" ht="15.75" customHeight="1" x14ac:dyDescent="0.3"/>
    <row r="728" ht="15.75" customHeight="1" x14ac:dyDescent="0.3"/>
    <row r="729" ht="15.75" customHeight="1" x14ac:dyDescent="0.3"/>
    <row r="730" ht="15.75" customHeight="1" x14ac:dyDescent="0.3"/>
    <row r="731" ht="15.75" customHeight="1" x14ac:dyDescent="0.3"/>
    <row r="732" ht="15.75" customHeight="1" x14ac:dyDescent="0.3"/>
    <row r="733" ht="15.75" customHeight="1" x14ac:dyDescent="0.3"/>
    <row r="734" ht="15.75" customHeight="1" x14ac:dyDescent="0.3"/>
    <row r="735" ht="15.75" customHeight="1" x14ac:dyDescent="0.3"/>
    <row r="736" ht="15.75" customHeight="1" x14ac:dyDescent="0.3"/>
    <row r="737" ht="15.75" customHeight="1" x14ac:dyDescent="0.3"/>
    <row r="738" ht="15.75" customHeight="1" x14ac:dyDescent="0.3"/>
    <row r="739" ht="15.75" customHeight="1" x14ac:dyDescent="0.3"/>
    <row r="740" ht="15.75" customHeight="1" x14ac:dyDescent="0.3"/>
    <row r="741" ht="15.75" customHeight="1" x14ac:dyDescent="0.3"/>
    <row r="742" ht="15.75" customHeight="1" x14ac:dyDescent="0.3"/>
    <row r="743" ht="15.75" customHeight="1" x14ac:dyDescent="0.3"/>
    <row r="744" ht="15.75" customHeight="1" x14ac:dyDescent="0.3"/>
    <row r="745" ht="15.75" customHeight="1" x14ac:dyDescent="0.3"/>
    <row r="746" ht="15.75" customHeight="1" x14ac:dyDescent="0.3"/>
    <row r="747" ht="15.75" customHeight="1" x14ac:dyDescent="0.3"/>
    <row r="748" ht="15.75" customHeight="1" x14ac:dyDescent="0.3"/>
    <row r="749" ht="15.75" customHeight="1" x14ac:dyDescent="0.3"/>
    <row r="750" ht="15.75" customHeight="1" x14ac:dyDescent="0.3"/>
    <row r="751" ht="15.75" customHeight="1" x14ac:dyDescent="0.3"/>
    <row r="752" ht="15.75" customHeight="1" x14ac:dyDescent="0.3"/>
    <row r="753" ht="15.75" customHeight="1" x14ac:dyDescent="0.3"/>
    <row r="754" ht="15.75" customHeight="1" x14ac:dyDescent="0.3"/>
    <row r="755" ht="15.75" customHeight="1" x14ac:dyDescent="0.3"/>
    <row r="756" ht="15.75" customHeight="1" x14ac:dyDescent="0.3"/>
    <row r="757" ht="15.75" customHeight="1" x14ac:dyDescent="0.3"/>
    <row r="758" ht="15.75" customHeight="1" x14ac:dyDescent="0.3"/>
    <row r="759" ht="15.75" customHeight="1" x14ac:dyDescent="0.3"/>
    <row r="760" ht="15.75" customHeight="1" x14ac:dyDescent="0.3"/>
    <row r="761" ht="15.75" customHeight="1" x14ac:dyDescent="0.3"/>
    <row r="762" ht="15.75" customHeight="1" x14ac:dyDescent="0.3"/>
    <row r="763" ht="15.75" customHeight="1" x14ac:dyDescent="0.3"/>
    <row r="764" ht="15.75" customHeight="1" x14ac:dyDescent="0.3"/>
    <row r="765" ht="15.75" customHeight="1" x14ac:dyDescent="0.3"/>
    <row r="766" ht="15.75" customHeight="1" x14ac:dyDescent="0.3"/>
    <row r="767" ht="15.75" customHeight="1" x14ac:dyDescent="0.3"/>
    <row r="768" ht="15.75" customHeight="1" x14ac:dyDescent="0.3"/>
    <row r="769" ht="15.75" customHeight="1" x14ac:dyDescent="0.3"/>
    <row r="770" ht="15.75" customHeight="1" x14ac:dyDescent="0.3"/>
    <row r="771" ht="15.75" customHeight="1" x14ac:dyDescent="0.3"/>
    <row r="772" ht="15.75" customHeight="1" x14ac:dyDescent="0.3"/>
    <row r="773" ht="15.75" customHeight="1" x14ac:dyDescent="0.3"/>
    <row r="774" ht="15.75" customHeight="1" x14ac:dyDescent="0.3"/>
    <row r="775" ht="15.75" customHeight="1" x14ac:dyDescent="0.3"/>
    <row r="776" ht="15.75" customHeight="1" x14ac:dyDescent="0.3"/>
    <row r="777" ht="15.75" customHeight="1" x14ac:dyDescent="0.3"/>
    <row r="778" ht="15.75" customHeight="1" x14ac:dyDescent="0.3"/>
    <row r="779" ht="15.75" customHeight="1" x14ac:dyDescent="0.3"/>
    <row r="780" ht="15.75" customHeight="1" x14ac:dyDescent="0.3"/>
    <row r="781" ht="15.75" customHeight="1" x14ac:dyDescent="0.3"/>
    <row r="782" ht="15.75" customHeight="1" x14ac:dyDescent="0.3"/>
    <row r="783" ht="15.75" customHeight="1" x14ac:dyDescent="0.3"/>
    <row r="784" ht="15.75" customHeight="1" x14ac:dyDescent="0.3"/>
    <row r="785" ht="15.75" customHeight="1" x14ac:dyDescent="0.3"/>
    <row r="786" ht="15.75" customHeight="1" x14ac:dyDescent="0.3"/>
    <row r="787" ht="15.75" customHeight="1" x14ac:dyDescent="0.3"/>
    <row r="788" ht="15.75" customHeight="1" x14ac:dyDescent="0.3"/>
    <row r="789" ht="15.75" customHeight="1" x14ac:dyDescent="0.3"/>
    <row r="790" ht="15.75" customHeight="1" x14ac:dyDescent="0.3"/>
    <row r="791" ht="15.75" customHeight="1" x14ac:dyDescent="0.3"/>
    <row r="792" ht="15.75" customHeight="1" x14ac:dyDescent="0.3"/>
    <row r="793" ht="15.75" customHeight="1" x14ac:dyDescent="0.3"/>
    <row r="794" ht="15.75" customHeight="1" x14ac:dyDescent="0.3"/>
    <row r="795" ht="15.75" customHeight="1" x14ac:dyDescent="0.3"/>
    <row r="796" ht="15.75" customHeight="1" x14ac:dyDescent="0.3"/>
    <row r="797" ht="15.75" customHeight="1" x14ac:dyDescent="0.3"/>
    <row r="798" ht="15.75" customHeight="1" x14ac:dyDescent="0.3"/>
    <row r="799" ht="15.75" customHeight="1" x14ac:dyDescent="0.3"/>
    <row r="800" ht="15.75" customHeight="1" x14ac:dyDescent="0.3"/>
    <row r="801" ht="15.75" customHeight="1" x14ac:dyDescent="0.3"/>
    <row r="802" ht="15.75" customHeight="1" x14ac:dyDescent="0.3"/>
    <row r="803" ht="15.75" customHeight="1" x14ac:dyDescent="0.3"/>
    <row r="804" ht="15.75" customHeight="1" x14ac:dyDescent="0.3"/>
    <row r="805" ht="15.75" customHeight="1" x14ac:dyDescent="0.3"/>
    <row r="806" ht="15.75" customHeight="1" x14ac:dyDescent="0.3"/>
    <row r="807" ht="15.75" customHeight="1" x14ac:dyDescent="0.3"/>
    <row r="808" ht="15.75" customHeight="1" x14ac:dyDescent="0.3"/>
    <row r="809" ht="15.75" customHeight="1" x14ac:dyDescent="0.3"/>
    <row r="810" ht="15.75" customHeight="1" x14ac:dyDescent="0.3"/>
    <row r="811" ht="15.75" customHeight="1" x14ac:dyDescent="0.3"/>
    <row r="812" ht="15.75" customHeight="1" x14ac:dyDescent="0.3"/>
    <row r="813" ht="15.75" customHeight="1" x14ac:dyDescent="0.3"/>
    <row r="814" ht="15.75" customHeight="1" x14ac:dyDescent="0.3"/>
    <row r="815" ht="15.75" customHeight="1" x14ac:dyDescent="0.3"/>
    <row r="816" ht="15.75" customHeight="1" x14ac:dyDescent="0.3"/>
    <row r="817" ht="15.75" customHeight="1" x14ac:dyDescent="0.3"/>
    <row r="818" ht="15.75" customHeight="1" x14ac:dyDescent="0.3"/>
    <row r="819" ht="15.75" customHeight="1" x14ac:dyDescent="0.3"/>
    <row r="820" ht="15.75" customHeight="1" x14ac:dyDescent="0.3"/>
    <row r="821" ht="15.75" customHeight="1" x14ac:dyDescent="0.3"/>
    <row r="822" ht="15.75" customHeight="1" x14ac:dyDescent="0.3"/>
    <row r="823" ht="15.75" customHeight="1" x14ac:dyDescent="0.3"/>
    <row r="824" ht="15.75" customHeight="1" x14ac:dyDescent="0.3"/>
    <row r="825" ht="15.75" customHeight="1" x14ac:dyDescent="0.3"/>
    <row r="826" ht="15.75" customHeight="1" x14ac:dyDescent="0.3"/>
    <row r="827" ht="15.75" customHeight="1" x14ac:dyDescent="0.3"/>
    <row r="828" ht="15.75" customHeight="1" x14ac:dyDescent="0.3"/>
    <row r="829" ht="15.75" customHeight="1" x14ac:dyDescent="0.3"/>
    <row r="830" ht="15.75" customHeight="1" x14ac:dyDescent="0.3"/>
    <row r="831" ht="15.75" customHeight="1" x14ac:dyDescent="0.3"/>
    <row r="832" ht="15.75" customHeight="1" x14ac:dyDescent="0.3"/>
    <row r="833" ht="15.75" customHeight="1" x14ac:dyDescent="0.3"/>
    <row r="834" ht="15.75" customHeight="1" x14ac:dyDescent="0.3"/>
    <row r="835" ht="15.75" customHeight="1" x14ac:dyDescent="0.3"/>
    <row r="836" ht="15.75" customHeight="1" x14ac:dyDescent="0.3"/>
    <row r="837" ht="15.75" customHeight="1" x14ac:dyDescent="0.3"/>
    <row r="838" ht="15.75" customHeight="1" x14ac:dyDescent="0.3"/>
    <row r="839" ht="15.75" customHeight="1" x14ac:dyDescent="0.3"/>
    <row r="840" ht="15.75" customHeight="1" x14ac:dyDescent="0.3"/>
    <row r="841" ht="15.75" customHeight="1" x14ac:dyDescent="0.3"/>
    <row r="842" ht="15.75" customHeight="1" x14ac:dyDescent="0.3"/>
    <row r="843" ht="15.75" customHeight="1" x14ac:dyDescent="0.3"/>
    <row r="844" ht="15.75" customHeight="1" x14ac:dyDescent="0.3"/>
    <row r="845" ht="15.75" customHeight="1" x14ac:dyDescent="0.3"/>
    <row r="846" ht="15.75" customHeight="1" x14ac:dyDescent="0.3"/>
    <row r="847" ht="15.75" customHeight="1" x14ac:dyDescent="0.3"/>
    <row r="848" ht="15.75" customHeight="1" x14ac:dyDescent="0.3"/>
    <row r="849" ht="15.75" customHeight="1" x14ac:dyDescent="0.3"/>
    <row r="850" ht="15.75" customHeight="1" x14ac:dyDescent="0.3"/>
    <row r="851" ht="15.75" customHeight="1" x14ac:dyDescent="0.3"/>
    <row r="852" ht="15.75" customHeight="1" x14ac:dyDescent="0.3"/>
    <row r="853" ht="15.75" customHeight="1" x14ac:dyDescent="0.3"/>
    <row r="854" ht="15.75" customHeight="1" x14ac:dyDescent="0.3"/>
    <row r="855" ht="15.75" customHeight="1" x14ac:dyDescent="0.3"/>
    <row r="856" ht="15.75" customHeight="1" x14ac:dyDescent="0.3"/>
    <row r="857" ht="15.75" customHeight="1" x14ac:dyDescent="0.3"/>
    <row r="858" ht="15.75" customHeight="1" x14ac:dyDescent="0.3"/>
    <row r="859" ht="15.75" customHeight="1" x14ac:dyDescent="0.3"/>
    <row r="860" ht="15.75" customHeight="1" x14ac:dyDescent="0.3"/>
    <row r="861" ht="15.75" customHeight="1" x14ac:dyDescent="0.3"/>
    <row r="862" ht="15.75" customHeight="1" x14ac:dyDescent="0.3"/>
    <row r="863" ht="15.75" customHeight="1" x14ac:dyDescent="0.3"/>
    <row r="864" ht="15.75" customHeight="1" x14ac:dyDescent="0.3"/>
    <row r="865" ht="15.75" customHeight="1" x14ac:dyDescent="0.3"/>
    <row r="866" ht="15.75" customHeight="1" x14ac:dyDescent="0.3"/>
    <row r="867" ht="15.75" customHeight="1" x14ac:dyDescent="0.3"/>
    <row r="868" ht="15.75" customHeight="1" x14ac:dyDescent="0.3"/>
    <row r="869" ht="15.75" customHeight="1" x14ac:dyDescent="0.3"/>
    <row r="870" ht="15.75" customHeight="1" x14ac:dyDescent="0.3"/>
    <row r="871" ht="15.75" customHeight="1" x14ac:dyDescent="0.3"/>
    <row r="872" ht="15.75" customHeight="1" x14ac:dyDescent="0.3"/>
    <row r="873" ht="15.75" customHeight="1" x14ac:dyDescent="0.3"/>
    <row r="874" ht="15.75" customHeight="1" x14ac:dyDescent="0.3"/>
    <row r="875" ht="15.75" customHeight="1" x14ac:dyDescent="0.3"/>
    <row r="876" ht="15.75" customHeight="1" x14ac:dyDescent="0.3"/>
    <row r="877" ht="15.75" customHeight="1" x14ac:dyDescent="0.3"/>
    <row r="878" ht="15.75" customHeight="1" x14ac:dyDescent="0.3"/>
    <row r="879" ht="15.75" customHeight="1" x14ac:dyDescent="0.3"/>
    <row r="880" ht="15.75" customHeight="1" x14ac:dyDescent="0.3"/>
    <row r="881" ht="15.75" customHeight="1" x14ac:dyDescent="0.3"/>
    <row r="882" ht="15.75" customHeight="1" x14ac:dyDescent="0.3"/>
    <row r="883" ht="15.75" customHeight="1" x14ac:dyDescent="0.3"/>
    <row r="884" ht="15.75" customHeight="1" x14ac:dyDescent="0.3"/>
    <row r="885" ht="15.75" customHeight="1" x14ac:dyDescent="0.3"/>
    <row r="886" ht="15.75" customHeight="1" x14ac:dyDescent="0.3"/>
    <row r="887" ht="15.75" customHeight="1" x14ac:dyDescent="0.3"/>
    <row r="888" ht="15.75" customHeight="1" x14ac:dyDescent="0.3"/>
    <row r="889" ht="15.75" customHeight="1" x14ac:dyDescent="0.3"/>
    <row r="890" ht="15.75" customHeight="1" x14ac:dyDescent="0.3"/>
    <row r="891" ht="15.75" customHeight="1" x14ac:dyDescent="0.3"/>
    <row r="892" ht="15.75" customHeight="1" x14ac:dyDescent="0.3"/>
    <row r="893" ht="15.75" customHeight="1" x14ac:dyDescent="0.3"/>
    <row r="894" ht="15.75" customHeight="1" x14ac:dyDescent="0.3"/>
    <row r="895" ht="15.75" customHeight="1" x14ac:dyDescent="0.3"/>
    <row r="896" ht="15.75" customHeight="1" x14ac:dyDescent="0.3"/>
    <row r="897" ht="15.75" customHeight="1" x14ac:dyDescent="0.3"/>
    <row r="898" ht="15.75" customHeight="1" x14ac:dyDescent="0.3"/>
    <row r="899" ht="15.75" customHeight="1" x14ac:dyDescent="0.3"/>
    <row r="900" ht="15.75" customHeight="1" x14ac:dyDescent="0.3"/>
    <row r="901" ht="15.75" customHeight="1" x14ac:dyDescent="0.3"/>
    <row r="902" ht="15.75" customHeight="1" x14ac:dyDescent="0.3"/>
    <row r="903" ht="15.75" customHeight="1" x14ac:dyDescent="0.3"/>
    <row r="904" ht="15.75" customHeight="1" x14ac:dyDescent="0.3"/>
    <row r="905" ht="15.75" customHeight="1" x14ac:dyDescent="0.3"/>
    <row r="906" ht="15.75" customHeight="1" x14ac:dyDescent="0.3"/>
    <row r="907" ht="15.75" customHeight="1" x14ac:dyDescent="0.3"/>
    <row r="908" ht="15.75" customHeight="1" x14ac:dyDescent="0.3"/>
    <row r="909" ht="15.75" customHeight="1" x14ac:dyDescent="0.3"/>
    <row r="910" ht="15.75" customHeight="1" x14ac:dyDescent="0.3"/>
    <row r="911" ht="15.75" customHeight="1" x14ac:dyDescent="0.3"/>
    <row r="912" ht="15.75" customHeight="1" x14ac:dyDescent="0.3"/>
    <row r="913" ht="15.75" customHeight="1" x14ac:dyDescent="0.3"/>
    <row r="914" ht="15.75" customHeight="1" x14ac:dyDescent="0.3"/>
    <row r="915" ht="15.75" customHeight="1" x14ac:dyDescent="0.3"/>
    <row r="916" ht="15.75" customHeight="1" x14ac:dyDescent="0.3"/>
    <row r="917" ht="15.75" customHeight="1" x14ac:dyDescent="0.3"/>
    <row r="918" ht="15.75" customHeight="1" x14ac:dyDescent="0.3"/>
    <row r="919" ht="15.75" customHeight="1" x14ac:dyDescent="0.3"/>
    <row r="920" ht="15.75" customHeight="1" x14ac:dyDescent="0.3"/>
    <row r="921" ht="15.75" customHeight="1" x14ac:dyDescent="0.3"/>
    <row r="922" ht="15.75" customHeight="1" x14ac:dyDescent="0.3"/>
    <row r="923" ht="15.75" customHeight="1" x14ac:dyDescent="0.3"/>
    <row r="924" ht="15.75" customHeight="1" x14ac:dyDescent="0.3"/>
    <row r="925" ht="15.75" customHeight="1" x14ac:dyDescent="0.3"/>
    <row r="926" ht="15.75" customHeight="1" x14ac:dyDescent="0.3"/>
    <row r="927" ht="15.75" customHeight="1" x14ac:dyDescent="0.3"/>
    <row r="928" ht="15.75" customHeight="1" x14ac:dyDescent="0.3"/>
    <row r="929" ht="15.75" customHeight="1" x14ac:dyDescent="0.3"/>
    <row r="930" ht="15.75" customHeight="1" x14ac:dyDescent="0.3"/>
    <row r="931" ht="15.75" customHeight="1" x14ac:dyDescent="0.3"/>
    <row r="932" ht="15.75" customHeight="1" x14ac:dyDescent="0.3"/>
    <row r="933" ht="15.75" customHeight="1" x14ac:dyDescent="0.3"/>
    <row r="934" ht="15.75" customHeight="1" x14ac:dyDescent="0.3"/>
    <row r="935" ht="15.75" customHeight="1" x14ac:dyDescent="0.3"/>
    <row r="936" ht="15.75" customHeight="1" x14ac:dyDescent="0.3"/>
    <row r="937" ht="15.75" customHeight="1" x14ac:dyDescent="0.3"/>
    <row r="938" ht="15.75" customHeight="1" x14ac:dyDescent="0.3"/>
    <row r="939" ht="15.75" customHeight="1" x14ac:dyDescent="0.3"/>
    <row r="940" ht="15.75" customHeight="1" x14ac:dyDescent="0.3"/>
    <row r="941" ht="15.75" customHeight="1" x14ac:dyDescent="0.3"/>
    <row r="942" ht="15.75" customHeight="1" x14ac:dyDescent="0.3"/>
    <row r="943" ht="15.75" customHeight="1" x14ac:dyDescent="0.3"/>
    <row r="944" ht="15.75" customHeight="1" x14ac:dyDescent="0.3"/>
    <row r="945" ht="15.75" customHeight="1" x14ac:dyDescent="0.3"/>
    <row r="946" ht="15.75" customHeight="1" x14ac:dyDescent="0.3"/>
    <row r="947" ht="15.75" customHeight="1" x14ac:dyDescent="0.3"/>
    <row r="948" ht="15.75" customHeight="1" x14ac:dyDescent="0.3"/>
    <row r="949" ht="15.75" customHeight="1" x14ac:dyDescent="0.3"/>
    <row r="950" ht="15.75" customHeight="1" x14ac:dyDescent="0.3"/>
    <row r="951" ht="15.75" customHeight="1" x14ac:dyDescent="0.3"/>
    <row r="952" ht="15.75" customHeight="1" x14ac:dyDescent="0.3"/>
    <row r="953" ht="15.75" customHeight="1" x14ac:dyDescent="0.3"/>
    <row r="954" ht="15.75" customHeight="1" x14ac:dyDescent="0.3"/>
    <row r="955" ht="15.75" customHeight="1" x14ac:dyDescent="0.3"/>
    <row r="956" ht="15.75" customHeight="1" x14ac:dyDescent="0.3"/>
    <row r="957" ht="15.75" customHeight="1" x14ac:dyDescent="0.3"/>
    <row r="958" ht="15.75" customHeight="1" x14ac:dyDescent="0.3"/>
    <row r="959" ht="15.75" customHeight="1" x14ac:dyDescent="0.3"/>
    <row r="960" ht="15.75" customHeight="1" x14ac:dyDescent="0.3"/>
    <row r="961" ht="15.75" customHeight="1" x14ac:dyDescent="0.3"/>
    <row r="962" ht="15.75" customHeight="1" x14ac:dyDescent="0.3"/>
    <row r="963" ht="15.75" customHeight="1" x14ac:dyDescent="0.3"/>
    <row r="964" ht="15.75" customHeight="1" x14ac:dyDescent="0.3"/>
    <row r="965" ht="15.75" customHeight="1" x14ac:dyDescent="0.3"/>
    <row r="966" ht="15.75" customHeight="1" x14ac:dyDescent="0.3"/>
    <row r="967" ht="15.75" customHeight="1" x14ac:dyDescent="0.3"/>
    <row r="968" ht="15.75" customHeight="1" x14ac:dyDescent="0.3"/>
    <row r="969" ht="15.75" customHeight="1" x14ac:dyDescent="0.3"/>
    <row r="970" ht="15.75" customHeight="1" x14ac:dyDescent="0.3"/>
    <row r="971" ht="15.75" customHeight="1" x14ac:dyDescent="0.3"/>
    <row r="972" ht="15.75" customHeight="1" x14ac:dyDescent="0.3"/>
    <row r="973" ht="15.75" customHeight="1" x14ac:dyDescent="0.3"/>
    <row r="974" ht="15.75" customHeight="1" x14ac:dyDescent="0.3"/>
    <row r="975" ht="15.75" customHeight="1" x14ac:dyDescent="0.3"/>
    <row r="976" ht="15.75" customHeight="1" x14ac:dyDescent="0.3"/>
    <row r="977" ht="15.75" customHeight="1" x14ac:dyDescent="0.3"/>
    <row r="978" ht="15.75" customHeight="1" x14ac:dyDescent="0.3"/>
    <row r="979" ht="15.75" customHeight="1" x14ac:dyDescent="0.3"/>
    <row r="980" ht="15.75" customHeight="1" x14ac:dyDescent="0.3"/>
    <row r="981" ht="15.75" customHeight="1" x14ac:dyDescent="0.3"/>
    <row r="982" ht="15.75" customHeight="1" x14ac:dyDescent="0.3"/>
    <row r="983" ht="15.75" customHeight="1" x14ac:dyDescent="0.3"/>
    <row r="984" ht="15.75" customHeight="1" x14ac:dyDescent="0.3"/>
    <row r="985" ht="15.75" customHeight="1" x14ac:dyDescent="0.3"/>
    <row r="986" ht="15.75" customHeight="1" x14ac:dyDescent="0.3"/>
    <row r="987" ht="15.75" customHeight="1" x14ac:dyDescent="0.3"/>
    <row r="988" ht="15.75" customHeight="1" x14ac:dyDescent="0.3"/>
    <row r="989" ht="15.75" customHeight="1" x14ac:dyDescent="0.3"/>
    <row r="990" ht="15.75" customHeight="1" x14ac:dyDescent="0.3"/>
    <row r="991" ht="15.75" customHeight="1" x14ac:dyDescent="0.3"/>
    <row r="992" ht="15.75" customHeight="1" x14ac:dyDescent="0.3"/>
    <row r="993" ht="15.75" customHeight="1" x14ac:dyDescent="0.3"/>
    <row r="994" ht="15.75" customHeight="1" x14ac:dyDescent="0.3"/>
    <row r="995" ht="15.75" customHeight="1" x14ac:dyDescent="0.3"/>
    <row r="996" ht="15.75" customHeight="1" x14ac:dyDescent="0.3"/>
    <row r="997" ht="15.75" customHeight="1" x14ac:dyDescent="0.3"/>
    <row r="998" ht="15.75" customHeight="1" x14ac:dyDescent="0.3"/>
    <row r="999" ht="15.75" customHeight="1" x14ac:dyDescent="0.3"/>
    <row r="1000" ht="15.75" customHeight="1" x14ac:dyDescent="0.3"/>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RUBRICA</vt:lpstr>
      <vt:lpstr>EVALUACION1</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Gerardo Galan Cruz</dc:creator>
  <cp:lastModifiedBy>Fernando Pacheco Yañez</cp:lastModifiedBy>
  <dcterms:created xsi:type="dcterms:W3CDTF">2023-08-07T04:08:01Z</dcterms:created>
  <dcterms:modified xsi:type="dcterms:W3CDTF">2024-12-10T02:22:49Z</dcterms:modified>
</cp:coreProperties>
</file>