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765" windowHeight="7335" activeTab="2"/>
  </bookViews>
  <sheets>
    <sheet name="Основна таблиця" sheetId="1" r:id="rId1"/>
    <sheet name="Допоміжна таблиця" sheetId="2" r:id="rId2"/>
    <sheet name="Лист1" sheetId="6" r:id="rId3"/>
  </sheets>
  <definedNames>
    <definedName name="_xlnm._FilterDatabase" localSheetId="0" hidden="1">'Основна таблиця'!$C$1:$C$22</definedName>
  </definedNames>
  <calcPr calcId="14562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12" i="2"/>
  <c r="D13" i="2"/>
  <c r="D16" i="2"/>
  <c r="D18" i="2"/>
  <c r="D20" i="2"/>
  <c r="D21" i="2"/>
  <c r="D22" i="2"/>
  <c r="D4" i="2"/>
  <c r="G5" i="1"/>
  <c r="D9" i="2"/>
  <c r="G10" i="1"/>
  <c r="G14" i="1"/>
  <c r="G8" i="1"/>
  <c r="G20" i="1"/>
  <c r="D17" i="2" l="1"/>
  <c r="D19" i="2"/>
  <c r="D7" i="2"/>
  <c r="G16" i="1"/>
  <c r="G12" i="1"/>
  <c r="I12" i="1" s="1"/>
  <c r="D15" i="2"/>
  <c r="D3" i="2"/>
  <c r="G18" i="1"/>
  <c r="I18" i="1" s="1"/>
  <c r="G17" i="1"/>
  <c r="I17" i="1" s="1"/>
  <c r="G22" i="1"/>
  <c r="I22" i="1" s="1"/>
  <c r="G21" i="1"/>
  <c r="I21" i="1" s="1"/>
  <c r="G13" i="1"/>
  <c r="I13" i="1" s="1"/>
  <c r="G7" i="1"/>
  <c r="I8" i="1"/>
  <c r="G15" i="1"/>
  <c r="I16" i="1"/>
  <c r="I20" i="1"/>
  <c r="G3" i="1"/>
  <c r="G6" i="1"/>
  <c r="D6" i="2"/>
  <c r="G4" i="1"/>
  <c r="I4" i="1" s="1"/>
  <c r="D14" i="2"/>
  <c r="I14" i="1" s="1"/>
  <c r="D5" i="2"/>
  <c r="I5" i="1" s="1"/>
  <c r="G19" i="1"/>
  <c r="I19" i="1" s="1"/>
  <c r="G11" i="1"/>
  <c r="D11" i="2"/>
  <c r="D10" i="2"/>
  <c r="I10" i="1" s="1"/>
  <c r="G9" i="1"/>
  <c r="I9" i="1" s="1"/>
  <c r="I7" i="1" l="1"/>
  <c r="I15" i="1"/>
  <c r="I3" i="1"/>
  <c r="I6" i="1"/>
  <c r="I11" i="1"/>
  <c r="G25" i="1"/>
</calcChain>
</file>

<file path=xl/sharedStrings.xml><?xml version="1.0" encoding="utf-8"?>
<sst xmlns="http://schemas.openxmlformats.org/spreadsheetml/2006/main" count="158" uniqueCount="98">
  <si>
    <t>Кличка собаки</t>
  </si>
  <si>
    <t>Порода собаки</t>
  </si>
  <si>
    <t>Номер за порядком</t>
  </si>
  <si>
    <t>ПІБ володаря</t>
  </si>
  <si>
    <t>Корм</t>
  </si>
  <si>
    <t>Кількість корму на місяць, упаковки.</t>
  </si>
  <si>
    <t>Кількість корму на рік, кг</t>
  </si>
  <si>
    <t>Сума штрафоів за укуси, грн</t>
  </si>
  <si>
    <t>Апетит собаки, $</t>
  </si>
  <si>
    <t>Назва корму</t>
  </si>
  <si>
    <t>Вага упаковки, кг</t>
  </si>
  <si>
    <t>Ціна за упаковку, грн.</t>
  </si>
  <si>
    <t>Аpчи</t>
  </si>
  <si>
    <t>Август</t>
  </si>
  <si>
    <t>Агат</t>
  </si>
  <si>
    <t>Адик</t>
  </si>
  <si>
    <t>Азор</t>
  </si>
  <si>
    <t>Акамару</t>
  </si>
  <si>
    <t>Акела</t>
  </si>
  <si>
    <t>Алек</t>
  </si>
  <si>
    <t>Алик</t>
  </si>
  <si>
    <t>Альбус</t>
  </si>
  <si>
    <t>Альф</t>
  </si>
  <si>
    <t>Амадей</t>
  </si>
  <si>
    <t>Амадео</t>
  </si>
  <si>
    <t>Амиго</t>
  </si>
  <si>
    <t>Амон</t>
  </si>
  <si>
    <t>Амур</t>
  </si>
  <si>
    <t>Ангел</t>
  </si>
  <si>
    <t>Анри</t>
  </si>
  <si>
    <t>Антей</t>
  </si>
  <si>
    <t>Анто</t>
  </si>
  <si>
    <t>Австралийская короткохвостая пастушья собака</t>
  </si>
  <si>
    <t>Австралийская овчарка</t>
  </si>
  <si>
    <t>Австралийская пастушья собака</t>
  </si>
  <si>
    <t>Австралийский келпи</t>
  </si>
  <si>
    <t>Австралийский терьер</t>
  </si>
  <si>
    <t>Австралийский шелковистый терьер</t>
  </si>
  <si>
    <t>Австрийская гончая</t>
  </si>
  <si>
    <t>Австрийский брудастый бракк</t>
  </si>
  <si>
    <t>Австрийский пинчер</t>
  </si>
  <si>
    <t>Азавак</t>
  </si>
  <si>
    <t>Азорская пастушья собака</t>
  </si>
  <si>
    <t>Аиди</t>
  </si>
  <si>
    <t>Акита-ину</t>
  </si>
  <si>
    <t>Алан (порода собак)</t>
  </si>
  <si>
    <t>Алано</t>
  </si>
  <si>
    <t>Алапахский бульдог</t>
  </si>
  <si>
    <t>Алопекис</t>
  </si>
  <si>
    <t>Альпийская таксообразная гончая</t>
  </si>
  <si>
    <t>Аляскинский кли-кай</t>
  </si>
  <si>
    <t>Аляскинский маламут</t>
  </si>
  <si>
    <t>Суханов Емельян Дмитрьевич</t>
  </si>
  <si>
    <t>Осипов Бенедикт Всеволодович</t>
  </si>
  <si>
    <t>Колесников Архип Онисимович</t>
  </si>
  <si>
    <t>Лебедев Евдоким Михаилович</t>
  </si>
  <si>
    <t>Андреев Лаврентий Германович</t>
  </si>
  <si>
    <t>Фролов Донат Васильевич</t>
  </si>
  <si>
    <t>Фокин Валерий Иринеевич</t>
  </si>
  <si>
    <t>Киселёв Арсений Лукьянович</t>
  </si>
  <si>
    <t>Абрамов Моисей Евсеевич</t>
  </si>
  <si>
    <t>Матвеев Харитон Русланович</t>
  </si>
  <si>
    <t>Блохин Аполлон Фролович</t>
  </si>
  <si>
    <t>Фомин Ибрагил Даниилович</t>
  </si>
  <si>
    <t>Королёв Мстислав Валерьевич</t>
  </si>
  <si>
    <t>Федосеев Игорь Агафонович</t>
  </si>
  <si>
    <t>Суворов Владлен Игоревич</t>
  </si>
  <si>
    <t>Семёнов Иннокентий Георгиевич</t>
  </si>
  <si>
    <t>Родионов Валентин Александрович</t>
  </si>
  <si>
    <t>Казаков Роман Григорьевич</t>
  </si>
  <si>
    <t>Зуев Аркадий Юрьевич</t>
  </si>
  <si>
    <t>Дроздов Леонтий Рудольфович</t>
  </si>
  <si>
    <t>Farmina</t>
  </si>
  <si>
    <t>Gina</t>
  </si>
  <si>
    <t>Chappi;</t>
  </si>
  <si>
    <t xml:space="preserve">Husse </t>
  </si>
  <si>
    <t>Acana</t>
  </si>
  <si>
    <t>Almo Nature</t>
  </si>
  <si>
    <t>Grandorf</t>
  </si>
  <si>
    <t>Orijen</t>
  </si>
  <si>
    <t>Eukanuba</t>
  </si>
  <si>
    <t>1st choice</t>
  </si>
  <si>
    <t>Monge</t>
  </si>
  <si>
    <t>Advance</t>
  </si>
  <si>
    <t>Pro Plan</t>
  </si>
  <si>
    <t>Royal Canin</t>
  </si>
  <si>
    <t>Dog Chow</t>
  </si>
  <si>
    <t>Pedigree</t>
  </si>
  <si>
    <t>Hill`s</t>
  </si>
  <si>
    <t>Стаут</t>
  </si>
  <si>
    <t>Наша Марка</t>
  </si>
  <si>
    <t>Трапеза</t>
  </si>
  <si>
    <t>Ціна за кг</t>
  </si>
  <si>
    <t>Курс $ в грн</t>
  </si>
  <si>
    <t>Общее кол-во корма,что съели собаки за год,кг</t>
  </si>
  <si>
    <t>Сумма по полю Апетит собаки, $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</si>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</sst>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sz val="13"/>
      <color rgb="FF333333"/>
      <name val="Calibri"/>
      <family val="2"/>
      <charset val="204"/>
      <scheme val="minor"/>
    </font>
    <font>
      <sz val="13"/>
      <color rgb="FF000000"/>
      <name val="Calibri"/>
      <family val="2"/>
      <charset val="204"/>
      <scheme val="minor"/>
    </font>
    <font>
      <sz val="13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56846083389125E-2"/>
          <c:y val="3.438642921019882E-2"/>
          <c:w val="0.6006239176114716"/>
          <c:h val="0.88802425452620193"/>
        </c:manualLayout>
      </c:layout>
      <c:lineChart>
        <c:grouping val="standard"/>
        <c:varyColors val="0"/>
        <c:ser>
          <c:idx val="0"/>
          <c:order val="0"/>
          <c:tx>
            <c:strRef>
              <c:f>'Основна таблиця'!$H$1</c:f>
              <c:strCache>
                <c:ptCount val="1"/>
                <c:pt idx="0">
                  <c:v>Сума штрафоів за укуси, грн</c:v>
                </c:pt>
              </c:strCache>
            </c:strRef>
          </c:tx>
          <c:marker>
            <c:symbol val="none"/>
          </c:marker>
          <c:val>
            <c:numRef>
              <c:f>'Основна таблиця'!$H$3:$H$22</c:f>
              <c:numCache>
                <c:formatCode>General</c:formatCode>
                <c:ptCount val="20"/>
                <c:pt idx="0">
                  <c:v>85</c:v>
                </c:pt>
                <c:pt idx="1">
                  <c:v>51</c:v>
                </c:pt>
                <c:pt idx="2">
                  <c:v>245</c:v>
                </c:pt>
                <c:pt idx="3">
                  <c:v>68</c:v>
                </c:pt>
                <c:pt idx="4">
                  <c:v>285</c:v>
                </c:pt>
                <c:pt idx="5">
                  <c:v>61</c:v>
                </c:pt>
                <c:pt idx="6">
                  <c:v>288</c:v>
                </c:pt>
                <c:pt idx="7">
                  <c:v>59</c:v>
                </c:pt>
                <c:pt idx="8">
                  <c:v>420</c:v>
                </c:pt>
                <c:pt idx="9">
                  <c:v>0</c:v>
                </c:pt>
                <c:pt idx="10">
                  <c:v>300</c:v>
                </c:pt>
                <c:pt idx="11">
                  <c:v>280</c:v>
                </c:pt>
                <c:pt idx="12">
                  <c:v>170</c:v>
                </c:pt>
                <c:pt idx="13">
                  <c:v>222</c:v>
                </c:pt>
                <c:pt idx="14">
                  <c:v>154</c:v>
                </c:pt>
                <c:pt idx="15">
                  <c:v>147</c:v>
                </c:pt>
                <c:pt idx="16">
                  <c:v>0</c:v>
                </c:pt>
                <c:pt idx="17">
                  <c:v>0</c:v>
                </c:pt>
                <c:pt idx="18">
                  <c:v>85</c:v>
                </c:pt>
                <c:pt idx="19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'Основна таблиця'!$G$1</c:f>
              <c:strCache>
                <c:ptCount val="1"/>
                <c:pt idx="0">
                  <c:v>Кількість корму на рік, кг</c:v>
                </c:pt>
              </c:strCache>
            </c:strRef>
          </c:tx>
          <c:marker>
            <c:symbol val="none"/>
          </c:marker>
          <c:val>
            <c:numRef>
              <c:f>'Основна таблиця'!$G$3:$G$22</c:f>
              <c:numCache>
                <c:formatCode>General</c:formatCode>
                <c:ptCount val="20"/>
                <c:pt idx="0">
                  <c:v>61.2</c:v>
                </c:pt>
                <c:pt idx="1">
                  <c:v>72</c:v>
                </c:pt>
                <c:pt idx="2">
                  <c:v>108</c:v>
                </c:pt>
                <c:pt idx="3">
                  <c:v>61.2</c:v>
                </c:pt>
                <c:pt idx="4">
                  <c:v>61.2</c:v>
                </c:pt>
                <c:pt idx="5">
                  <c:v>91.800000000000011</c:v>
                </c:pt>
                <c:pt idx="6">
                  <c:v>108</c:v>
                </c:pt>
                <c:pt idx="7">
                  <c:v>72</c:v>
                </c:pt>
                <c:pt idx="8">
                  <c:v>91.800000000000011</c:v>
                </c:pt>
                <c:pt idx="9">
                  <c:v>108</c:v>
                </c:pt>
                <c:pt idx="10">
                  <c:v>91.800000000000011</c:v>
                </c:pt>
                <c:pt idx="11">
                  <c:v>72</c:v>
                </c:pt>
                <c:pt idx="12">
                  <c:v>61.2</c:v>
                </c:pt>
                <c:pt idx="13">
                  <c:v>108</c:v>
                </c:pt>
                <c:pt idx="14">
                  <c:v>72</c:v>
                </c:pt>
                <c:pt idx="15">
                  <c:v>61.2</c:v>
                </c:pt>
                <c:pt idx="16">
                  <c:v>72</c:v>
                </c:pt>
                <c:pt idx="17">
                  <c:v>91.800000000000011</c:v>
                </c:pt>
                <c:pt idx="18">
                  <c:v>61.2</c:v>
                </c:pt>
                <c:pt idx="19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68608"/>
        <c:axId val="205323008"/>
      </c:lineChart>
      <c:catAx>
        <c:axId val="14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3008"/>
        <c:crosses val="autoZero"/>
        <c:auto val="1"/>
        <c:lblAlgn val="ctr"/>
        <c:lblOffset val="100"/>
        <c:noMultiLvlLbl val="0"/>
      </c:catAx>
      <c:valAx>
        <c:axId val="2053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68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204786</xdr:rowOff>
    </xdr:from>
    <xdr:to>
      <xdr:col>17</xdr:col>
      <xdr:colOff>381000</xdr:colOff>
      <xdr:row>21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Pack by Diakov" refreshedDate="44144.465324884259" createdVersion="4" refreshedVersion="4" minRefreshableVersion="3" recordCount="21">
  <cacheSource type="worksheet">
    <worksheetSource ref="A1:I22" sheet="Основна таблиця"/>
  </cacheSource>
  <cacheFields count="9">
    <cacheField name="Номер за порядком" numFmtId="0">
      <sharedItems containsSemiMixedTypes="0" containsString="0" containsNumber="1" containsInteger="1" minValue="1" maxValue="20"/>
    </cacheField>
    <cacheField name="Кличка собаки" numFmtId="0">
      <sharedItems containsMixedTypes="1" containsNumber="1" containsInteger="1" minValue="2" maxValue="2" count="21">
        <n v="2"/>
        <s v="Аpчи"/>
        <s v="Август"/>
        <s v="Агат"/>
        <s v="Адик"/>
        <s v="Азор"/>
        <s v="Акамару"/>
        <s v="Акела"/>
        <s v="Алек"/>
        <s v="Алик"/>
        <s v="Альбус"/>
        <s v="Альф"/>
        <s v="Амадей"/>
        <s v="Амадео"/>
        <s v="Амиго"/>
        <s v="Амон"/>
        <s v="Амур"/>
        <s v="Ангел"/>
        <s v="Анри"/>
        <s v="Антей"/>
        <s v="Анто"/>
      </sharedItems>
    </cacheField>
    <cacheField name="Порода собаки" numFmtId="0">
      <sharedItems containsMixedTypes="1" containsNumber="1" containsInteger="1" minValue="3" maxValue="3" count="21">
        <n v="3"/>
        <s v="Австралийская короткохвостая пастушья собака"/>
        <s v="Австралийская овчарка"/>
        <s v="Австралийская пастушья собака"/>
        <s v="Австралийский келпи"/>
        <s v="Австралийский терьер"/>
        <s v="Австралийский шелковистый терьер"/>
        <s v="Австрийская гончая"/>
        <s v="Австрийский брудастый бракк"/>
        <s v="Австрийский пинчер"/>
        <s v="Азавак"/>
        <s v="Азорская пастушья собака"/>
        <s v="Аиди"/>
        <s v="Акита-ину"/>
        <s v="Алан (порода собак)"/>
        <s v="Алано"/>
        <s v="Алапахский бульдог"/>
        <s v="Алопекис"/>
        <s v="Альпийская таксообразная гончая"/>
        <s v="Аляскинский кли-кай"/>
        <s v="Аляскинский маламут"/>
      </sharedItems>
    </cacheField>
    <cacheField name="ПІБ володаря" numFmtId="0">
      <sharedItems containsMixedTypes="1" containsNumber="1" containsInteger="1" minValue="4" maxValue="4"/>
    </cacheField>
    <cacheField name="Корм" numFmtId="0">
      <sharedItems containsMixedTypes="1" containsNumber="1" containsInteger="1" minValue="5" maxValue="5"/>
    </cacheField>
    <cacheField name="Кількість корму на місяць, упаковки." numFmtId="0">
      <sharedItems containsSemiMixedTypes="0" containsString="0" containsNumber="1" containsInteger="1" minValue="6" maxValue="90"/>
    </cacheField>
    <cacheField name="Кількість корму на рік, кг" numFmtId="0">
      <sharedItems containsSemiMixedTypes="0" containsString="0" containsNumber="1" minValue="7" maxValue="106.92"/>
    </cacheField>
    <cacheField name="Сума штрафоів за укуси, грн" numFmtId="0">
      <sharedItems containsSemiMixedTypes="0" containsString="0" containsNumber="1" containsInteger="1" minValue="0" maxValue="336"/>
    </cacheField>
    <cacheField name="Апетит собаки, $" numFmtId="0">
      <sharedItems containsSemiMixedTypes="0" containsString="0" containsNumber="1" minValue="9" maxValue="2386.5788536845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1"/>
    <x v="0"/>
    <x v="0"/>
    <n v="4"/>
    <n v="5"/>
    <n v="6"/>
    <n v="7"/>
    <n v="8"/>
    <n v="9"/>
  </r>
  <r>
    <n v="1"/>
    <x v="1"/>
    <x v="1"/>
    <s v="Суханов Емельян Дмитрьевич"/>
    <s v="Acana"/>
    <n v="60"/>
    <n v="69.84"/>
    <n v="315"/>
    <n v="1472.2321110715557"/>
  </r>
  <r>
    <n v="2"/>
    <x v="2"/>
    <x v="2"/>
    <s v="Осипов Бенедикт Всеволодович"/>
    <s v="Almo Nature"/>
    <n v="90"/>
    <n v="98.28"/>
    <n v="272"/>
    <n v="2124.3147027411892"/>
  </r>
  <r>
    <n v="3"/>
    <x v="3"/>
    <x v="3"/>
    <s v="Колесников Архип Онисимович"/>
    <s v="Orijen"/>
    <n v="60"/>
    <n v="62.639999999999993"/>
    <n v="0"/>
    <n v="794.58882164471345"/>
  </r>
  <r>
    <n v="4"/>
    <x v="4"/>
    <x v="4"/>
    <s v="Лебедев Евдоким Михаилович"/>
    <s v="Grandorf"/>
    <n v="60"/>
    <n v="65.52"/>
    <n v="232"/>
    <n v="572.16091135635452"/>
  </r>
  <r>
    <n v="5"/>
    <x v="5"/>
    <x v="5"/>
    <s v="Андреев Лаврентий Германович"/>
    <s v="Farmina"/>
    <n v="90"/>
    <n v="101.52"/>
    <n v="67"/>
    <n v="771.34211463154134"/>
  </r>
  <r>
    <n v="6"/>
    <x v="6"/>
    <x v="6"/>
    <s v="Фролов Донат Васильевич"/>
    <s v="Eukanuba"/>
    <n v="60"/>
    <n v="64.08"/>
    <n v="68"/>
    <n v="207.47597009611962"/>
  </r>
  <r>
    <n v="7"/>
    <x v="7"/>
    <x v="7"/>
    <s v="Фокин Валерий Иринеевич"/>
    <s v="1st choice"/>
    <n v="90"/>
    <n v="106.92"/>
    <n v="79"/>
    <n v="2386.5788536845853"/>
  </r>
  <r>
    <n v="8"/>
    <x v="8"/>
    <x v="8"/>
    <s v="Киселёв Арсений Лукьянович"/>
    <s v="Monge"/>
    <n v="60"/>
    <n v="67.680000000000007"/>
    <n v="246"/>
    <n v="1751.7265930936276"/>
  </r>
  <r>
    <n v="9"/>
    <x v="9"/>
    <x v="9"/>
    <s v="Абрамов Моисей Евсеевич"/>
    <s v="Advance"/>
    <n v="60"/>
    <n v="61.2"/>
    <n v="260"/>
    <n v="829.47668209327162"/>
  </r>
  <r>
    <n v="10"/>
    <x v="10"/>
    <x v="10"/>
    <s v="Матвеев Харитон Русланович"/>
    <s v="Gina"/>
    <n v="60"/>
    <n v="65.52"/>
    <n v="265"/>
    <n v="1675.5072979708082"/>
  </r>
  <r>
    <n v="11"/>
    <x v="11"/>
    <x v="11"/>
    <s v="Блохин Аполлон Фролович"/>
    <s v="Royal Canin"/>
    <n v="60"/>
    <n v="72"/>
    <n v="216"/>
    <n v="1058.5973656105375"/>
  </r>
  <r>
    <n v="12"/>
    <x v="12"/>
    <x v="12"/>
    <s v="Фомин Ибрагил Даниилович"/>
    <s v="Pro Plan"/>
    <n v="90"/>
    <n v="95.039999999999992"/>
    <n v="156"/>
    <n v="2120.1851192595232"/>
  </r>
  <r>
    <n v="13"/>
    <x v="13"/>
    <x v="13"/>
    <s v="Королёв Мстислав Валерьевич"/>
    <s v="Dog Chow"/>
    <n v="60"/>
    <n v="71.28"/>
    <n v="183"/>
    <n v="954.89498042007835"/>
  </r>
  <r>
    <n v="14"/>
    <x v="14"/>
    <x v="14"/>
    <s v="Федосеев Игорь Агафонович"/>
    <s v="Hill`s"/>
    <n v="60"/>
    <n v="66.239999999999995"/>
    <n v="128"/>
    <n v="517.19473122107513"/>
  </r>
  <r>
    <n v="15"/>
    <x v="15"/>
    <x v="15"/>
    <s v="Суворов Владлен Игоревич"/>
    <s v="Pedigree"/>
    <n v="60"/>
    <n v="61.919999999999995"/>
    <n v="114"/>
    <n v="1439.4446422214312"/>
  </r>
  <r>
    <n v="16"/>
    <x v="16"/>
    <x v="16"/>
    <s v="Семёнов Иннокентий Георгиевич"/>
    <s v="Chappi;"/>
    <n v="60"/>
    <n v="62.639999999999993"/>
    <n v="231"/>
    <n v="802.81238875044505"/>
  </r>
  <r>
    <n v="17"/>
    <x v="17"/>
    <x v="17"/>
    <s v="Родионов Валентин Александрович"/>
    <s v="Стаут"/>
    <n v="90"/>
    <n v="96.11999999999999"/>
    <n v="164"/>
    <n v="1197.7216091135635"/>
  </r>
  <r>
    <n v="18"/>
    <x v="18"/>
    <x v="18"/>
    <s v="Казаков Роман Григорьевич"/>
    <s v="Наша Марка"/>
    <n v="90"/>
    <n v="92.88"/>
    <n v="204"/>
    <n v="1314.4891420434319"/>
  </r>
  <r>
    <n v="19"/>
    <x v="19"/>
    <x v="19"/>
    <s v="Зуев Аркадий Юрьевич"/>
    <s v="Трапеза"/>
    <n v="90"/>
    <n v="97.2"/>
    <n v="336"/>
    <n v="1780.5624777500891"/>
  </r>
  <r>
    <n v="20"/>
    <x v="20"/>
    <x v="20"/>
    <s v="Дроздов Леонтий Рудольфович"/>
    <s v="Husse "/>
    <n v="90"/>
    <n v="104.76"/>
    <n v="72"/>
    <n v="1771.1641153435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44" firstHeaderRow="1" firstDataRow="1" firstDataCol="1"/>
  <pivotFields count="9">
    <pivotField showAll="0"/>
    <pivotField axis="axisRow" showAll="0">
      <items count="22">
        <item h="1"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41"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 t="grand">
      <x/>
    </i>
  </rowItems>
  <colItems count="1">
    <i/>
  </colItems>
  <dataFields count="1">
    <dataField name="Сумма по полю Апетит собаки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5" sqref="C25"/>
    </sheetView>
  </sheetViews>
  <sheetFormatPr defaultRowHeight="15" x14ac:dyDescent="0.25"/>
  <cols>
    <col min="1" max="2" width="13.42578125" style="3" customWidth="1"/>
    <col min="3" max="3" width="53.5703125" style="3" customWidth="1"/>
    <col min="4" max="4" width="41" style="3" customWidth="1"/>
    <col min="5" max="9" width="13.42578125" style="3" customWidth="1"/>
    <col min="10" max="16384" width="9.140625" style="3"/>
  </cols>
  <sheetData>
    <row r="1" spans="1:9" ht="69" x14ac:dyDescent="0.25">
      <c r="A1" s="5" t="s">
        <v>2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7.25" x14ac:dyDescent="0.25">
      <c r="A2" s="6">
        <v>1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6">
        <v>9</v>
      </c>
    </row>
    <row r="3" spans="1:9" ht="17.25" x14ac:dyDescent="0.25">
      <c r="A3" s="5">
        <v>1</v>
      </c>
      <c r="B3" s="7" t="s">
        <v>12</v>
      </c>
      <c r="C3" s="8" t="s">
        <v>32</v>
      </c>
      <c r="D3" s="5" t="s">
        <v>52</v>
      </c>
      <c r="E3" s="9" t="s">
        <v>76</v>
      </c>
      <c r="F3" s="5">
        <v>60</v>
      </c>
      <c r="G3" s="5">
        <f>F3*12*'Допоміжна таблиця'!B3</f>
        <v>61.2</v>
      </c>
      <c r="H3" s="5">
        <v>85</v>
      </c>
      <c r="I3" s="12">
        <f>(H3+(G3*'Допоміжна таблиця'!D3))/'Допоміжна таблиця'!$F$2</f>
        <v>259.34496262014954</v>
      </c>
    </row>
    <row r="4" spans="1:9" ht="34.5" x14ac:dyDescent="0.25">
      <c r="A4" s="5">
        <v>2</v>
      </c>
      <c r="B4" s="7" t="s">
        <v>13</v>
      </c>
      <c r="C4" s="8" t="s">
        <v>33</v>
      </c>
      <c r="D4" s="5" t="s">
        <v>53</v>
      </c>
      <c r="E4" s="9" t="s">
        <v>77</v>
      </c>
      <c r="F4" s="5">
        <v>60</v>
      </c>
      <c r="G4" s="5">
        <f>F4*12*'Допоміжна таблиця'!B4</f>
        <v>72</v>
      </c>
      <c r="H4" s="5">
        <v>51</v>
      </c>
      <c r="I4" s="12">
        <f>(H4+(G4*'Допоміжна таблиця'!D4))/'Допоміжна таблиця'!$F$2</f>
        <v>386.2940548237807</v>
      </c>
    </row>
    <row r="5" spans="1:9" ht="17.25" x14ac:dyDescent="0.25">
      <c r="A5" s="5">
        <v>3</v>
      </c>
      <c r="B5" s="7" t="s">
        <v>14</v>
      </c>
      <c r="C5" s="14" t="s">
        <v>34</v>
      </c>
      <c r="D5" s="5" t="s">
        <v>54</v>
      </c>
      <c r="E5" s="9" t="s">
        <v>79</v>
      </c>
      <c r="F5" s="5">
        <v>90</v>
      </c>
      <c r="G5" s="5">
        <f>F5*12*'Допоміжна таблиця'!B5</f>
        <v>108</v>
      </c>
      <c r="H5" s="5">
        <v>245</v>
      </c>
      <c r="I5" s="12">
        <f>(H5+(G5*'Допоміжна таблиця'!D5))/'Допоміжна таблиця'!$F$2</f>
        <v>777.6788892844429</v>
      </c>
    </row>
    <row r="6" spans="1:9" ht="17.25" x14ac:dyDescent="0.25">
      <c r="A6" s="5">
        <v>4</v>
      </c>
      <c r="B6" s="7" t="s">
        <v>15</v>
      </c>
      <c r="C6" s="8" t="s">
        <v>35</v>
      </c>
      <c r="D6" s="8" t="s">
        <v>55</v>
      </c>
      <c r="E6" s="9" t="s">
        <v>78</v>
      </c>
      <c r="F6" s="5">
        <v>60</v>
      </c>
      <c r="G6" s="5">
        <f>F6*12*'Допоміжна таблиця'!B6</f>
        <v>61.2</v>
      </c>
      <c r="H6" s="5">
        <v>68</v>
      </c>
      <c r="I6" s="12">
        <f>(H6+(G6*'Допоміжна таблиця'!D6))/'Допоміжна таблиця'!$F$2</f>
        <v>1027.6966892132432</v>
      </c>
    </row>
    <row r="7" spans="1:9" ht="17.25" x14ac:dyDescent="0.25">
      <c r="A7" s="5">
        <v>5</v>
      </c>
      <c r="B7" s="7" t="s">
        <v>16</v>
      </c>
      <c r="C7" s="8" t="s">
        <v>36</v>
      </c>
      <c r="D7" s="8" t="s">
        <v>56</v>
      </c>
      <c r="E7" s="9" t="s">
        <v>72</v>
      </c>
      <c r="F7" s="5">
        <v>60</v>
      </c>
      <c r="G7" s="5">
        <f>F7*12*'Допоміжна таблиця'!B7</f>
        <v>61.2</v>
      </c>
      <c r="H7" s="5">
        <v>285</v>
      </c>
      <c r="I7" s="12">
        <f>(H7+(G7*'Допоміжна таблиця'!D7))/'Допоміжна таблиця'!$F$2</f>
        <v>471.52011391954431</v>
      </c>
    </row>
    <row r="8" spans="1:9" ht="17.25" x14ac:dyDescent="0.25">
      <c r="A8" s="5">
        <v>6</v>
      </c>
      <c r="B8" s="7" t="s">
        <v>17</v>
      </c>
      <c r="C8" s="8" t="s">
        <v>37</v>
      </c>
      <c r="D8" s="8" t="s">
        <v>57</v>
      </c>
      <c r="E8" s="9" t="s">
        <v>80</v>
      </c>
      <c r="F8" s="5">
        <v>90</v>
      </c>
      <c r="G8" s="5">
        <f>F8*12*'Допоміжна таблиця'!B8</f>
        <v>91.800000000000011</v>
      </c>
      <c r="H8" s="5">
        <v>61</v>
      </c>
      <c r="I8" s="12">
        <f>(H8+(G8*'Допоміжна таблиця'!D8))/'Допоміжна таблиця'!$F$2</f>
        <v>501.99359202563198</v>
      </c>
    </row>
    <row r="9" spans="1:9" ht="17.25" x14ac:dyDescent="0.25">
      <c r="A9" s="5">
        <v>7</v>
      </c>
      <c r="B9" s="7" t="s">
        <v>18</v>
      </c>
      <c r="C9" s="8" t="s">
        <v>38</v>
      </c>
      <c r="D9" s="8" t="s">
        <v>58</v>
      </c>
      <c r="E9" s="9" t="s">
        <v>81</v>
      </c>
      <c r="F9" s="5">
        <v>90</v>
      </c>
      <c r="G9" s="5">
        <f>F9*12*'Допоміжна таблиця'!B9</f>
        <v>108</v>
      </c>
      <c r="H9" s="5">
        <v>288</v>
      </c>
      <c r="I9" s="12">
        <f>(H9+(G9*'Допоміжна таблиця'!D9))/'Допоміжна таблиця'!$F$2</f>
        <v>433.17906728373089</v>
      </c>
    </row>
    <row r="10" spans="1:9" ht="17.25" x14ac:dyDescent="0.25">
      <c r="A10" s="5">
        <v>8</v>
      </c>
      <c r="B10" s="7" t="s">
        <v>19</v>
      </c>
      <c r="C10" s="8" t="s">
        <v>39</v>
      </c>
      <c r="D10" s="8" t="s">
        <v>59</v>
      </c>
      <c r="E10" s="9" t="s">
        <v>82</v>
      </c>
      <c r="F10" s="5">
        <v>60</v>
      </c>
      <c r="G10" s="5">
        <f>F10*12*'Допоміжна таблиця'!B10</f>
        <v>72</v>
      </c>
      <c r="H10" s="5">
        <v>59</v>
      </c>
      <c r="I10" s="12">
        <f>(H10+(G10*'Допоміжна таблиця'!D10))/'Допоміжна таблиця'!$F$2</f>
        <v>437.84264862940546</v>
      </c>
    </row>
    <row r="11" spans="1:9" ht="17.25" x14ac:dyDescent="0.25">
      <c r="A11" s="5">
        <v>9</v>
      </c>
      <c r="B11" s="7" t="s">
        <v>20</v>
      </c>
      <c r="C11" s="8" t="s">
        <v>40</v>
      </c>
      <c r="D11" s="8" t="s">
        <v>60</v>
      </c>
      <c r="E11" s="9" t="s">
        <v>83</v>
      </c>
      <c r="F11" s="5">
        <v>90</v>
      </c>
      <c r="G11" s="5">
        <f>F11*12*'Допоміжна таблиця'!B11</f>
        <v>91.800000000000011</v>
      </c>
      <c r="H11" s="5">
        <v>420</v>
      </c>
      <c r="I11" s="12">
        <f>(H11+(G11*'Допоміжна таблиця'!D11))/'Допоміжна таблиця'!$F$2</f>
        <v>284.08686365254539</v>
      </c>
    </row>
    <row r="12" spans="1:9" ht="17.25" x14ac:dyDescent="0.25">
      <c r="A12" s="5">
        <v>10</v>
      </c>
      <c r="B12" s="7" t="s">
        <v>21</v>
      </c>
      <c r="C12" s="8" t="s">
        <v>41</v>
      </c>
      <c r="D12" s="8" t="s">
        <v>61</v>
      </c>
      <c r="E12" s="9" t="s">
        <v>73</v>
      </c>
      <c r="F12" s="5">
        <v>90</v>
      </c>
      <c r="G12" s="5">
        <f>F12*12*'Допоміжна таблиця'!B12</f>
        <v>108</v>
      </c>
      <c r="H12" s="5">
        <v>0</v>
      </c>
      <c r="I12" s="12">
        <f>(H12+(G12*'Допоміжна таблиця'!D12))/'Допоміжна таблиця'!$F$2</f>
        <v>2114.6315414738342</v>
      </c>
    </row>
    <row r="13" spans="1:9" ht="17.25" x14ac:dyDescent="0.25">
      <c r="A13" s="5">
        <v>11</v>
      </c>
      <c r="B13" s="7" t="s">
        <v>22</v>
      </c>
      <c r="C13" s="8" t="s">
        <v>42</v>
      </c>
      <c r="D13" s="8" t="s">
        <v>62</v>
      </c>
      <c r="E13" s="9" t="s">
        <v>85</v>
      </c>
      <c r="F13" s="5">
        <v>90</v>
      </c>
      <c r="G13" s="5">
        <f>F13*12*'Допоміжна таблиця'!B13</f>
        <v>91.800000000000011</v>
      </c>
      <c r="H13" s="5">
        <v>300</v>
      </c>
      <c r="I13" s="12">
        <f>(H13+(G13*'Допоміжна таблиця'!D13))/'Допоміжна таблиця'!$F$2</f>
        <v>2317.5507297970812</v>
      </c>
    </row>
    <row r="14" spans="1:9" ht="17.25" x14ac:dyDescent="0.25">
      <c r="A14" s="5">
        <v>12</v>
      </c>
      <c r="B14" s="7" t="s">
        <v>23</v>
      </c>
      <c r="C14" s="8" t="s">
        <v>43</v>
      </c>
      <c r="D14" s="8" t="s">
        <v>63</v>
      </c>
      <c r="E14" s="9" t="s">
        <v>84</v>
      </c>
      <c r="F14" s="5">
        <v>60</v>
      </c>
      <c r="G14" s="5">
        <f>F14*12*'Допоміжна таблиця'!B14</f>
        <v>72</v>
      </c>
      <c r="H14" s="5">
        <v>280</v>
      </c>
      <c r="I14" s="12">
        <f>(H14+(G14*'Допоміжна таблиця'!D14))/'Допоміжна таблиця'!$F$2</f>
        <v>1317.194731221075</v>
      </c>
    </row>
    <row r="15" spans="1:9" ht="17.25" x14ac:dyDescent="0.25">
      <c r="A15" s="5">
        <v>13</v>
      </c>
      <c r="B15" s="7" t="s">
        <v>24</v>
      </c>
      <c r="C15" s="8" t="s">
        <v>44</v>
      </c>
      <c r="D15" s="8" t="s">
        <v>64</v>
      </c>
      <c r="E15" s="9" t="s">
        <v>86</v>
      </c>
      <c r="F15" s="5">
        <v>60</v>
      </c>
      <c r="G15" s="5">
        <f>F15*12*'Допоміжна таблиця'!B15</f>
        <v>61.2</v>
      </c>
      <c r="H15" s="5">
        <v>170</v>
      </c>
      <c r="I15" s="12">
        <f>(H15+(G15*'Допоміжна таблиця'!D15))/'Допоміжна таблиця'!$F$2</f>
        <v>698.11320754716985</v>
      </c>
    </row>
    <row r="16" spans="1:9" ht="17.25" x14ac:dyDescent="0.25">
      <c r="A16" s="5">
        <v>14</v>
      </c>
      <c r="B16" s="7" t="s">
        <v>25</v>
      </c>
      <c r="C16" s="8" t="s">
        <v>45</v>
      </c>
      <c r="D16" s="8" t="s">
        <v>65</v>
      </c>
      <c r="E16" s="9" t="s">
        <v>88</v>
      </c>
      <c r="F16" s="5">
        <v>90</v>
      </c>
      <c r="G16" s="5">
        <f>F16*12*'Допоміжна таблиця'!B16</f>
        <v>108</v>
      </c>
      <c r="H16" s="5">
        <v>222</v>
      </c>
      <c r="I16" s="12">
        <f>(H16+(G16*'Допоміжна таблиця'!D16))/'Допоміжна таблиця'!$F$2</f>
        <v>1084.4428622285511</v>
      </c>
    </row>
    <row r="17" spans="1:9" ht="17.25" x14ac:dyDescent="0.25">
      <c r="A17" s="5">
        <v>15</v>
      </c>
      <c r="B17" s="7" t="s">
        <v>26</v>
      </c>
      <c r="C17" s="8" t="s">
        <v>46</v>
      </c>
      <c r="D17" s="8" t="s">
        <v>66</v>
      </c>
      <c r="E17" s="9" t="s">
        <v>87</v>
      </c>
      <c r="F17" s="5">
        <v>60</v>
      </c>
      <c r="G17" s="5">
        <f>F17*12*'Допоміжна таблиця'!B17</f>
        <v>72</v>
      </c>
      <c r="H17" s="5">
        <v>154</v>
      </c>
      <c r="I17" s="12">
        <f>(H17+(G17*'Допоміжна таблиця'!D17))/'Допоміжна таблиця'!$F$2</f>
        <v>595.01601993592021</v>
      </c>
    </row>
    <row r="18" spans="1:9" ht="17.25" x14ac:dyDescent="0.25">
      <c r="A18" s="5">
        <v>16</v>
      </c>
      <c r="B18" s="7" t="s">
        <v>27</v>
      </c>
      <c r="C18" s="8" t="s">
        <v>47</v>
      </c>
      <c r="D18" s="8" t="s">
        <v>67</v>
      </c>
      <c r="E18" s="9" t="s">
        <v>74</v>
      </c>
      <c r="F18" s="5">
        <v>60</v>
      </c>
      <c r="G18" s="5">
        <f>F18*12*'Допоміжна таблиця'!B18</f>
        <v>61.2</v>
      </c>
      <c r="H18" s="5">
        <v>147</v>
      </c>
      <c r="I18" s="12">
        <f>(H18+(G18*'Допоміжна таблиця'!D18))/'Допоміжна таблиця'!$F$2</f>
        <v>569.13492346030614</v>
      </c>
    </row>
    <row r="19" spans="1:9" ht="17.25" x14ac:dyDescent="0.25">
      <c r="A19" s="5">
        <v>17</v>
      </c>
      <c r="B19" s="7" t="s">
        <v>28</v>
      </c>
      <c r="C19" s="8" t="s">
        <v>48</v>
      </c>
      <c r="D19" s="8" t="s">
        <v>68</v>
      </c>
      <c r="E19" s="9" t="s">
        <v>89</v>
      </c>
      <c r="F19" s="5">
        <v>60</v>
      </c>
      <c r="G19" s="5">
        <f>F19*12*'Допоміжна таблиця'!B19</f>
        <v>72</v>
      </c>
      <c r="H19" s="5">
        <v>0</v>
      </c>
      <c r="I19" s="12">
        <f>(H19+(G19*'Допоміжна таблиця'!D19))/'Допоміжна таблиця'!$F$2</f>
        <v>1384.122463510146</v>
      </c>
    </row>
    <row r="20" spans="1:9" ht="34.5" x14ac:dyDescent="0.25">
      <c r="A20" s="5">
        <v>18</v>
      </c>
      <c r="B20" s="7" t="s">
        <v>29</v>
      </c>
      <c r="C20" s="8" t="s">
        <v>49</v>
      </c>
      <c r="D20" s="8" t="s">
        <v>69</v>
      </c>
      <c r="E20" s="9" t="s">
        <v>90</v>
      </c>
      <c r="F20" s="5">
        <v>90</v>
      </c>
      <c r="G20" s="5">
        <f>F20*12*'Допоміжна таблиця'!B20</f>
        <v>91.800000000000011</v>
      </c>
      <c r="H20" s="5">
        <v>0</v>
      </c>
      <c r="I20" s="12">
        <f>(H20+(G20*'Допоміжна таблиця'!D20))/'Допоміжна таблиця'!$F$2</f>
        <v>538.26984692061228</v>
      </c>
    </row>
    <row r="21" spans="1:9" ht="17.25" x14ac:dyDescent="0.25">
      <c r="A21" s="5">
        <v>19</v>
      </c>
      <c r="B21" s="7" t="s">
        <v>30</v>
      </c>
      <c r="C21" s="8" t="s">
        <v>50</v>
      </c>
      <c r="D21" s="8" t="s">
        <v>70</v>
      </c>
      <c r="E21" s="9" t="s">
        <v>91</v>
      </c>
      <c r="F21" s="5">
        <v>60</v>
      </c>
      <c r="G21" s="5">
        <f>F21*12*'Допоміжна таблиця'!B21</f>
        <v>61.2</v>
      </c>
      <c r="H21" s="5">
        <v>85</v>
      </c>
      <c r="I21" s="12">
        <f>(H21+(G21*'Допоміжна таблиця'!D21))/'Допоміжна таблиця'!$F$2</f>
        <v>490.03203987184042</v>
      </c>
    </row>
    <row r="22" spans="1:9" ht="17.25" x14ac:dyDescent="0.25">
      <c r="A22" s="5">
        <v>20</v>
      </c>
      <c r="B22" s="7" t="s">
        <v>31</v>
      </c>
      <c r="C22" s="8" t="s">
        <v>51</v>
      </c>
      <c r="D22" s="8" t="s">
        <v>71</v>
      </c>
      <c r="E22" s="8" t="s">
        <v>75</v>
      </c>
      <c r="F22" s="5">
        <v>90</v>
      </c>
      <c r="G22" s="5">
        <f>F22*12*'Допоміжна таблиця'!B22</f>
        <v>108</v>
      </c>
      <c r="H22" s="5">
        <v>55</v>
      </c>
      <c r="I22" s="12">
        <f>(H22+(G22*'Допоміжна таблиця'!D22))/'Допоміжна таблиця'!$F$2</f>
        <v>1885.9024563901744</v>
      </c>
    </row>
    <row r="25" spans="1:9" x14ac:dyDescent="0.25">
      <c r="D25" s="13" t="s">
        <v>94</v>
      </c>
      <c r="E25" s="13"/>
      <c r="F25" s="13"/>
      <c r="G25" s="11">
        <f>SUM(G3:G22)</f>
        <v>1634.4</v>
      </c>
    </row>
    <row r="26" spans="1:9" x14ac:dyDescent="0.25">
      <c r="C26" s="19"/>
    </row>
  </sheetData>
  <sheetProtection password="CC71" sheet="1" objects="1" scenarios="1"/>
  <protectedRanges>
    <protectedRange password="CC71" sqref="A1:R25" name="Диапазон1"/>
  </protectedRanges>
  <autoFilter ref="C1:C22"/>
  <mergeCells count="1">
    <mergeCell ref="D25:F25"/>
  </mergeCells>
  <dataValidations count="3">
    <dataValidation type="whole" allowBlank="1" showInputMessage="1" showErrorMessage="1" sqref="F3:F22">
      <formula1>60</formula1>
      <formula2>90</formula2>
    </dataValidation>
    <dataValidation type="whole" allowBlank="1" showInputMessage="1" showErrorMessage="1" sqref="H3:H22">
      <formula1>0</formula1>
      <formula2>425</formula2>
    </dataValidation>
    <dataValidation type="decimal" operator="greaterThan" allowBlank="1" showInputMessage="1" showErrorMessage="1" sqref="G3:G22 I3:I22 G25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3" sqref="D3"/>
    </sheetView>
  </sheetViews>
  <sheetFormatPr defaultRowHeight="15" x14ac:dyDescent="0.25"/>
  <cols>
    <col min="1" max="1" width="17.85546875" customWidth="1"/>
    <col min="2" max="2" width="14" customWidth="1"/>
    <col min="3" max="3" width="14.7109375" customWidth="1"/>
  </cols>
  <sheetData>
    <row r="1" spans="1:6" ht="30" x14ac:dyDescent="0.25">
      <c r="A1" s="1" t="s">
        <v>9</v>
      </c>
      <c r="B1" s="1" t="s">
        <v>10</v>
      </c>
      <c r="C1" s="1" t="s">
        <v>11</v>
      </c>
      <c r="D1" s="10" t="s">
        <v>92</v>
      </c>
      <c r="F1" s="10" t="s">
        <v>93</v>
      </c>
    </row>
    <row r="2" spans="1:6" x14ac:dyDescent="0.25">
      <c r="A2" s="2">
        <v>1</v>
      </c>
      <c r="B2" s="2">
        <v>2</v>
      </c>
      <c r="C2" s="2">
        <v>3</v>
      </c>
      <c r="D2" s="4">
        <v>4</v>
      </c>
      <c r="F2" s="11">
        <v>28.09</v>
      </c>
    </row>
    <row r="3" spans="1:6" ht="17.25" x14ac:dyDescent="0.25">
      <c r="A3" s="9" t="s">
        <v>76</v>
      </c>
      <c r="B3" s="1">
        <v>8.5000000000000006E-2</v>
      </c>
      <c r="C3" s="1">
        <v>10</v>
      </c>
      <c r="D3" s="11">
        <f>(1/B3)*C3</f>
        <v>117.64705882352941</v>
      </c>
    </row>
    <row r="4" spans="1:6" ht="17.25" x14ac:dyDescent="0.25">
      <c r="A4" s="9" t="s">
        <v>77</v>
      </c>
      <c r="B4" s="1">
        <v>0.1</v>
      </c>
      <c r="C4" s="1">
        <v>15</v>
      </c>
      <c r="D4" s="11">
        <f t="shared" ref="D4:D22" si="0">(1/B4)*C4</f>
        <v>150</v>
      </c>
    </row>
    <row r="5" spans="1:6" ht="17.25" x14ac:dyDescent="0.25">
      <c r="A5" s="9" t="s">
        <v>79</v>
      </c>
      <c r="B5" s="1">
        <v>0.1</v>
      </c>
      <c r="C5" s="1">
        <v>20</v>
      </c>
      <c r="D5" s="11">
        <f t="shared" si="0"/>
        <v>200</v>
      </c>
    </row>
    <row r="6" spans="1:6" ht="17.25" x14ac:dyDescent="0.25">
      <c r="A6" s="9" t="s">
        <v>78</v>
      </c>
      <c r="B6" s="1">
        <v>8.5000000000000006E-2</v>
      </c>
      <c r="C6" s="1">
        <v>40</v>
      </c>
      <c r="D6" s="11">
        <f t="shared" si="0"/>
        <v>470.58823529411762</v>
      </c>
    </row>
    <row r="7" spans="1:6" ht="17.25" x14ac:dyDescent="0.25">
      <c r="A7" s="9" t="s">
        <v>72</v>
      </c>
      <c r="B7" s="1">
        <v>8.5000000000000006E-2</v>
      </c>
      <c r="C7" s="1">
        <v>18</v>
      </c>
      <c r="D7" s="11">
        <f t="shared" si="0"/>
        <v>211.76470588235293</v>
      </c>
    </row>
    <row r="8" spans="1:6" ht="17.25" x14ac:dyDescent="0.25">
      <c r="A8" s="9" t="s">
        <v>80</v>
      </c>
      <c r="B8" s="1">
        <v>8.5000000000000006E-2</v>
      </c>
      <c r="C8" s="1">
        <v>13</v>
      </c>
      <c r="D8" s="11">
        <f t="shared" si="0"/>
        <v>152.94117647058823</v>
      </c>
    </row>
    <row r="9" spans="1:6" ht="17.25" x14ac:dyDescent="0.25">
      <c r="A9" s="9" t="s">
        <v>81</v>
      </c>
      <c r="B9" s="1">
        <v>0.1</v>
      </c>
      <c r="C9" s="1">
        <v>11</v>
      </c>
      <c r="D9" s="11">
        <f t="shared" si="0"/>
        <v>110</v>
      </c>
    </row>
    <row r="10" spans="1:6" ht="17.25" x14ac:dyDescent="0.25">
      <c r="A10" s="9" t="s">
        <v>82</v>
      </c>
      <c r="B10" s="1">
        <v>0.1</v>
      </c>
      <c r="C10" s="1">
        <v>17</v>
      </c>
      <c r="D10" s="11">
        <f t="shared" si="0"/>
        <v>170</v>
      </c>
    </row>
    <row r="11" spans="1:6" ht="17.25" x14ac:dyDescent="0.25">
      <c r="A11" s="9" t="s">
        <v>83</v>
      </c>
      <c r="B11" s="1">
        <v>8.5000000000000006E-2</v>
      </c>
      <c r="C11" s="1">
        <v>7</v>
      </c>
      <c r="D11" s="11">
        <f t="shared" si="0"/>
        <v>82.35294117647058</v>
      </c>
    </row>
    <row r="12" spans="1:6" ht="17.25" x14ac:dyDescent="0.25">
      <c r="A12" s="9" t="s">
        <v>73</v>
      </c>
      <c r="B12" s="1">
        <v>0.1</v>
      </c>
      <c r="C12" s="1">
        <v>55</v>
      </c>
      <c r="D12" s="11">
        <f t="shared" si="0"/>
        <v>550</v>
      </c>
    </row>
    <row r="13" spans="1:6" ht="17.25" x14ac:dyDescent="0.25">
      <c r="A13" s="9" t="s">
        <v>85</v>
      </c>
      <c r="B13" s="1">
        <v>8.5000000000000006E-2</v>
      </c>
      <c r="C13" s="1">
        <v>60</v>
      </c>
      <c r="D13" s="11">
        <f t="shared" si="0"/>
        <v>705.88235294117646</v>
      </c>
    </row>
    <row r="14" spans="1:6" ht="17.25" x14ac:dyDescent="0.25">
      <c r="A14" s="9" t="s">
        <v>84</v>
      </c>
      <c r="B14" s="1">
        <v>0.1</v>
      </c>
      <c r="C14" s="1">
        <v>51</v>
      </c>
      <c r="D14" s="11">
        <f t="shared" si="0"/>
        <v>510</v>
      </c>
    </row>
    <row r="15" spans="1:6" ht="17.25" x14ac:dyDescent="0.25">
      <c r="A15" s="9" t="s">
        <v>86</v>
      </c>
      <c r="B15" s="1">
        <v>8.5000000000000006E-2</v>
      </c>
      <c r="C15" s="1">
        <v>27</v>
      </c>
      <c r="D15" s="11">
        <f t="shared" si="0"/>
        <v>317.64705882352939</v>
      </c>
    </row>
    <row r="16" spans="1:6" ht="17.25" x14ac:dyDescent="0.25">
      <c r="A16" s="9" t="s">
        <v>88</v>
      </c>
      <c r="B16" s="1">
        <v>0.1</v>
      </c>
      <c r="C16" s="1">
        <v>28</v>
      </c>
      <c r="D16" s="11">
        <f t="shared" si="0"/>
        <v>280</v>
      </c>
    </row>
    <row r="17" spans="1:4" ht="17.25" x14ac:dyDescent="0.25">
      <c r="A17" s="9" t="s">
        <v>87</v>
      </c>
      <c r="B17" s="1">
        <v>0.1</v>
      </c>
      <c r="C17" s="1">
        <v>23</v>
      </c>
      <c r="D17" s="11">
        <f t="shared" si="0"/>
        <v>230</v>
      </c>
    </row>
    <row r="18" spans="1:4" ht="17.25" x14ac:dyDescent="0.25">
      <c r="A18" s="9" t="s">
        <v>74</v>
      </c>
      <c r="B18" s="1">
        <v>8.5000000000000006E-2</v>
      </c>
      <c r="C18" s="1">
        <v>22</v>
      </c>
      <c r="D18" s="11">
        <f t="shared" si="0"/>
        <v>258.8235294117647</v>
      </c>
    </row>
    <row r="19" spans="1:4" ht="17.25" x14ac:dyDescent="0.25">
      <c r="A19" s="9" t="s">
        <v>89</v>
      </c>
      <c r="B19" s="1">
        <v>0.1</v>
      </c>
      <c r="C19" s="1">
        <v>54</v>
      </c>
      <c r="D19" s="11">
        <f t="shared" si="0"/>
        <v>540</v>
      </c>
    </row>
    <row r="20" spans="1:4" ht="17.25" x14ac:dyDescent="0.25">
      <c r="A20" s="9" t="s">
        <v>90</v>
      </c>
      <c r="B20" s="1">
        <v>8.5000000000000006E-2</v>
      </c>
      <c r="C20" s="1">
        <v>14</v>
      </c>
      <c r="D20" s="11">
        <f t="shared" si="0"/>
        <v>164.70588235294116</v>
      </c>
    </row>
    <row r="21" spans="1:4" ht="17.25" x14ac:dyDescent="0.25">
      <c r="A21" s="9" t="s">
        <v>91</v>
      </c>
      <c r="B21" s="1">
        <v>8.5000000000000006E-2</v>
      </c>
      <c r="C21" s="1">
        <v>19</v>
      </c>
      <c r="D21" s="11">
        <f t="shared" si="0"/>
        <v>223.52941176470586</v>
      </c>
    </row>
    <row r="22" spans="1:4" ht="17.25" x14ac:dyDescent="0.25">
      <c r="A22" s="8" t="s">
        <v>75</v>
      </c>
      <c r="B22" s="1">
        <v>0.1</v>
      </c>
      <c r="C22" s="1">
        <v>49</v>
      </c>
      <c r="D22" s="11">
        <f t="shared" si="0"/>
        <v>490</v>
      </c>
    </row>
  </sheetData>
  <sheetProtection password="CC71" sheet="1" objects="1" scenarios="1"/>
  <protectedRanges>
    <protectedRange password="CC71" sqref="A1:F22" name="Диапазон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abSelected="1" workbookViewId="0">
      <selection activeCell="B39" sqref="B39"/>
    </sheetView>
  </sheetViews>
  <sheetFormatPr defaultRowHeight="15" x14ac:dyDescent="0.25"/>
  <cols>
    <col min="1" max="1" width="49.5703125" bestFit="1" customWidth="1"/>
    <col min="2" max="2" width="31.7109375" bestFit="1" customWidth="1"/>
  </cols>
  <sheetData>
    <row r="3" spans="1:2" x14ac:dyDescent="0.25">
      <c r="A3" s="16" t="s">
        <v>96</v>
      </c>
      <c r="B3" t="s">
        <v>95</v>
      </c>
    </row>
    <row r="4" spans="1:2" x14ac:dyDescent="0.25">
      <c r="A4" s="17" t="s">
        <v>13</v>
      </c>
      <c r="B4" s="15">
        <v>2124.3147027411892</v>
      </c>
    </row>
    <row r="5" spans="1:2" x14ac:dyDescent="0.25">
      <c r="A5" s="18" t="s">
        <v>33</v>
      </c>
      <c r="B5" s="15">
        <v>2124.3147027411892</v>
      </c>
    </row>
    <row r="6" spans="1:2" x14ac:dyDescent="0.25">
      <c r="A6" s="17" t="s">
        <v>12</v>
      </c>
      <c r="B6" s="15">
        <v>1472.2321110715557</v>
      </c>
    </row>
    <row r="7" spans="1:2" x14ac:dyDescent="0.25">
      <c r="A7" s="18" t="s">
        <v>32</v>
      </c>
      <c r="B7" s="15">
        <v>1472.2321110715557</v>
      </c>
    </row>
    <row r="8" spans="1:2" x14ac:dyDescent="0.25">
      <c r="A8" s="17" t="s">
        <v>14</v>
      </c>
      <c r="B8" s="15">
        <v>794.58882164471345</v>
      </c>
    </row>
    <row r="9" spans="1:2" x14ac:dyDescent="0.25">
      <c r="A9" s="18" t="s">
        <v>34</v>
      </c>
      <c r="B9" s="15">
        <v>794.58882164471345</v>
      </c>
    </row>
    <row r="10" spans="1:2" x14ac:dyDescent="0.25">
      <c r="A10" s="17" t="s">
        <v>15</v>
      </c>
      <c r="B10" s="15">
        <v>572.16091135635452</v>
      </c>
    </row>
    <row r="11" spans="1:2" x14ac:dyDescent="0.25">
      <c r="A11" s="18" t="s">
        <v>35</v>
      </c>
      <c r="B11" s="15">
        <v>572.16091135635452</v>
      </c>
    </row>
    <row r="12" spans="1:2" x14ac:dyDescent="0.25">
      <c r="A12" s="17" t="s">
        <v>16</v>
      </c>
      <c r="B12" s="15">
        <v>771.34211463154134</v>
      </c>
    </row>
    <row r="13" spans="1:2" x14ac:dyDescent="0.25">
      <c r="A13" s="18" t="s">
        <v>36</v>
      </c>
      <c r="B13" s="15">
        <v>771.34211463154134</v>
      </c>
    </row>
    <row r="14" spans="1:2" x14ac:dyDescent="0.25">
      <c r="A14" s="17" t="s">
        <v>17</v>
      </c>
      <c r="B14" s="15">
        <v>207.47597009611962</v>
      </c>
    </row>
    <row r="15" spans="1:2" x14ac:dyDescent="0.25">
      <c r="A15" s="18" t="s">
        <v>37</v>
      </c>
      <c r="B15" s="15">
        <v>207.47597009611962</v>
      </c>
    </row>
    <row r="16" spans="1:2" x14ac:dyDescent="0.25">
      <c r="A16" s="17" t="s">
        <v>18</v>
      </c>
      <c r="B16" s="15">
        <v>2386.5788536845853</v>
      </c>
    </row>
    <row r="17" spans="1:2" x14ac:dyDescent="0.25">
      <c r="A17" s="18" t="s">
        <v>38</v>
      </c>
      <c r="B17" s="15">
        <v>2386.5788536845853</v>
      </c>
    </row>
    <row r="18" spans="1:2" x14ac:dyDescent="0.25">
      <c r="A18" s="17" t="s">
        <v>19</v>
      </c>
      <c r="B18" s="15">
        <v>1751.7265930936276</v>
      </c>
    </row>
    <row r="19" spans="1:2" x14ac:dyDescent="0.25">
      <c r="A19" s="18" t="s">
        <v>39</v>
      </c>
      <c r="B19" s="15">
        <v>1751.7265930936276</v>
      </c>
    </row>
    <row r="20" spans="1:2" x14ac:dyDescent="0.25">
      <c r="A20" s="17" t="s">
        <v>20</v>
      </c>
      <c r="B20" s="15">
        <v>829.47668209327162</v>
      </c>
    </row>
    <row r="21" spans="1:2" x14ac:dyDescent="0.25">
      <c r="A21" s="18" t="s">
        <v>40</v>
      </c>
      <c r="B21" s="15">
        <v>829.47668209327162</v>
      </c>
    </row>
    <row r="22" spans="1:2" x14ac:dyDescent="0.25">
      <c r="A22" s="17" t="s">
        <v>21</v>
      </c>
      <c r="B22" s="15">
        <v>1675.5072979708082</v>
      </c>
    </row>
    <row r="23" spans="1:2" x14ac:dyDescent="0.25">
      <c r="A23" s="18" t="s">
        <v>41</v>
      </c>
      <c r="B23" s="15">
        <v>1675.5072979708082</v>
      </c>
    </row>
    <row r="24" spans="1:2" x14ac:dyDescent="0.25">
      <c r="A24" s="17" t="s">
        <v>22</v>
      </c>
      <c r="B24" s="15">
        <v>1058.5973656105375</v>
      </c>
    </row>
    <row r="25" spans="1:2" x14ac:dyDescent="0.25">
      <c r="A25" s="18" t="s">
        <v>42</v>
      </c>
      <c r="B25" s="15">
        <v>1058.5973656105375</v>
      </c>
    </row>
    <row r="26" spans="1:2" x14ac:dyDescent="0.25">
      <c r="A26" s="17" t="s">
        <v>23</v>
      </c>
      <c r="B26" s="15">
        <v>2120.1851192595232</v>
      </c>
    </row>
    <row r="27" spans="1:2" x14ac:dyDescent="0.25">
      <c r="A27" s="18" t="s">
        <v>43</v>
      </c>
      <c r="B27" s="15">
        <v>2120.1851192595232</v>
      </c>
    </row>
    <row r="28" spans="1:2" x14ac:dyDescent="0.25">
      <c r="A28" s="17" t="s">
        <v>24</v>
      </c>
      <c r="B28" s="15">
        <v>954.89498042007835</v>
      </c>
    </row>
    <row r="29" spans="1:2" x14ac:dyDescent="0.25">
      <c r="A29" s="18" t="s">
        <v>44</v>
      </c>
      <c r="B29" s="15">
        <v>954.89498042007835</v>
      </c>
    </row>
    <row r="30" spans="1:2" x14ac:dyDescent="0.25">
      <c r="A30" s="17" t="s">
        <v>25</v>
      </c>
      <c r="B30" s="15">
        <v>517.19473122107513</v>
      </c>
    </row>
    <row r="31" spans="1:2" x14ac:dyDescent="0.25">
      <c r="A31" s="18" t="s">
        <v>45</v>
      </c>
      <c r="B31" s="15">
        <v>517.19473122107513</v>
      </c>
    </row>
    <row r="32" spans="1:2" x14ac:dyDescent="0.25">
      <c r="A32" s="17" t="s">
        <v>26</v>
      </c>
      <c r="B32" s="15">
        <v>1439.4446422214312</v>
      </c>
    </row>
    <row r="33" spans="1:2" x14ac:dyDescent="0.25">
      <c r="A33" s="18" t="s">
        <v>46</v>
      </c>
      <c r="B33" s="15">
        <v>1439.4446422214312</v>
      </c>
    </row>
    <row r="34" spans="1:2" x14ac:dyDescent="0.25">
      <c r="A34" s="17" t="s">
        <v>27</v>
      </c>
      <c r="B34" s="15">
        <v>802.81238875044505</v>
      </c>
    </row>
    <row r="35" spans="1:2" x14ac:dyDescent="0.25">
      <c r="A35" s="18" t="s">
        <v>47</v>
      </c>
      <c r="B35" s="15">
        <v>802.81238875044505</v>
      </c>
    </row>
    <row r="36" spans="1:2" x14ac:dyDescent="0.25">
      <c r="A36" s="17" t="s">
        <v>28</v>
      </c>
      <c r="B36" s="15">
        <v>1197.7216091135635</v>
      </c>
    </row>
    <row r="37" spans="1:2" x14ac:dyDescent="0.25">
      <c r="A37" s="18" t="s">
        <v>48</v>
      </c>
      <c r="B37" s="15">
        <v>1197.7216091135635</v>
      </c>
    </row>
    <row r="38" spans="1:2" x14ac:dyDescent="0.25">
      <c r="A38" s="17" t="s">
        <v>29</v>
      </c>
      <c r="B38" s="15">
        <v>1314.4891420434319</v>
      </c>
    </row>
    <row r="39" spans="1:2" x14ac:dyDescent="0.25">
      <c r="A39" s="18" t="s">
        <v>49</v>
      </c>
      <c r="B39" s="15">
        <v>1314.4891420434319</v>
      </c>
    </row>
    <row r="40" spans="1:2" x14ac:dyDescent="0.25">
      <c r="A40" s="17" t="s">
        <v>30</v>
      </c>
      <c r="B40" s="15">
        <v>1780.5624777500891</v>
      </c>
    </row>
    <row r="41" spans="1:2" x14ac:dyDescent="0.25">
      <c r="A41" s="18" t="s">
        <v>50</v>
      </c>
      <c r="B41" s="15">
        <v>1780.5624777500891</v>
      </c>
    </row>
    <row r="42" spans="1:2" x14ac:dyDescent="0.25">
      <c r="A42" s="17" t="s">
        <v>31</v>
      </c>
      <c r="B42" s="15">
        <v>1771.1641153435387</v>
      </c>
    </row>
    <row r="43" spans="1:2" x14ac:dyDescent="0.25">
      <c r="A43" s="18" t="s">
        <v>51</v>
      </c>
      <c r="B43" s="15">
        <v>1771.1641153435387</v>
      </c>
    </row>
    <row r="44" spans="1:2" x14ac:dyDescent="0.25">
      <c r="A44" s="17" t="s">
        <v>97</v>
      </c>
      <c r="B44" s="15">
        <v>25542.470630117477</v>
      </c>
    </row>
  </sheetData>
  <sheetProtection password="CC71" sheet="1" objects="1" scenarios="1"/>
  <protectedRanges>
    <protectedRange password="CC71" sqref="A1:B44" name="Диапазон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Основна таблиця</vt:lpstr>
      <vt:lpstr>Допоміжна таблиця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RECRUT</dc:creator>
  <cp:lastModifiedBy>RePack by Diakov</cp:lastModifiedBy>
  <dcterms:created xsi:type="dcterms:W3CDTF">2020-11-08T19:15:42Z</dcterms:created>
  <dcterms:modified xsi:type="dcterms:W3CDTF">2020-11-09T08:58:24Z</dcterms:modified>
</cp:coreProperties>
</file>