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hul R Marathe\OneDrive\Documents\rahul\training\Logistics-WebMTech\03b-network-models\"/>
    </mc:Choice>
  </mc:AlternateContent>
  <bookViews>
    <workbookView xWindow="360" yWindow="105" windowWidth="11235" windowHeight="6690" firstSheet="1" activeTab="1"/>
  </bookViews>
  <sheets>
    <sheet name="Module1" sheetId="1" state="veryHidden" r:id="rId1"/>
    <sheet name="Travel Plan" sheetId="2" r:id="rId2"/>
    <sheet name="Sheet1" sheetId="3" r:id="rId3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grb_cutoff" localSheetId="1" hidden="1">1E+100</definedName>
    <definedName name="grb_cuts" localSheetId="1" hidden="1">-1</definedName>
    <definedName name="grb_heur" localSheetId="1" hidden="1">0.05</definedName>
    <definedName name="grb_infeas" localSheetId="1" hidden="1">0.000001</definedName>
    <definedName name="grb_inttol" localSheetId="1" hidden="1">0.00001</definedName>
    <definedName name="grb_method" localSheetId="1" hidden="1">1</definedName>
    <definedName name="grb_nodefilestart" localSheetId="1" hidden="1">1E+100</definedName>
    <definedName name="grb_optimal" localSheetId="1" hidden="1">0.000001</definedName>
    <definedName name="grb_presolve" localSheetId="1" hidden="1">-1</definedName>
    <definedName name="grb_pricing" localSheetId="1" hidden="1">-1</definedName>
    <definedName name="grb_relmip" localSheetId="1" hidden="1">0.0001</definedName>
    <definedName name="grb_rootmethod" localSheetId="1" hidden="1">1</definedName>
    <definedName name="grb_submip" localSheetId="1" hidden="1">500</definedName>
    <definedName name="grb_threads" localSheetId="1" hidden="1">0</definedName>
    <definedName name="grb_var" localSheetId="1" hidden="1">-1</definedName>
    <definedName name="param_cuthi" localSheetId="1" hidden="1">2E+30</definedName>
    <definedName name="param_cutlo" localSheetId="1" hidden="1">-2E+30</definedName>
    <definedName name="param_epstep" localSheetId="1" hidden="1">0.000001</definedName>
    <definedName name="param_iisbnd" localSheetId="1" hidden="1">0</definedName>
    <definedName name="solver_acc" localSheetId="1" hidden="1">0.001</definedName>
    <definedName name="solver_adj" localSheetId="1" hidden="1">'Travel Plan'!$B$7:$B$24</definedName>
    <definedName name="solver_adj_ob" localSheetId="1" hidden="1">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0.01</definedName>
    <definedName name="solver_dia" localSheetId="1" hidden="1">5</definedName>
    <definedName name="solver_disp" hidden="1">0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eval" hidden="1">0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bd" localSheetId="1" hidden="1">2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100</definedName>
    <definedName name="solver_lcens" hidden="1">-1E+30</definedName>
    <definedName name="solver_lcut" hidden="1">-1E+30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'Travel Plan'!$B$7:$B$24</definedName>
    <definedName name="solver_lhs2" localSheetId="1" hidden="1">'Travel Plan'!$B$7:$B$24</definedName>
    <definedName name="solver_lhs3" localSheetId="1" hidden="1">'Travel Plan'!$G$26</definedName>
    <definedName name="solver_lhs4" localSheetId="1" hidden="1">'Travel Plan'!$L$7:$L$17</definedName>
    <definedName name="solver_lin" localSheetId="1" hidden="1">1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opt" localSheetId="1" hidden="1">1</definedName>
    <definedName name="solver_nsim" hidden="1">1</definedName>
    <definedName name="solver_ntr" localSheetId="1" hidden="1">0</definedName>
    <definedName name="solver_ntri" hidden="1">1000</definedName>
    <definedName name="solver_num" localSheetId="1" hidden="1">4</definedName>
    <definedName name="solver_nwt" localSheetId="1" hidden="1">1</definedName>
    <definedName name="solver_ofx" localSheetId="1" hidden="1">2</definedName>
    <definedName name="solver_opt" localSheetId="1" hidden="1">'Travel Plan'!$H$26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d" localSheetId="1" hidden="1">0.000001</definedName>
    <definedName name="solver_rel1" localSheetId="1" hidden="1">5</definedName>
    <definedName name="solver_rel2" localSheetId="1" hidden="1">3</definedName>
    <definedName name="solver_rel3" localSheetId="1" hidden="1">1</definedName>
    <definedName name="solver_rel4" localSheetId="1" hidden="1">2</definedName>
    <definedName name="solver_reo" localSheetId="1" hidden="1">2</definedName>
    <definedName name="solver_rep" localSheetId="1" hidden="1">0</definedName>
    <definedName name="solver_res" localSheetId="1" hidden="1">0.05</definedName>
    <definedName name="solver_rhs1" localSheetId="1" hidden="1">binary</definedName>
    <definedName name="solver_rhs2" localSheetId="1" hidden="1">0</definedName>
    <definedName name="solver_rhs3" localSheetId="1" hidden="1">14</definedName>
    <definedName name="solver_rhs4" localSheetId="1" hidden="1">'Travel Plan'!$M$7:$M$17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sz" localSheetId="1" hidden="1">0</definedName>
    <definedName name="solver_sta" localSheetId="1" hidden="1">0</definedName>
    <definedName name="solver_std" localSheetId="1" hidden="1">0</definedName>
    <definedName name="solver_sthr" hidden="1">0</definedName>
    <definedName name="solver_thr" localSheetId="1" hidden="1">0</definedName>
    <definedName name="solver_tim" localSheetId="1" hidden="1">100</definedName>
    <definedName name="solver_tms" localSheetId="1" hidden="1">0</definedName>
    <definedName name="solver_tol" localSheetId="1" hidden="1">0.05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typ" localSheetId="1" hidden="1">1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er" localSheetId="1" hidden="1">3</definedName>
    <definedName name="solver_vol" localSheetId="1" hidden="1">0</definedName>
  </definedNames>
  <calcPr calcId="152511"/>
</workbook>
</file>

<file path=xl/calcChain.xml><?xml version="1.0" encoding="utf-8"?>
<calcChain xmlns="http://schemas.openxmlformats.org/spreadsheetml/2006/main">
  <c r="H26" i="2" l="1"/>
  <c r="G26" i="2"/>
  <c r="L7" i="2"/>
  <c r="H26" i="3"/>
  <c r="G26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L17" i="3"/>
  <c r="F17" i="3"/>
  <c r="D17" i="3"/>
  <c r="L16" i="3"/>
  <c r="F16" i="3"/>
  <c r="D16" i="3"/>
  <c r="L15" i="3"/>
  <c r="F15" i="3"/>
  <c r="D15" i="3"/>
  <c r="L14" i="3"/>
  <c r="F14" i="3"/>
  <c r="D14" i="3"/>
  <c r="L13" i="3"/>
  <c r="F13" i="3"/>
  <c r="D13" i="3"/>
  <c r="L12" i="3"/>
  <c r="F12" i="3"/>
  <c r="D12" i="3"/>
  <c r="L11" i="3"/>
  <c r="F11" i="3"/>
  <c r="D11" i="3"/>
  <c r="L10" i="3"/>
  <c r="F10" i="3"/>
  <c r="D10" i="3"/>
  <c r="L9" i="3"/>
  <c r="F9" i="3"/>
  <c r="D9" i="3"/>
  <c r="L8" i="3"/>
  <c r="F8" i="3"/>
  <c r="D8" i="3"/>
  <c r="L7" i="3"/>
  <c r="F7" i="3"/>
  <c r="D7" i="3"/>
  <c r="L14" i="2" l="1"/>
  <c r="D7" i="2" l="1"/>
  <c r="F7" i="2"/>
  <c r="D8" i="2"/>
  <c r="F8" i="2"/>
  <c r="L8" i="2"/>
  <c r="D9" i="2"/>
  <c r="F9" i="2"/>
  <c r="L9" i="2"/>
  <c r="D10" i="2"/>
  <c r="F10" i="2"/>
  <c r="L10" i="2"/>
  <c r="D11" i="2"/>
  <c r="F11" i="2"/>
  <c r="L11" i="2"/>
  <c r="D12" i="2"/>
  <c r="F12" i="2"/>
  <c r="L12" i="2"/>
  <c r="D13" i="2"/>
  <c r="F13" i="2"/>
  <c r="L13" i="2"/>
  <c r="D14" i="2"/>
  <c r="F14" i="2"/>
  <c r="D15" i="2"/>
  <c r="F15" i="2"/>
  <c r="L15" i="2"/>
  <c r="D16" i="2"/>
  <c r="F16" i="2"/>
  <c r="L16" i="2"/>
  <c r="D17" i="2"/>
  <c r="F17" i="2"/>
  <c r="L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7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8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9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9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0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1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1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2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2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3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3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4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5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6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6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7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7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8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0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1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2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4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G26" authorId="0" shapeId="0">
      <text>
        <r>
          <rPr>
            <sz val="8"/>
            <color indexed="81"/>
            <rFont val="Tahoma"/>
            <family val="2"/>
          </rPr>
          <t>Objective cell</t>
        </r>
      </text>
    </comment>
    <comment ref="H26" authorId="0" shapeId="0">
      <text>
        <r>
          <rPr>
            <sz val="8"/>
            <color indexed="81"/>
            <rFont val="Tahoma"/>
            <family val="2"/>
          </rPr>
          <t>Objective cell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7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8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9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9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0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1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1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2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2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3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3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4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5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6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6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7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L17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8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0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1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2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24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G26" authorId="0" shapeId="0">
      <text>
        <r>
          <rPr>
            <sz val="8"/>
            <color indexed="81"/>
            <rFont val="Tahoma"/>
            <family val="2"/>
          </rPr>
          <t>Objective cell</t>
        </r>
      </text>
    </comment>
    <comment ref="H26" authorId="0" shapeId="0">
      <text>
        <r>
          <rPr>
            <sz val="8"/>
            <color indexed="81"/>
            <rFont val="Tahoma"/>
            <family val="2"/>
          </rPr>
          <t>Objective cell</t>
        </r>
      </text>
    </comment>
  </commentList>
</comments>
</file>

<file path=xl/sharedStrings.xml><?xml version="1.0" encoding="utf-8"?>
<sst xmlns="http://schemas.openxmlformats.org/spreadsheetml/2006/main" count="46" uniqueCount="23">
  <si>
    <t>Select</t>
  </si>
  <si>
    <t>Driving</t>
  </si>
  <si>
    <t>Scenic</t>
  </si>
  <si>
    <t>Route?</t>
  </si>
  <si>
    <t xml:space="preserve">  From</t>
  </si>
  <si>
    <t xml:space="preserve">  To</t>
  </si>
  <si>
    <t>Time</t>
  </si>
  <si>
    <t>Rating</t>
  </si>
  <si>
    <t xml:space="preserve">  Nodes</t>
  </si>
  <si>
    <t>Net Flow</t>
  </si>
  <si>
    <t>Supply/Demand</t>
  </si>
  <si>
    <t>Birmingham</t>
  </si>
  <si>
    <t>Atlanta</t>
  </si>
  <si>
    <t>Chattanooga</t>
  </si>
  <si>
    <t>Greenville</t>
  </si>
  <si>
    <t>Knoxville</t>
  </si>
  <si>
    <t>Asheville</t>
  </si>
  <si>
    <t>Charlotte</t>
  </si>
  <si>
    <t>Greensboro</t>
  </si>
  <si>
    <t>Lynchburg</t>
  </si>
  <si>
    <t>Raleigh</t>
  </si>
  <si>
    <t>Virginia Beach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</si>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</sst>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3" fillId="0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164" fontId="5" fillId="2" borderId="3" xfId="0" applyNumberFormat="1" applyFont="1" applyFill="1" applyBorder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3" fontId="7" fillId="2" borderId="5" xfId="0" applyNumberFormat="1" applyFont="1" applyFill="1" applyBorder="1" applyAlignment="1">
      <alignment horizontal="center"/>
    </xf>
    <xf numFmtId="0" fontId="0" fillId="0" borderId="0" xfId="0" applyAlignment="1"/>
    <xf numFmtId="164" fontId="5" fillId="2" borderId="6" xfId="0" applyNumberFormat="1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M27"/>
  <sheetViews>
    <sheetView tabSelected="1" topLeftCell="A5" zoomScale="160" zoomScaleNormal="160" workbookViewId="0">
      <selection activeCell="G26" sqref="G26"/>
    </sheetView>
  </sheetViews>
  <sheetFormatPr defaultRowHeight="13.15" x14ac:dyDescent="0.4"/>
  <cols>
    <col min="1" max="1" width="5.3984375" customWidth="1"/>
    <col min="2" max="2" width="7.3984375" customWidth="1"/>
    <col min="3" max="3" width="3.59765625" style="1" customWidth="1"/>
    <col min="4" max="4" width="12.59765625" customWidth="1"/>
    <col min="5" max="5" width="3.1328125" style="1" customWidth="1"/>
    <col min="6" max="6" width="14.3984375" customWidth="1"/>
    <col min="7" max="8" width="9" style="1" customWidth="1"/>
    <col min="9" max="9" width="7" customWidth="1"/>
    <col min="10" max="10" width="3.265625" style="2" customWidth="1"/>
    <col min="11" max="11" width="14.3984375" customWidth="1"/>
    <col min="12" max="12" width="9" customWidth="1"/>
    <col min="13" max="13" width="15.3984375" style="1" customWidth="1"/>
  </cols>
  <sheetData>
    <row r="2" spans="2:13" x14ac:dyDescent="0.4">
      <c r="G2" s="30"/>
    </row>
    <row r="5" spans="2:13" x14ac:dyDescent="0.4">
      <c r="B5" s="2" t="s">
        <v>0</v>
      </c>
      <c r="G5" s="2" t="s">
        <v>1</v>
      </c>
      <c r="H5" s="2" t="s">
        <v>2</v>
      </c>
    </row>
    <row r="6" spans="2:13" ht="13.5" thickBot="1" x14ac:dyDescent="0.45">
      <c r="B6" s="4" t="s">
        <v>3</v>
      </c>
      <c r="C6" s="6" t="s">
        <v>4</v>
      </c>
      <c r="D6" s="6"/>
      <c r="E6" s="6" t="s">
        <v>5</v>
      </c>
      <c r="F6" s="5"/>
      <c r="G6" s="4" t="s">
        <v>6</v>
      </c>
      <c r="H6" s="4" t="s">
        <v>7</v>
      </c>
      <c r="J6" s="4" t="s">
        <v>8</v>
      </c>
      <c r="K6" s="8"/>
      <c r="L6" s="4" t="s">
        <v>9</v>
      </c>
      <c r="M6" s="4" t="s">
        <v>10</v>
      </c>
    </row>
    <row r="7" spans="2:13" x14ac:dyDescent="0.4">
      <c r="B7" s="26">
        <v>0</v>
      </c>
      <c r="C7" s="2">
        <v>1</v>
      </c>
      <c r="D7" s="23" t="str">
        <f>VLOOKUP(C7,$J$7:$K$17,2)</f>
        <v>Birmingham</v>
      </c>
      <c r="E7" s="2">
        <v>2</v>
      </c>
      <c r="F7" s="23" t="str">
        <f>VLOOKUP(E7,$J$7:$K$17,2)</f>
        <v>Atlanta</v>
      </c>
      <c r="G7" s="18">
        <v>2.5</v>
      </c>
      <c r="H7" s="19">
        <v>3</v>
      </c>
      <c r="J7" s="2">
        <v>1</v>
      </c>
      <c r="K7" s="3" t="s">
        <v>11</v>
      </c>
      <c r="L7" s="27">
        <f>SUMIF($E$7:$E$24,J7,$B$7:$B$24)-SUMIF($C$7:$C$24,J7,$B$7:$B$24)</f>
        <v>-1</v>
      </c>
      <c r="M7" s="2">
        <v>-1</v>
      </c>
    </row>
    <row r="8" spans="2:13" x14ac:dyDescent="0.4">
      <c r="B8" s="26">
        <v>1</v>
      </c>
      <c r="C8" s="2">
        <v>1</v>
      </c>
      <c r="D8" s="23" t="str">
        <f t="shared" ref="D8:F14" si="0">VLOOKUP(C8,$J$7:$K$17,2)</f>
        <v>Birmingham</v>
      </c>
      <c r="E8" s="2">
        <v>3</v>
      </c>
      <c r="F8" s="23" t="str">
        <f t="shared" si="0"/>
        <v>Chattanooga</v>
      </c>
      <c r="G8" s="18">
        <v>3</v>
      </c>
      <c r="H8" s="19">
        <v>4</v>
      </c>
      <c r="J8" s="2">
        <v>2</v>
      </c>
      <c r="K8" s="3" t="s">
        <v>12</v>
      </c>
      <c r="L8" s="27">
        <f t="shared" ref="L7:L17" si="1">SUMIF($E$7:$E$24,J8,$B$7:$B$24)-SUMIF($C$7:$C$24,J8,$B$7:$B$24)</f>
        <v>0</v>
      </c>
      <c r="M8" s="2">
        <v>0</v>
      </c>
    </row>
    <row r="9" spans="2:13" x14ac:dyDescent="0.4">
      <c r="B9" s="26">
        <v>0</v>
      </c>
      <c r="C9" s="2">
        <v>2</v>
      </c>
      <c r="D9" s="23" t="str">
        <f t="shared" si="0"/>
        <v>Atlanta</v>
      </c>
      <c r="E9" s="2">
        <v>3</v>
      </c>
      <c r="F9" s="23" t="str">
        <f t="shared" si="0"/>
        <v>Chattanooga</v>
      </c>
      <c r="G9" s="18">
        <v>1.7</v>
      </c>
      <c r="H9" s="19">
        <v>4</v>
      </c>
      <c r="J9" s="2">
        <v>3</v>
      </c>
      <c r="K9" s="3" t="s">
        <v>13</v>
      </c>
      <c r="L9" s="27">
        <f t="shared" si="1"/>
        <v>0</v>
      </c>
      <c r="M9" s="2">
        <v>0</v>
      </c>
    </row>
    <row r="10" spans="2:13" x14ac:dyDescent="0.4">
      <c r="B10" s="26">
        <v>0</v>
      </c>
      <c r="C10" s="2">
        <v>2</v>
      </c>
      <c r="D10" s="23" t="str">
        <f t="shared" si="0"/>
        <v>Atlanta</v>
      </c>
      <c r="E10" s="2">
        <v>4</v>
      </c>
      <c r="F10" s="23" t="str">
        <f t="shared" si="0"/>
        <v>Greenville</v>
      </c>
      <c r="G10" s="18">
        <v>2.5</v>
      </c>
      <c r="H10" s="19">
        <v>3</v>
      </c>
      <c r="J10" s="2">
        <v>4</v>
      </c>
      <c r="K10" s="3" t="s">
        <v>14</v>
      </c>
      <c r="L10" s="27">
        <f t="shared" si="1"/>
        <v>0</v>
      </c>
      <c r="M10" s="2">
        <v>0</v>
      </c>
    </row>
    <row r="11" spans="2:13" x14ac:dyDescent="0.4">
      <c r="B11" s="26">
        <v>1</v>
      </c>
      <c r="C11" s="2">
        <v>3</v>
      </c>
      <c r="D11" s="23" t="str">
        <f t="shared" si="0"/>
        <v>Chattanooga</v>
      </c>
      <c r="E11" s="2">
        <v>5</v>
      </c>
      <c r="F11" s="23" t="str">
        <f t="shared" si="0"/>
        <v>Knoxville</v>
      </c>
      <c r="G11" s="18">
        <v>1.7</v>
      </c>
      <c r="H11" s="19">
        <v>5</v>
      </c>
      <c r="J11" s="2">
        <v>5</v>
      </c>
      <c r="K11" s="3" t="s">
        <v>15</v>
      </c>
      <c r="L11" s="27">
        <f t="shared" si="1"/>
        <v>0</v>
      </c>
      <c r="M11" s="2">
        <v>0</v>
      </c>
    </row>
    <row r="12" spans="2:13" x14ac:dyDescent="0.4">
      <c r="B12" s="26">
        <v>0</v>
      </c>
      <c r="C12" s="2">
        <v>3</v>
      </c>
      <c r="D12" s="23" t="str">
        <f t="shared" si="0"/>
        <v>Chattanooga</v>
      </c>
      <c r="E12" s="2">
        <v>6</v>
      </c>
      <c r="F12" s="23" t="str">
        <f t="shared" si="0"/>
        <v>Asheville</v>
      </c>
      <c r="G12" s="18">
        <v>2.8</v>
      </c>
      <c r="H12" s="19">
        <v>7</v>
      </c>
      <c r="J12" s="2">
        <v>6</v>
      </c>
      <c r="K12" s="3" t="s">
        <v>16</v>
      </c>
      <c r="L12" s="27">
        <f t="shared" si="1"/>
        <v>0</v>
      </c>
      <c r="M12" s="2">
        <v>0</v>
      </c>
    </row>
    <row r="13" spans="2:13" x14ac:dyDescent="0.4">
      <c r="B13" s="26">
        <v>0</v>
      </c>
      <c r="C13" s="2">
        <v>4</v>
      </c>
      <c r="D13" s="23" t="str">
        <f t="shared" si="0"/>
        <v>Greenville</v>
      </c>
      <c r="E13" s="2">
        <v>6</v>
      </c>
      <c r="F13" s="23" t="str">
        <f t="shared" si="0"/>
        <v>Asheville</v>
      </c>
      <c r="G13" s="18">
        <v>2</v>
      </c>
      <c r="H13" s="19">
        <v>8</v>
      </c>
      <c r="J13" s="2">
        <v>7</v>
      </c>
      <c r="K13" s="3" t="s">
        <v>17</v>
      </c>
      <c r="L13" s="27">
        <f t="shared" si="1"/>
        <v>0</v>
      </c>
      <c r="M13" s="2">
        <v>0</v>
      </c>
    </row>
    <row r="14" spans="2:13" x14ac:dyDescent="0.4">
      <c r="B14" s="26">
        <v>0</v>
      </c>
      <c r="C14" s="2">
        <v>4</v>
      </c>
      <c r="D14" s="23" t="str">
        <f t="shared" si="0"/>
        <v>Greenville</v>
      </c>
      <c r="E14" s="2">
        <v>7</v>
      </c>
      <c r="F14" s="23" t="str">
        <f t="shared" si="0"/>
        <v>Charlotte</v>
      </c>
      <c r="G14" s="18">
        <v>1.5</v>
      </c>
      <c r="H14" s="19">
        <v>2</v>
      </c>
      <c r="J14" s="9">
        <v>8</v>
      </c>
      <c r="K14" s="3" t="s">
        <v>18</v>
      </c>
      <c r="L14" s="27">
        <f>SUMIF($E$7:$E$24,J14,$B$7:$B$24)-SUMIF($C$7:$C$24,J14,$B$7:$B$24)</f>
        <v>0</v>
      </c>
      <c r="M14" s="2">
        <v>0</v>
      </c>
    </row>
    <row r="15" spans="2:13" x14ac:dyDescent="0.4">
      <c r="B15" s="26">
        <v>1</v>
      </c>
      <c r="C15" s="2">
        <v>5</v>
      </c>
      <c r="D15" s="23" t="str">
        <f t="shared" ref="D15:D24" si="2">VLOOKUP(C15,$J$7:$K$17,2)</f>
        <v>Knoxville</v>
      </c>
      <c r="E15" s="2">
        <v>6</v>
      </c>
      <c r="F15" s="23" t="str">
        <f t="shared" ref="F15:F24" si="3">VLOOKUP(E15,$J$7:$K$17,2)</f>
        <v>Asheville</v>
      </c>
      <c r="G15" s="18">
        <v>2</v>
      </c>
      <c r="H15" s="19">
        <v>9</v>
      </c>
      <c r="J15" s="2">
        <v>9</v>
      </c>
      <c r="K15" s="3" t="s">
        <v>19</v>
      </c>
      <c r="L15" s="27">
        <f t="shared" si="1"/>
        <v>0</v>
      </c>
      <c r="M15" s="2">
        <v>0</v>
      </c>
    </row>
    <row r="16" spans="2:13" x14ac:dyDescent="0.4">
      <c r="B16" s="26">
        <v>0</v>
      </c>
      <c r="C16" s="11">
        <v>5</v>
      </c>
      <c r="D16" s="24" t="str">
        <f t="shared" si="2"/>
        <v>Knoxville</v>
      </c>
      <c r="E16" s="11">
        <v>9</v>
      </c>
      <c r="F16" s="24" t="str">
        <f t="shared" si="3"/>
        <v>Lynchburg</v>
      </c>
      <c r="G16" s="18">
        <v>5</v>
      </c>
      <c r="H16" s="20">
        <v>9</v>
      </c>
      <c r="J16" s="2">
        <v>10</v>
      </c>
      <c r="K16" s="3" t="s">
        <v>20</v>
      </c>
      <c r="L16" s="27">
        <f t="shared" si="1"/>
        <v>0</v>
      </c>
      <c r="M16" s="2">
        <v>0</v>
      </c>
    </row>
    <row r="17" spans="2:13" ht="13.5" thickBot="1" x14ac:dyDescent="0.45">
      <c r="B17" s="26">
        <v>1</v>
      </c>
      <c r="C17" s="11">
        <v>6</v>
      </c>
      <c r="D17" s="24" t="str">
        <f>VLOOKUP(C17,$J$7:$K$17,2)</f>
        <v>Asheville</v>
      </c>
      <c r="E17" s="11">
        <v>8</v>
      </c>
      <c r="F17" s="24" t="str">
        <f>VLOOKUP(E17,$J$7:$K$17,2)</f>
        <v>Greensboro</v>
      </c>
      <c r="G17" s="18">
        <v>3</v>
      </c>
      <c r="H17" s="20">
        <v>4</v>
      </c>
      <c r="J17" s="4">
        <v>11</v>
      </c>
      <c r="K17" s="5" t="s">
        <v>21</v>
      </c>
      <c r="L17" s="27">
        <f t="shared" si="1"/>
        <v>1</v>
      </c>
      <c r="M17" s="4">
        <v>1</v>
      </c>
    </row>
    <row r="18" spans="2:13" x14ac:dyDescent="0.4">
      <c r="B18" s="26">
        <v>0</v>
      </c>
      <c r="C18" s="11">
        <v>6</v>
      </c>
      <c r="D18" s="24" t="str">
        <f>VLOOKUP(C18,$J$7:$K$17,2)</f>
        <v>Asheville</v>
      </c>
      <c r="E18" s="11">
        <v>9</v>
      </c>
      <c r="F18" s="24" t="str">
        <f>VLOOKUP(E18,$J$7:$K$17,2)</f>
        <v>Lynchburg</v>
      </c>
      <c r="G18" s="18">
        <v>4.7</v>
      </c>
      <c r="H18" s="20">
        <v>9</v>
      </c>
      <c r="J18" s="15"/>
      <c r="K18" s="16"/>
      <c r="L18" s="17"/>
      <c r="M18" s="15"/>
    </row>
    <row r="19" spans="2:13" x14ac:dyDescent="0.4">
      <c r="B19" s="26">
        <v>0</v>
      </c>
      <c r="C19" s="11">
        <v>7</v>
      </c>
      <c r="D19" s="24" t="str">
        <f t="shared" si="2"/>
        <v>Charlotte</v>
      </c>
      <c r="E19" s="11">
        <v>8</v>
      </c>
      <c r="F19" s="24" t="str">
        <f t="shared" si="3"/>
        <v>Greensboro</v>
      </c>
      <c r="G19" s="18">
        <v>1.5</v>
      </c>
      <c r="H19" s="20">
        <v>3</v>
      </c>
      <c r="J19"/>
      <c r="M19"/>
    </row>
    <row r="20" spans="2:13" x14ac:dyDescent="0.4">
      <c r="B20" s="26">
        <v>0</v>
      </c>
      <c r="C20" s="11">
        <v>7</v>
      </c>
      <c r="D20" s="24" t="str">
        <f t="shared" si="2"/>
        <v>Charlotte</v>
      </c>
      <c r="E20" s="11">
        <v>10</v>
      </c>
      <c r="F20" s="24" t="str">
        <f t="shared" si="3"/>
        <v>Raleigh</v>
      </c>
      <c r="G20" s="18">
        <v>2.2999999999999998</v>
      </c>
      <c r="H20" s="20">
        <v>3</v>
      </c>
      <c r="J20" s="9"/>
      <c r="K20" s="12"/>
      <c r="L20" s="10"/>
      <c r="M20" s="9"/>
    </row>
    <row r="21" spans="2:13" x14ac:dyDescent="0.4">
      <c r="B21" s="26">
        <v>0</v>
      </c>
      <c r="C21" s="11">
        <v>8</v>
      </c>
      <c r="D21" s="24" t="str">
        <f t="shared" si="2"/>
        <v>Greensboro</v>
      </c>
      <c r="E21" s="11">
        <v>9</v>
      </c>
      <c r="F21" s="24" t="str">
        <f t="shared" si="3"/>
        <v>Lynchburg</v>
      </c>
      <c r="G21" s="18">
        <v>2</v>
      </c>
      <c r="H21" s="20">
        <v>4</v>
      </c>
      <c r="J21" s="9"/>
      <c r="K21" s="12"/>
      <c r="L21" s="10"/>
      <c r="M21" s="9"/>
    </row>
    <row r="22" spans="2:13" x14ac:dyDescent="0.4">
      <c r="B22" s="26">
        <v>1</v>
      </c>
      <c r="C22" s="2">
        <v>8</v>
      </c>
      <c r="D22" s="24" t="str">
        <f t="shared" si="2"/>
        <v>Greensboro</v>
      </c>
      <c r="E22" s="2">
        <v>10</v>
      </c>
      <c r="F22" s="24" t="str">
        <f t="shared" si="3"/>
        <v>Raleigh</v>
      </c>
      <c r="G22" s="18">
        <v>1.1000000000000001</v>
      </c>
      <c r="H22" s="19">
        <v>3</v>
      </c>
      <c r="J22" s="9"/>
      <c r="K22" s="13"/>
      <c r="L22" s="13"/>
      <c r="M22" s="14"/>
    </row>
    <row r="23" spans="2:13" x14ac:dyDescent="0.4">
      <c r="B23" s="26">
        <v>0</v>
      </c>
      <c r="C23" s="2">
        <v>9</v>
      </c>
      <c r="D23" s="24" t="str">
        <f t="shared" si="2"/>
        <v>Lynchburg</v>
      </c>
      <c r="E23" s="2">
        <v>11</v>
      </c>
      <c r="F23" s="24" t="str">
        <f t="shared" si="3"/>
        <v>Virginia Beach</v>
      </c>
      <c r="G23" s="18">
        <v>3.3</v>
      </c>
      <c r="H23" s="19">
        <v>5</v>
      </c>
      <c r="J23" s="13"/>
      <c r="K23" s="13"/>
      <c r="L23" s="13"/>
      <c r="M23" s="13"/>
    </row>
    <row r="24" spans="2:13" ht="13.5" thickBot="1" x14ac:dyDescent="0.45">
      <c r="B24" s="31">
        <v>1</v>
      </c>
      <c r="C24" s="4">
        <v>10</v>
      </c>
      <c r="D24" s="25" t="str">
        <f t="shared" si="2"/>
        <v>Raleigh</v>
      </c>
      <c r="E24" s="4">
        <v>11</v>
      </c>
      <c r="F24" s="25" t="str">
        <f t="shared" si="3"/>
        <v>Virginia Beach</v>
      </c>
      <c r="G24" s="22">
        <v>2.7</v>
      </c>
      <c r="H24" s="21">
        <v>4</v>
      </c>
    </row>
    <row r="25" spans="2:13" ht="13.5" thickBot="1" x14ac:dyDescent="0.45">
      <c r="B25" s="32"/>
      <c r="C25"/>
      <c r="E25"/>
      <c r="G25"/>
      <c r="H25"/>
    </row>
    <row r="26" spans="2:13" ht="13.9" thickTop="1" thickBot="1" x14ac:dyDescent="0.45">
      <c r="F26" s="7" t="s">
        <v>22</v>
      </c>
      <c r="G26" s="28">
        <f>SUMPRODUCT(G7:G24,$B$7:$B$24)</f>
        <v>13.5</v>
      </c>
      <c r="H26" s="29">
        <f>SUMPRODUCT(H7:H24,$B$7:$B$24)</f>
        <v>29</v>
      </c>
    </row>
    <row r="27" spans="2:13" ht="13.5" thickTop="1" x14ac:dyDescent="0.4">
      <c r="G27"/>
      <c r="H27"/>
    </row>
  </sheetData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7"/>
  <sheetViews>
    <sheetView workbookViewId="0">
      <selection activeCell="L25" sqref="L25"/>
    </sheetView>
  </sheetViews>
  <sheetFormatPr defaultRowHeight="13.15" x14ac:dyDescent="0.4"/>
  <cols>
    <col min="1" max="1" width="5.3984375" customWidth="1"/>
    <col min="2" max="2" width="7.3984375" customWidth="1"/>
    <col min="3" max="3" width="3.59765625" style="1" customWidth="1"/>
    <col min="4" max="4" width="12.59765625" customWidth="1"/>
    <col min="5" max="5" width="3.1328125" style="1" customWidth="1"/>
    <col min="6" max="6" width="14.3984375" customWidth="1"/>
    <col min="7" max="8" width="9" style="1" customWidth="1"/>
    <col min="9" max="9" width="7" customWidth="1"/>
    <col min="10" max="10" width="3.265625" style="2" customWidth="1"/>
    <col min="11" max="11" width="14.3984375" customWidth="1"/>
    <col min="12" max="12" width="9" customWidth="1"/>
    <col min="13" max="13" width="15.3984375" style="1" customWidth="1"/>
  </cols>
  <sheetData>
    <row r="2" spans="2:13" x14ac:dyDescent="0.4">
      <c r="G2" s="30"/>
    </row>
    <row r="5" spans="2:13" x14ac:dyDescent="0.4">
      <c r="B5" s="2" t="s">
        <v>0</v>
      </c>
      <c r="G5" s="2" t="s">
        <v>1</v>
      </c>
      <c r="H5" s="2" t="s">
        <v>2</v>
      </c>
    </row>
    <row r="6" spans="2:13" ht="13.5" thickBot="1" x14ac:dyDescent="0.45">
      <c r="B6" s="4" t="s">
        <v>3</v>
      </c>
      <c r="C6" s="6" t="s">
        <v>4</v>
      </c>
      <c r="D6" s="6"/>
      <c r="E6" s="6" t="s">
        <v>5</v>
      </c>
      <c r="F6" s="5"/>
      <c r="G6" s="4" t="s">
        <v>6</v>
      </c>
      <c r="H6" s="4" t="s">
        <v>7</v>
      </c>
      <c r="J6" s="4" t="s">
        <v>8</v>
      </c>
      <c r="K6" s="8"/>
      <c r="L6" s="4" t="s">
        <v>9</v>
      </c>
      <c r="M6" s="4" t="s">
        <v>10</v>
      </c>
    </row>
    <row r="7" spans="2:13" x14ac:dyDescent="0.4">
      <c r="B7" s="26">
        <v>0.41666666641051053</v>
      </c>
      <c r="C7" s="2">
        <v>1</v>
      </c>
      <c r="D7" s="23" t="str">
        <f>VLOOKUP(C7,$J$7:$K$17,2)</f>
        <v>Birmingham</v>
      </c>
      <c r="E7" s="2">
        <v>2</v>
      </c>
      <c r="F7" s="23" t="str">
        <f>VLOOKUP(E7,$J$7:$K$17,2)</f>
        <v>Atlanta</v>
      </c>
      <c r="G7" s="18">
        <v>2.5</v>
      </c>
      <c r="H7" s="19">
        <v>3</v>
      </c>
      <c r="J7" s="2">
        <v>1</v>
      </c>
      <c r="K7" s="3" t="s">
        <v>11</v>
      </c>
      <c r="L7" s="27">
        <f t="shared" ref="L7:L17" si="0">SUMIF($E$7:$E$24,J7,$B$7:$B$24)-SUMIF($C$7:$C$24,J7,$B$7:$B$24)</f>
        <v>-0.99999999999611422</v>
      </c>
      <c r="M7" s="2">
        <v>-1</v>
      </c>
    </row>
    <row r="8" spans="2:13" x14ac:dyDescent="0.4">
      <c r="B8" s="26">
        <v>0.58333333358560369</v>
      </c>
      <c r="C8" s="2">
        <v>1</v>
      </c>
      <c r="D8" s="23" t="str">
        <f t="shared" ref="D8:F23" si="1">VLOOKUP(C8,$J$7:$K$17,2)</f>
        <v>Birmingham</v>
      </c>
      <c r="E8" s="2">
        <v>3</v>
      </c>
      <c r="F8" s="23" t="str">
        <f t="shared" si="1"/>
        <v>Chattanooga</v>
      </c>
      <c r="G8" s="18">
        <v>3</v>
      </c>
      <c r="H8" s="19">
        <v>4</v>
      </c>
      <c r="J8" s="2">
        <v>2</v>
      </c>
      <c r="K8" s="3" t="s">
        <v>12</v>
      </c>
      <c r="L8" s="27">
        <f t="shared" si="0"/>
        <v>0</v>
      </c>
      <c r="M8" s="2">
        <v>0</v>
      </c>
    </row>
    <row r="9" spans="2:13" x14ac:dyDescent="0.4">
      <c r="B9" s="26">
        <v>0.41666666641051053</v>
      </c>
      <c r="C9" s="2">
        <v>2</v>
      </c>
      <c r="D9" s="23" t="str">
        <f t="shared" si="1"/>
        <v>Atlanta</v>
      </c>
      <c r="E9" s="2">
        <v>3</v>
      </c>
      <c r="F9" s="23" t="str">
        <f t="shared" si="1"/>
        <v>Chattanooga</v>
      </c>
      <c r="G9" s="18">
        <v>1.7</v>
      </c>
      <c r="H9" s="19">
        <v>4</v>
      </c>
      <c r="J9" s="2">
        <v>3</v>
      </c>
      <c r="K9" s="3" t="s">
        <v>13</v>
      </c>
      <c r="L9" s="27">
        <f t="shared" si="0"/>
        <v>-3.8857805861880479E-12</v>
      </c>
      <c r="M9" s="2">
        <v>0</v>
      </c>
    </row>
    <row r="10" spans="2:13" x14ac:dyDescent="0.4">
      <c r="B10" s="26">
        <v>0</v>
      </c>
      <c r="C10" s="2">
        <v>2</v>
      </c>
      <c r="D10" s="23" t="str">
        <f t="shared" si="1"/>
        <v>Atlanta</v>
      </c>
      <c r="E10" s="2">
        <v>4</v>
      </c>
      <c r="F10" s="23" t="str">
        <f t="shared" si="1"/>
        <v>Greenville</v>
      </c>
      <c r="G10" s="18">
        <v>2.5</v>
      </c>
      <c r="H10" s="19">
        <v>3</v>
      </c>
      <c r="J10" s="2">
        <v>4</v>
      </c>
      <c r="K10" s="3" t="s">
        <v>14</v>
      </c>
      <c r="L10" s="27">
        <f t="shared" si="0"/>
        <v>0</v>
      </c>
      <c r="M10" s="2">
        <v>0</v>
      </c>
    </row>
    <row r="11" spans="2:13" x14ac:dyDescent="0.4">
      <c r="B11" s="26">
        <v>1</v>
      </c>
      <c r="C11" s="2">
        <v>3</v>
      </c>
      <c r="D11" s="23" t="str">
        <f t="shared" si="1"/>
        <v>Chattanooga</v>
      </c>
      <c r="E11" s="2">
        <v>5</v>
      </c>
      <c r="F11" s="23" t="str">
        <f t="shared" si="1"/>
        <v>Knoxville</v>
      </c>
      <c r="G11" s="18">
        <v>1.7</v>
      </c>
      <c r="H11" s="19">
        <v>5</v>
      </c>
      <c r="J11" s="2">
        <v>5</v>
      </c>
      <c r="K11" s="3" t="s">
        <v>15</v>
      </c>
      <c r="L11" s="27">
        <f t="shared" si="0"/>
        <v>0</v>
      </c>
      <c r="M11" s="2">
        <v>0</v>
      </c>
    </row>
    <row r="12" spans="2:13" x14ac:dyDescent="0.4">
      <c r="B12" s="26">
        <v>0</v>
      </c>
      <c r="C12" s="2">
        <v>3</v>
      </c>
      <c r="D12" s="23" t="str">
        <f t="shared" si="1"/>
        <v>Chattanooga</v>
      </c>
      <c r="E12" s="2">
        <v>6</v>
      </c>
      <c r="F12" s="23" t="str">
        <f t="shared" si="1"/>
        <v>Asheville</v>
      </c>
      <c r="G12" s="18">
        <v>2.8</v>
      </c>
      <c r="H12" s="19">
        <v>7</v>
      </c>
      <c r="J12" s="2">
        <v>6</v>
      </c>
      <c r="K12" s="3" t="s">
        <v>16</v>
      </c>
      <c r="L12" s="27">
        <f t="shared" si="0"/>
        <v>6.6613381477509392E-12</v>
      </c>
      <c r="M12" s="2">
        <v>0</v>
      </c>
    </row>
    <row r="13" spans="2:13" x14ac:dyDescent="0.4">
      <c r="B13" s="26">
        <v>0</v>
      </c>
      <c r="C13" s="2">
        <v>4</v>
      </c>
      <c r="D13" s="23" t="str">
        <f t="shared" si="1"/>
        <v>Greenville</v>
      </c>
      <c r="E13" s="2">
        <v>6</v>
      </c>
      <c r="F13" s="23" t="str">
        <f t="shared" si="1"/>
        <v>Asheville</v>
      </c>
      <c r="G13" s="18">
        <v>2</v>
      </c>
      <c r="H13" s="19">
        <v>8</v>
      </c>
      <c r="J13" s="2">
        <v>7</v>
      </c>
      <c r="K13" s="3" t="s">
        <v>17</v>
      </c>
      <c r="L13" s="27">
        <f t="shared" si="0"/>
        <v>0</v>
      </c>
      <c r="M13" s="2">
        <v>0</v>
      </c>
    </row>
    <row r="14" spans="2:13" x14ac:dyDescent="0.4">
      <c r="B14" s="26">
        <v>0</v>
      </c>
      <c r="C14" s="2">
        <v>4</v>
      </c>
      <c r="D14" s="23" t="str">
        <f t="shared" si="1"/>
        <v>Greenville</v>
      </c>
      <c r="E14" s="2">
        <v>7</v>
      </c>
      <c r="F14" s="23" t="str">
        <f t="shared" si="1"/>
        <v>Charlotte</v>
      </c>
      <c r="G14" s="18">
        <v>1.5</v>
      </c>
      <c r="H14" s="19">
        <v>2</v>
      </c>
      <c r="J14" s="9">
        <v>8</v>
      </c>
      <c r="K14" s="3" t="s">
        <v>18</v>
      </c>
      <c r="L14" s="27">
        <f>SUMIF($E$7:$E$24,J14,$B$7:$B$24)-SUMIF($C$7:$C$24,J14,$B$7:$B$24)</f>
        <v>0</v>
      </c>
      <c r="M14" s="2">
        <v>0</v>
      </c>
    </row>
    <row r="15" spans="2:13" x14ac:dyDescent="0.4">
      <c r="B15" s="26">
        <v>1</v>
      </c>
      <c r="C15" s="2">
        <v>5</v>
      </c>
      <c r="D15" s="23" t="str">
        <f t="shared" si="1"/>
        <v>Knoxville</v>
      </c>
      <c r="E15" s="2">
        <v>6</v>
      </c>
      <c r="F15" s="23" t="str">
        <f t="shared" si="1"/>
        <v>Asheville</v>
      </c>
      <c r="G15" s="18">
        <v>2</v>
      </c>
      <c r="H15" s="19">
        <v>9</v>
      </c>
      <c r="J15" s="2">
        <v>9</v>
      </c>
      <c r="K15" s="3" t="s">
        <v>19</v>
      </c>
      <c r="L15" s="27">
        <f t="shared" si="0"/>
        <v>0</v>
      </c>
      <c r="M15" s="2">
        <v>0</v>
      </c>
    </row>
    <row r="16" spans="2:13" x14ac:dyDescent="0.4">
      <c r="B16" s="26">
        <v>0</v>
      </c>
      <c r="C16" s="11">
        <v>5</v>
      </c>
      <c r="D16" s="24" t="str">
        <f t="shared" si="1"/>
        <v>Knoxville</v>
      </c>
      <c r="E16" s="11">
        <v>9</v>
      </c>
      <c r="F16" s="24" t="str">
        <f t="shared" si="1"/>
        <v>Lynchburg</v>
      </c>
      <c r="G16" s="18">
        <v>5</v>
      </c>
      <c r="H16" s="20">
        <v>9</v>
      </c>
      <c r="J16" s="2">
        <v>10</v>
      </c>
      <c r="K16" s="3" t="s">
        <v>20</v>
      </c>
      <c r="L16" s="27">
        <f t="shared" si="0"/>
        <v>0</v>
      </c>
      <c r="M16" s="2">
        <v>0</v>
      </c>
    </row>
    <row r="17" spans="2:13" ht="13.5" thickBot="1" x14ac:dyDescent="0.45">
      <c r="B17" s="26">
        <v>0.99999999999333866</v>
      </c>
      <c r="C17" s="11">
        <v>6</v>
      </c>
      <c r="D17" s="24" t="str">
        <f>VLOOKUP(C17,$J$7:$K$17,2)</f>
        <v>Asheville</v>
      </c>
      <c r="E17" s="11">
        <v>8</v>
      </c>
      <c r="F17" s="24" t="str">
        <f>VLOOKUP(E17,$J$7:$K$17,2)</f>
        <v>Greensboro</v>
      </c>
      <c r="G17" s="18">
        <v>3</v>
      </c>
      <c r="H17" s="20">
        <v>4</v>
      </c>
      <c r="J17" s="4">
        <v>11</v>
      </c>
      <c r="K17" s="5" t="s">
        <v>21</v>
      </c>
      <c r="L17" s="27">
        <f t="shared" si="0"/>
        <v>0.99999999999333866</v>
      </c>
      <c r="M17" s="4">
        <v>1</v>
      </c>
    </row>
    <row r="18" spans="2:13" x14ac:dyDescent="0.4">
      <c r="B18" s="26">
        <v>0</v>
      </c>
      <c r="C18" s="11">
        <v>6</v>
      </c>
      <c r="D18" s="24" t="str">
        <f>VLOOKUP(C18,$J$7:$K$17,2)</f>
        <v>Asheville</v>
      </c>
      <c r="E18" s="11">
        <v>9</v>
      </c>
      <c r="F18" s="24" t="str">
        <f>VLOOKUP(E18,$J$7:$K$17,2)</f>
        <v>Lynchburg</v>
      </c>
      <c r="G18" s="18">
        <v>4.7</v>
      </c>
      <c r="H18" s="20">
        <v>9</v>
      </c>
      <c r="J18" s="15"/>
      <c r="K18" s="16"/>
      <c r="L18" s="17"/>
      <c r="M18" s="15"/>
    </row>
    <row r="19" spans="2:13" x14ac:dyDescent="0.4">
      <c r="B19" s="26">
        <v>0</v>
      </c>
      <c r="C19" s="11">
        <v>7</v>
      </c>
      <c r="D19" s="24" t="str">
        <f t="shared" si="1"/>
        <v>Charlotte</v>
      </c>
      <c r="E19" s="11">
        <v>8</v>
      </c>
      <c r="F19" s="24" t="str">
        <f t="shared" si="1"/>
        <v>Greensboro</v>
      </c>
      <c r="G19" s="18">
        <v>1.5</v>
      </c>
      <c r="H19" s="20">
        <v>3</v>
      </c>
      <c r="J19"/>
      <c r="M19"/>
    </row>
    <row r="20" spans="2:13" x14ac:dyDescent="0.4">
      <c r="B20" s="26">
        <v>0</v>
      </c>
      <c r="C20" s="11">
        <v>7</v>
      </c>
      <c r="D20" s="24" t="str">
        <f t="shared" si="1"/>
        <v>Charlotte</v>
      </c>
      <c r="E20" s="11">
        <v>10</v>
      </c>
      <c r="F20" s="24" t="str">
        <f t="shared" si="1"/>
        <v>Raleigh</v>
      </c>
      <c r="G20" s="18">
        <v>2.2999999999999998</v>
      </c>
      <c r="H20" s="20">
        <v>3</v>
      </c>
      <c r="J20" s="9"/>
      <c r="K20" s="12"/>
      <c r="L20" s="10"/>
      <c r="M20" s="9"/>
    </row>
    <row r="21" spans="2:13" x14ac:dyDescent="0.4">
      <c r="B21" s="26">
        <v>0</v>
      </c>
      <c r="C21" s="11">
        <v>8</v>
      </c>
      <c r="D21" s="24" t="str">
        <f t="shared" si="1"/>
        <v>Greensboro</v>
      </c>
      <c r="E21" s="11">
        <v>9</v>
      </c>
      <c r="F21" s="24" t="str">
        <f t="shared" si="1"/>
        <v>Lynchburg</v>
      </c>
      <c r="G21" s="18">
        <v>2</v>
      </c>
      <c r="H21" s="20">
        <v>4</v>
      </c>
      <c r="J21" s="9"/>
      <c r="K21" s="12"/>
      <c r="L21" s="10"/>
      <c r="M21" s="9"/>
    </row>
    <row r="22" spans="2:13" x14ac:dyDescent="0.4">
      <c r="B22" s="26">
        <v>0.99999999999333866</v>
      </c>
      <c r="C22" s="2">
        <v>8</v>
      </c>
      <c r="D22" s="24" t="str">
        <f t="shared" si="1"/>
        <v>Greensboro</v>
      </c>
      <c r="E22" s="2">
        <v>10</v>
      </c>
      <c r="F22" s="24" t="str">
        <f t="shared" si="1"/>
        <v>Raleigh</v>
      </c>
      <c r="G22" s="18">
        <v>1.1000000000000001</v>
      </c>
      <c r="H22" s="19">
        <v>3</v>
      </c>
      <c r="J22" s="9"/>
      <c r="K22" s="13"/>
      <c r="L22" s="13"/>
      <c r="M22" s="14"/>
    </row>
    <row r="23" spans="2:13" x14ac:dyDescent="0.4">
      <c r="B23" s="26">
        <v>0</v>
      </c>
      <c r="C23" s="2">
        <v>9</v>
      </c>
      <c r="D23" s="24" t="str">
        <f t="shared" si="1"/>
        <v>Lynchburg</v>
      </c>
      <c r="E23" s="2">
        <v>11</v>
      </c>
      <c r="F23" s="24" t="str">
        <f t="shared" si="1"/>
        <v>Virginia Beach</v>
      </c>
      <c r="G23" s="18">
        <v>3.3</v>
      </c>
      <c r="H23" s="19">
        <v>5</v>
      </c>
      <c r="J23" s="13"/>
      <c r="K23" s="13"/>
      <c r="L23" s="13"/>
      <c r="M23" s="13"/>
    </row>
    <row r="24" spans="2:13" ht="13.5" thickBot="1" x14ac:dyDescent="0.45">
      <c r="B24" s="31">
        <v>0.99999999999333866</v>
      </c>
      <c r="C24" s="4">
        <v>10</v>
      </c>
      <c r="D24" s="25" t="str">
        <f t="shared" ref="D24:D33" si="2">VLOOKUP(C24,$J$7:$K$17,2)</f>
        <v>Raleigh</v>
      </c>
      <c r="E24" s="4">
        <v>11</v>
      </c>
      <c r="F24" s="25" t="str">
        <f t="shared" ref="F24:F33" si="3">VLOOKUP(E24,$J$7:$K$17,2)</f>
        <v>Virginia Beach</v>
      </c>
      <c r="G24" s="22">
        <v>2.7</v>
      </c>
      <c r="H24" s="21">
        <v>4</v>
      </c>
    </row>
    <row r="25" spans="2:13" ht="13.5" thickBot="1" x14ac:dyDescent="0.45">
      <c r="B25" s="32"/>
      <c r="C25"/>
      <c r="E25"/>
      <c r="G25"/>
      <c r="H25"/>
    </row>
    <row r="26" spans="2:13" ht="13.9" thickTop="1" thickBot="1" x14ac:dyDescent="0.45">
      <c r="F26" s="7" t="s">
        <v>22</v>
      </c>
      <c r="G26" s="28">
        <f>SUMPRODUCT(G7:G24,$B$7:$B$24)</f>
        <v>13.999999999635659</v>
      </c>
      <c r="H26" s="29">
        <f>SUMPRODUCT(H7:H24,$B$7:$B$24)</f>
        <v>30.249999999142712</v>
      </c>
    </row>
    <row r="27" spans="2:13" ht="13.5" thickTop="1" x14ac:dyDescent="0.4">
      <c r="G27"/>
      <c r="H2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 Plan</vt:lpstr>
      <vt:lpstr>Sheet1</vt:lpstr>
    </vt:vector>
  </TitlesOfParts>
  <Company>Virginia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Dep't of Management Science</dc:creator>
  <cp:lastModifiedBy>Rahul R Marathe</cp:lastModifiedBy>
  <cp:lastPrinted>1996-12-13T16:25:21Z</cp:lastPrinted>
  <dcterms:created xsi:type="dcterms:W3CDTF">1996-12-10T22:33:21Z</dcterms:created>
  <dcterms:modified xsi:type="dcterms:W3CDTF">2023-10-10T11:59:02Z</dcterms:modified>
</cp:coreProperties>
</file>