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k\Documents\AlpacaFirstWebAPI\"/>
    </mc:Choice>
  </mc:AlternateContent>
  <xr:revisionPtr revIDLastSave="0" documentId="13_ncr:1_{9E411921-79A9-4409-AE0F-DE2DD491585B}" xr6:coauthVersionLast="47" xr6:coauthVersionMax="47" xr10:uidLastSave="{00000000-0000-0000-0000-000000000000}"/>
  <bookViews>
    <workbookView xWindow="-120" yWindow="-120" windowWidth="29040" windowHeight="15840" xr2:uid="{69BB46DD-6146-4448-8D96-82EFE8DE5D26}"/>
  </bookViews>
  <sheets>
    <sheet name="メンバーマスタ" sheetId="3" r:id="rId1"/>
    <sheet name="イメージカラーマスタ" sheetId="5" r:id="rId2"/>
    <sheet name="構想" sheetId="1" r:id="rId3"/>
    <sheet name="参考情報" sheetId="2" r:id="rId4"/>
    <sheet name="データ型対応表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5" i="3" l="1"/>
  <c r="Q34" i="3"/>
  <c r="Q33" i="3"/>
  <c r="Q32" i="3"/>
  <c r="Q31" i="3"/>
  <c r="Q30" i="3"/>
  <c r="Q29" i="3"/>
  <c r="Q28" i="3"/>
  <c r="Q27" i="3"/>
  <c r="Q26" i="3"/>
  <c r="Q25" i="3"/>
  <c r="Q24" i="3"/>
  <c r="Q2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4" i="3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6" i="2"/>
  <c r="Y23" i="2"/>
  <c r="X23" i="2"/>
  <c r="W23" i="2"/>
  <c r="Y21" i="2"/>
  <c r="X21" i="2"/>
  <c r="W21" i="2"/>
  <c r="Y19" i="2"/>
  <c r="X19" i="2"/>
  <c r="W19" i="2"/>
  <c r="Y17" i="2"/>
  <c r="X17" i="2"/>
  <c r="W17" i="2"/>
  <c r="Y14" i="2"/>
  <c r="X14" i="2"/>
  <c r="W14" i="2"/>
  <c r="Y12" i="2"/>
  <c r="X12" i="2"/>
  <c r="W12" i="2"/>
  <c r="Y10" i="2"/>
  <c r="X10" i="2"/>
  <c r="W10" i="2"/>
  <c r="Y8" i="2"/>
  <c r="X8" i="2"/>
  <c r="W8" i="2"/>
  <c r="X6" i="2"/>
  <c r="Y6" i="2"/>
  <c r="W6" i="2"/>
  <c r="U23" i="2"/>
  <c r="T23" i="2"/>
  <c r="S23" i="2"/>
  <c r="R23" i="2"/>
  <c r="Q23" i="2"/>
  <c r="P23" i="2"/>
  <c r="U21" i="2"/>
  <c r="T21" i="2"/>
  <c r="S21" i="2"/>
  <c r="R21" i="2"/>
  <c r="Q21" i="2"/>
  <c r="P21" i="2"/>
  <c r="U19" i="2"/>
  <c r="T19" i="2"/>
  <c r="S19" i="2"/>
  <c r="R19" i="2"/>
  <c r="Q19" i="2"/>
  <c r="P19" i="2"/>
  <c r="U17" i="2"/>
  <c r="T17" i="2"/>
  <c r="S17" i="2"/>
  <c r="R17" i="2"/>
  <c r="Q17" i="2"/>
  <c r="P17" i="2"/>
  <c r="U14" i="2"/>
  <c r="T14" i="2"/>
  <c r="S14" i="2"/>
  <c r="R14" i="2"/>
  <c r="Q14" i="2"/>
  <c r="P14" i="2"/>
  <c r="U12" i="2"/>
  <c r="T12" i="2"/>
  <c r="S12" i="2"/>
  <c r="R12" i="2"/>
  <c r="Q12" i="2"/>
  <c r="P12" i="2"/>
  <c r="U10" i="2"/>
  <c r="T10" i="2"/>
  <c r="S10" i="2"/>
  <c r="R10" i="2"/>
  <c r="Q10" i="2"/>
  <c r="P10" i="2"/>
  <c r="U8" i="2"/>
  <c r="T8" i="2"/>
  <c r="S8" i="2"/>
  <c r="R8" i="2"/>
  <c r="Q8" i="2"/>
  <c r="P8" i="2"/>
  <c r="U6" i="2"/>
  <c r="S6" i="2"/>
  <c r="R6" i="2"/>
  <c r="T6" i="2"/>
  <c r="Q6" i="2"/>
  <c r="P6" i="2"/>
</calcChain>
</file>

<file path=xl/sharedStrings.xml><?xml version="1.0" encoding="utf-8"?>
<sst xmlns="http://schemas.openxmlformats.org/spreadsheetml/2006/main" count="357" uniqueCount="179">
  <si>
    <t>メンバーマスタ</t>
    <phoneticPr fontId="1"/>
  </si>
  <si>
    <t>ユニットマスタ</t>
    <phoneticPr fontId="1"/>
  </si>
  <si>
    <t>UnitID</t>
    <phoneticPr fontId="1"/>
  </si>
  <si>
    <t>MemberID</t>
    <phoneticPr fontId="1"/>
  </si>
  <si>
    <t>ユニット所属マスタ</t>
    <rPh sb="4" eb="6">
      <t>ショゾク</t>
    </rPh>
    <phoneticPr fontId="1"/>
  </si>
  <si>
    <t>MemberName</t>
    <phoneticPr fontId="1"/>
  </si>
  <si>
    <t>UnitName</t>
    <phoneticPr fontId="1"/>
  </si>
  <si>
    <t>MainUnitFLG</t>
    <phoneticPr fontId="1"/>
  </si>
  <si>
    <t>Invalid_FLG</t>
    <phoneticPr fontId="1"/>
  </si>
  <si>
    <t>高坂穂乃果</t>
    <rPh sb="0" eb="5">
      <t>コウサカホノカ</t>
    </rPh>
    <phoneticPr fontId="1"/>
  </si>
  <si>
    <t>園田海未</t>
    <rPh sb="0" eb="3">
      <t>ソノダウミ</t>
    </rPh>
    <rPh sb="3" eb="4">
      <t>ミ</t>
    </rPh>
    <phoneticPr fontId="1"/>
  </si>
  <si>
    <t>声優マスタ</t>
    <rPh sb="0" eb="2">
      <t>セイユウ</t>
    </rPh>
    <phoneticPr fontId="1"/>
  </si>
  <si>
    <t>VoiceActorName</t>
    <phoneticPr fontId="1"/>
  </si>
  <si>
    <t>Gender</t>
    <phoneticPr fontId="1"/>
  </si>
  <si>
    <t>μ's</t>
    <phoneticPr fontId="1"/>
  </si>
  <si>
    <t>Printemps</t>
    <phoneticPr fontId="1"/>
  </si>
  <si>
    <t>BiBi</t>
    <phoneticPr fontId="1"/>
  </si>
  <si>
    <t>lily white</t>
    <phoneticPr fontId="1"/>
  </si>
  <si>
    <t>ことほのうみ</t>
    <phoneticPr fontId="1"/>
  </si>
  <si>
    <t>ことほのまき</t>
    <phoneticPr fontId="1"/>
  </si>
  <si>
    <t>のぞまきえり</t>
    <phoneticPr fontId="1"/>
  </si>
  <si>
    <t>にこりんぱな</t>
    <phoneticPr fontId="1"/>
  </si>
  <si>
    <t>クレジット順</t>
  </si>
  <si>
    <t>イメージ</t>
  </si>
  <si>
    <r>
      <t>カラー</t>
    </r>
    <r>
      <rPr>
        <vertAlign val="superscript"/>
        <sz val="9"/>
        <color rgb="FF3366CC"/>
        <rFont val="Arial"/>
        <family val="2"/>
      </rPr>
      <t>[31][32]</t>
    </r>
  </si>
  <si>
    <t>名前/読み</t>
  </si>
  <si>
    <t>担当声優</t>
  </si>
  <si>
    <t>学年(年齢)</t>
  </si>
  <si>
    <t>誕生日</t>
  </si>
  <si>
    <t>身長</t>
  </si>
  <si>
    <t>血液型</t>
  </si>
  <si>
    <t>スリーサイズ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</si>
  <si>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 オレンジ</t>
    </r>
  </si>
  <si>
    <t>こうさか ほのか</t>
  </si>
  <si>
    <t>高坂 穂乃果</t>
  </si>
  <si>
    <t>新田恵海</t>
  </si>
  <si>
    <t>高2(16)</t>
  </si>
  <si>
    <t>157cm</t>
  </si>
  <si>
    <t>O型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</si>
  <si>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 水色</t>
    </r>
  </si>
  <si>
    <t>あやせ えり</t>
  </si>
  <si>
    <t>絢瀬 絵里</t>
  </si>
  <si>
    <t>南條愛乃</t>
  </si>
  <si>
    <t>高3(17)</t>
  </si>
  <si>
    <t>162cm</t>
  </si>
  <si>
    <t>B型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</si>
  <si>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 グレー</t>
    </r>
  </si>
  <si>
    <t>みなみ ことり</t>
  </si>
  <si>
    <t>南 ことり</t>
  </si>
  <si>
    <t>内田彩</t>
  </si>
  <si>
    <t>159cm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</si>
  <si>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 青</t>
    </r>
  </si>
  <si>
    <t>そのだ うみ</t>
  </si>
  <si>
    <t>園田 海未</t>
  </si>
  <si>
    <t>三森すずこ</t>
  </si>
  <si>
    <t>A型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</si>
  <si>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 ターコイズ</t>
    </r>
  </si>
  <si>
    <r>
      <t> </t>
    </r>
    <r>
      <rPr>
        <sz val="9"/>
        <color rgb="FF202122"/>
        <rFont val="Arial"/>
        <family val="2"/>
      </rPr>
      <t> </t>
    </r>
    <r>
      <rPr>
        <sz val="9"/>
        <color rgb="FF3366CC"/>
        <rFont val="Arial"/>
        <family val="2"/>
      </rPr>
      <t>黄色</t>
    </r>
    <r>
      <rPr>
        <vertAlign val="superscript"/>
        <sz val="9"/>
        <color rgb="FF3366CC"/>
        <rFont val="Arial"/>
        <family val="2"/>
      </rPr>
      <t>[35]</t>
    </r>
  </si>
  <si>
    <t>ほしぞら りん</t>
  </si>
  <si>
    <t>星空 凛</t>
  </si>
  <si>
    <t>飯田里穂</t>
  </si>
  <si>
    <t>高1(15)</t>
  </si>
  <si>
    <t>155cm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</si>
  <si>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 赤</t>
    </r>
  </si>
  <si>
    <t>にしきの まき</t>
  </si>
  <si>
    <t>西木野 真姫</t>
  </si>
  <si>
    <t>Pile</t>
  </si>
  <si>
    <t>161cm</t>
  </si>
  <si>
    <t>AB型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</si>
  <si>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 バイオレット</t>
    </r>
  </si>
  <si>
    <t>とうじょう のぞみ</t>
  </si>
  <si>
    <t>東條 希</t>
  </si>
  <si>
    <t>楠田亜衣奈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</si>
  <si>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 緑</t>
    </r>
  </si>
  <si>
    <t>こいずみ はなよ</t>
  </si>
  <si>
    <t>小泉 花陽</t>
  </si>
  <si>
    <r>
      <t>久保ユリカ</t>
    </r>
    <r>
      <rPr>
        <vertAlign val="superscript"/>
        <sz val="9"/>
        <color rgb="FF3366CC"/>
        <rFont val="Arial"/>
        <family val="2"/>
      </rPr>
      <t>[注 6]</t>
    </r>
  </si>
  <si>
    <t>156cm</t>
  </si>
  <si>
    <r>
      <t> </t>
    </r>
    <r>
      <rPr>
        <u/>
        <sz val="11"/>
        <color theme="10"/>
        <rFont val="游ゴシック"/>
        <family val="3"/>
        <charset val="128"/>
        <scheme val="minor"/>
      </rPr>
      <t> ピンク　</t>
    </r>
  </si>
  <si>
    <t>やざわ にこ</t>
  </si>
  <si>
    <t>矢澤 にこ</t>
  </si>
  <si>
    <t>徳井青空</t>
  </si>
  <si>
    <t>154cm</t>
  </si>
  <si>
    <t>O</t>
  </si>
  <si>
    <t>B</t>
  </si>
  <si>
    <t>A</t>
  </si>
  <si>
    <t>AB</t>
  </si>
  <si>
    <t>16</t>
  </si>
  <si>
    <t>157</t>
  </si>
  <si>
    <t>17</t>
  </si>
  <si>
    <t>162</t>
  </si>
  <si>
    <t>159</t>
  </si>
  <si>
    <t>15</t>
  </si>
  <si>
    <t>155</t>
  </si>
  <si>
    <t>161</t>
  </si>
  <si>
    <t>156</t>
  </si>
  <si>
    <t>154</t>
  </si>
  <si>
    <t>MemberNameKana</t>
    <phoneticPr fontId="1"/>
  </si>
  <si>
    <t>Grade</t>
    <phoneticPr fontId="1"/>
  </si>
  <si>
    <t>Age</t>
    <phoneticPr fontId="1"/>
  </si>
  <si>
    <t>BirthDay</t>
    <phoneticPr fontId="1"/>
  </si>
  <si>
    <t>Height</t>
    <phoneticPr fontId="1"/>
  </si>
  <si>
    <t>BloodType</t>
    <phoneticPr fontId="1"/>
  </si>
  <si>
    <t>Bust</t>
    <phoneticPr fontId="1"/>
  </si>
  <si>
    <t>Waist</t>
    <phoneticPr fontId="1"/>
  </si>
  <si>
    <t>Hip</t>
    <phoneticPr fontId="1"/>
  </si>
  <si>
    <t>オレンジ</t>
  </si>
  <si>
    <t>水色</t>
  </si>
  <si>
    <t>グレー</t>
  </si>
  <si>
    <t>青</t>
  </si>
  <si>
    <t>ターコイズ</t>
  </si>
  <si>
    <t>黄色</t>
  </si>
  <si>
    <t>赤</t>
  </si>
  <si>
    <t>バイオレット</t>
  </si>
  <si>
    <t>緑</t>
  </si>
  <si>
    <t>ピンク</t>
  </si>
  <si>
    <t>綺羅 ツバサ</t>
  </si>
  <si>
    <t>統堂 英玲奈</t>
  </si>
  <si>
    <t>優木 あんじゅ</t>
  </si>
  <si>
    <t>とうどう えれな</t>
  </si>
  <si>
    <t>ゆうき あんじゅ</t>
  </si>
  <si>
    <t>NULL</t>
    <phoneticPr fontId="1"/>
  </si>
  <si>
    <t>初代</t>
    <rPh sb="0" eb="2">
      <t>ショダイ</t>
    </rPh>
    <phoneticPr fontId="1"/>
  </si>
  <si>
    <t>南 ことり</t>
    <phoneticPr fontId="1"/>
  </si>
  <si>
    <t>項目種別</t>
    <rPh sb="0" eb="4">
      <t>コウモクシュベツ</t>
    </rPh>
    <phoneticPr fontId="1"/>
  </si>
  <si>
    <t>文字</t>
    <rPh sb="0" eb="2">
      <t>モジ</t>
    </rPh>
    <phoneticPr fontId="1"/>
  </si>
  <si>
    <t>イメージカラーマスタ</t>
    <phoneticPr fontId="1"/>
  </si>
  <si>
    <t>ImageColorID</t>
    <phoneticPr fontId="1"/>
  </si>
  <si>
    <t>ColorCode</t>
    <phoneticPr fontId="1"/>
  </si>
  <si>
    <t>ColorName</t>
    <phoneticPr fontId="1"/>
  </si>
  <si>
    <t>Detail</t>
    <phoneticPr fontId="1"/>
  </si>
  <si>
    <t>int</t>
    <phoneticPr fontId="1"/>
  </si>
  <si>
    <t>string</t>
    <phoneticPr fontId="1"/>
  </si>
  <si>
    <t>備考</t>
    <rPh sb="0" eb="2">
      <t>ビコウ</t>
    </rPh>
    <phoneticPr fontId="1"/>
  </si>
  <si>
    <t>設定上の誕生日 MMDD</t>
    <rPh sb="0" eb="3">
      <t>セッテイジョウ</t>
    </rPh>
    <rPh sb="4" eb="7">
      <t>タンジョウビ</t>
    </rPh>
    <phoneticPr fontId="1"/>
  </si>
  <si>
    <t>単位:cm</t>
    <rPh sb="0" eb="2">
      <t>タンイ</t>
    </rPh>
    <phoneticPr fontId="1"/>
  </si>
  <si>
    <t>想定桁数</t>
    <rPh sb="0" eb="2">
      <t>ソウテイ</t>
    </rPh>
    <rPh sb="2" eb="4">
      <t>ケタスウ</t>
    </rPh>
    <phoneticPr fontId="1"/>
  </si>
  <si>
    <t>-</t>
    <phoneticPr fontId="1"/>
  </si>
  <si>
    <t>MemberNameEng</t>
    <phoneticPr fontId="1"/>
  </si>
  <si>
    <t>E:小学、JH:中学、H:高校、U:大学、G:大学院 + 学年数字 (例) 高校2年 → H2</t>
    <rPh sb="2" eb="4">
      <t>ショウガク</t>
    </rPh>
    <rPh sb="8" eb="10">
      <t>チュウガク</t>
    </rPh>
    <rPh sb="13" eb="15">
      <t>コウコウ</t>
    </rPh>
    <rPh sb="18" eb="20">
      <t>ダイガク</t>
    </rPh>
    <rPh sb="23" eb="26">
      <t>ダイガクイン</t>
    </rPh>
    <rPh sb="29" eb="31">
      <t>ガクネン</t>
    </rPh>
    <rPh sb="31" eb="33">
      <t>スウジ</t>
    </rPh>
    <rPh sb="35" eb="36">
      <t>レイ</t>
    </rPh>
    <rPh sb="38" eb="40">
      <t>コウコウ</t>
    </rPh>
    <rPh sb="41" eb="42">
      <t>ネン</t>
    </rPh>
    <phoneticPr fontId="1"/>
  </si>
  <si>
    <t>整数3桁、小数2桁</t>
    <rPh sb="0" eb="2">
      <t>セイスウ</t>
    </rPh>
    <rPh sb="3" eb="4">
      <t>ケタ</t>
    </rPh>
    <rPh sb="5" eb="7">
      <t>ショウスウ</t>
    </rPh>
    <rPh sb="8" eb="9">
      <t>ケタ</t>
    </rPh>
    <phoneticPr fontId="1"/>
  </si>
  <si>
    <t>MAX</t>
    <phoneticPr fontId="1"/>
  </si>
  <si>
    <t>〇</t>
    <phoneticPr fontId="1"/>
  </si>
  <si>
    <t>NOTNULL</t>
    <phoneticPr fontId="1"/>
  </si>
  <si>
    <t>LastUpdateDate</t>
  </si>
  <si>
    <t>LastUpdateDate</t>
    <phoneticPr fontId="1"/>
  </si>
  <si>
    <t>日付</t>
    <rPh sb="0" eb="2">
      <t>ヒヅケ</t>
    </rPh>
    <phoneticPr fontId="1"/>
  </si>
  <si>
    <t>年月日日時</t>
    <rPh sb="0" eb="3">
      <t>ネンガッピ</t>
    </rPh>
    <rPh sb="3" eb="5">
      <t>ニチジ</t>
    </rPh>
    <phoneticPr fontId="1"/>
  </si>
  <si>
    <t>数値(小)</t>
    <rPh sb="0" eb="2">
      <t>スウチ</t>
    </rPh>
    <rPh sb="3" eb="4">
      <t>ショウ</t>
    </rPh>
    <phoneticPr fontId="1"/>
  </si>
  <si>
    <t>数値(中)</t>
    <rPh sb="0" eb="2">
      <t>スウチ</t>
    </rPh>
    <rPh sb="3" eb="4">
      <t>チュウ</t>
    </rPh>
    <phoneticPr fontId="1"/>
  </si>
  <si>
    <t>フラグ</t>
  </si>
  <si>
    <t>フラグ</t>
    <phoneticPr fontId="1"/>
  </si>
  <si>
    <t>C#データ型</t>
    <rPh sb="5" eb="6">
      <t>ガタ</t>
    </rPh>
    <phoneticPr fontId="1"/>
  </si>
  <si>
    <t>short</t>
    <phoneticPr fontId="1"/>
  </si>
  <si>
    <t>DateTime</t>
    <phoneticPr fontId="1"/>
  </si>
  <si>
    <t>bool</t>
    <phoneticPr fontId="1"/>
  </si>
  <si>
    <t>H2</t>
  </si>
  <si>
    <t>H3</t>
  </si>
  <si>
    <t>H1</t>
  </si>
  <si>
    <t>False</t>
    <phoneticPr fontId="1"/>
  </si>
  <si>
    <t>Honoka Kōsaka</t>
    <phoneticPr fontId="1"/>
  </si>
  <si>
    <t>Eli Ayase</t>
    <phoneticPr fontId="1"/>
  </si>
  <si>
    <t>Kotori Minami</t>
    <phoneticPr fontId="1"/>
  </si>
  <si>
    <t>Umi Sonoda</t>
    <phoneticPr fontId="1"/>
  </si>
  <si>
    <t>Rin Hoshizora</t>
    <phoneticPr fontId="1"/>
  </si>
  <si>
    <t>Maki Nishikino</t>
    <phoneticPr fontId="1"/>
  </si>
  <si>
    <t>Nozomi Tojo</t>
    <phoneticPr fontId="1"/>
  </si>
  <si>
    <t>Hanayo Koizumi</t>
    <phoneticPr fontId="1"/>
  </si>
  <si>
    <t>Nico Yazawa</t>
    <phoneticPr fontId="1"/>
  </si>
  <si>
    <t>Tsubasa Kira</t>
    <phoneticPr fontId="1"/>
  </si>
  <si>
    <t>Erena Toudou</t>
    <phoneticPr fontId="1"/>
  </si>
  <si>
    <t>Anju Yuuki</t>
    <phoneticPr fontId="1"/>
  </si>
  <si>
    <t>きら つばさ</t>
    <phoneticPr fontId="1"/>
  </si>
  <si>
    <t>True</t>
    <phoneticPr fontId="1"/>
  </si>
  <si>
    <t>■サンプルレコード</t>
    <phoneticPr fontId="1"/>
  </si>
  <si>
    <t>■テーブル設計</t>
    <rPh sb="5" eb="7">
      <t>セッケイ</t>
    </rPh>
    <phoneticPr fontId="1"/>
  </si>
  <si>
    <t>M_Member</t>
    <phoneticPr fontId="1"/>
  </si>
  <si>
    <t>M_ImageColor</t>
    <phoneticPr fontId="1"/>
  </si>
  <si>
    <t>Wikipediaより メンバープロフィール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</si>
</sst>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dd"/>
    <numFmt numFmtId="177" formatCode="yyyy/mm/dd\ hh:mm:ss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rgb="FF202122"/>
      <name val="Arial"/>
      <family val="2"/>
    </font>
    <font>
      <vertAlign val="superscript"/>
      <sz val="9"/>
      <color rgb="FF3366CC"/>
      <name val="Arial"/>
      <family val="2"/>
    </font>
    <font>
      <b/>
      <sz val="9"/>
      <color rgb="FF3366CC"/>
      <name val="Arial"/>
      <family val="2"/>
    </font>
    <font>
      <sz val="9"/>
      <color rgb="FF202122"/>
      <name val="Arial"/>
      <family val="2"/>
    </font>
    <font>
      <sz val="9"/>
      <color rgb="FF000000"/>
      <name val="Arial"/>
      <family val="2"/>
    </font>
    <font>
      <sz val="9"/>
      <color rgb="FF3366CC"/>
      <name val="Arial"/>
      <family val="2"/>
    </font>
    <font>
      <sz val="8"/>
      <color rgb="FF202122"/>
      <name val="Arial"/>
      <family val="2"/>
    </font>
    <font>
      <b/>
      <sz val="10"/>
      <color rgb="FF3366CC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  <border>
      <left/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thin">
        <color rgb="FF2021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0" fillId="2" borderId="1" xfId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10" fillId="2" borderId="2" xfId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0" fillId="2" borderId="9" xfId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0" fillId="2" borderId="12" xfId="0" applyFill="1" applyBorder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176" fontId="0" fillId="0" borderId="14" xfId="0" applyNumberFormat="1" applyBorder="1">
      <alignment vertical="center"/>
    </xf>
    <xf numFmtId="0" fontId="0" fillId="0" borderId="13" xfId="0" quotePrefix="1" applyBorder="1">
      <alignment vertical="center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177" fontId="0" fillId="0" borderId="13" xfId="0" applyNumberFormat="1" applyBorder="1">
      <alignment vertical="center"/>
    </xf>
    <xf numFmtId="0" fontId="5" fillId="2" borderId="4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0" fillId="2" borderId="1" xfId="1" applyFill="1" applyBorder="1" applyAlignment="1">
      <alignment horizontal="left" vertical="center" wrapText="1"/>
    </xf>
    <xf numFmtId="0" fontId="10" fillId="2" borderId="2" xfId="1" applyFill="1" applyBorder="1" applyAlignment="1">
      <alignment horizontal="left" vertical="center" wrapText="1"/>
    </xf>
    <xf numFmtId="0" fontId="10" fillId="2" borderId="1" xfId="1" applyFill="1" applyBorder="1" applyAlignment="1">
      <alignment vertical="center" wrapText="1"/>
    </xf>
    <xf numFmtId="0" fontId="10" fillId="2" borderId="2" xfId="1" applyFill="1" applyBorder="1" applyAlignment="1">
      <alignment vertical="center" wrapText="1"/>
    </xf>
    <xf numFmtId="56" fontId="10" fillId="2" borderId="1" xfId="1" applyNumberFormat="1" applyFill="1" applyBorder="1" applyAlignment="1">
      <alignment vertical="center" wrapText="1"/>
    </xf>
    <xf numFmtId="56" fontId="10" fillId="2" borderId="2" xfId="1" applyNumberFormat="1" applyFill="1" applyBorder="1" applyAlignment="1">
      <alignment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10" fillId="2" borderId="9" xfId="1" applyFill="1" applyBorder="1" applyAlignment="1">
      <alignment vertical="center" wrapText="1"/>
    </xf>
    <xf numFmtId="56" fontId="10" fillId="2" borderId="9" xfId="1" applyNumberFormat="1" applyFill="1" applyBorder="1" applyAlignment="1">
      <alignment vertical="center" wrapText="1"/>
    </xf>
    <xf numFmtId="0" fontId="5" fillId="2" borderId="10" xfId="0" applyFont="1" applyFill="1" applyBorder="1" applyAlignment="1">
      <alignment horizontal="right" vertical="center" wrapText="1"/>
    </xf>
    <xf numFmtId="0" fontId="5" fillId="2" borderId="0" xfId="0" applyFont="1" applyFill="1">
      <alignment vertical="center"/>
    </xf>
    <xf numFmtId="0" fontId="5" fillId="2" borderId="11" xfId="0" applyFont="1" applyFill="1" applyBorder="1" applyAlignment="1">
      <alignment horizontal="left" vertical="center" wrapText="1"/>
    </xf>
    <xf numFmtId="0" fontId="10" fillId="3" borderId="1" xfId="1" applyFill="1" applyBorder="1" applyAlignment="1">
      <alignment horizontal="center" vertical="center" wrapText="1"/>
    </xf>
    <xf numFmtId="0" fontId="10" fillId="3" borderId="2" xfId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176" fontId="12" fillId="0" borderId="0" xfId="0" applyNumberFormat="1" applyFont="1">
      <alignment vertical="center"/>
    </xf>
    <xf numFmtId="0" fontId="1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ja.wikipedia.org/wiki/9%E6%9C%8812%E6%97%A5" TargetMode="External"/><Relationship Id="rId18" Type="http://schemas.openxmlformats.org/officeDocument/2006/relationships/hyperlink" Target="https://ja.wikipedia.org/wiki/%E3%82%BF%E3%83%BC%E3%82%B3%E3%82%A4%E3%82%BA%E3%83%96%E3%83%AB%E3%83%BC" TargetMode="External"/><Relationship Id="rId26" Type="http://schemas.openxmlformats.org/officeDocument/2006/relationships/hyperlink" Target="https://ja.wikipedia.org/wiki/%E7%B4%AB" TargetMode="External"/><Relationship Id="rId21" Type="http://schemas.openxmlformats.org/officeDocument/2006/relationships/hyperlink" Target="https://ja.wikipedia.org/wiki/11%E6%9C%881%E6%97%A5" TargetMode="External"/><Relationship Id="rId34" Type="http://schemas.openxmlformats.org/officeDocument/2006/relationships/hyperlink" Target="https://ja.wikipedia.org/wiki/%E7%9F%A2%E6%BE%A4%E3%81%AB%E3%81%93" TargetMode="External"/><Relationship Id="rId7" Type="http://schemas.openxmlformats.org/officeDocument/2006/relationships/hyperlink" Target="https://ja.wikipedia.org/wiki/%E7%B5%A2%E7%80%AC%E7%B5%B5%E9%87%8C" TargetMode="External"/><Relationship Id="rId12" Type="http://schemas.openxmlformats.org/officeDocument/2006/relationships/hyperlink" Target="https://ja.wikipedia.org/wiki/%E5%86%85%E7%94%B0%E5%BD%A9" TargetMode="External"/><Relationship Id="rId17" Type="http://schemas.openxmlformats.org/officeDocument/2006/relationships/hyperlink" Target="https://ja.wikipedia.org/wiki/3%E6%9C%8815%E6%97%A5" TargetMode="External"/><Relationship Id="rId25" Type="http://schemas.openxmlformats.org/officeDocument/2006/relationships/hyperlink" Target="https://ja.wikipedia.org/wiki/4%E6%9C%8819%E6%97%A5" TargetMode="External"/><Relationship Id="rId33" Type="http://schemas.openxmlformats.org/officeDocument/2006/relationships/hyperlink" Target="https://ja.wikipedia.org/wiki/%E3%83%94%E3%83%B3%E3%82%AF" TargetMode="External"/><Relationship Id="rId2" Type="http://schemas.openxmlformats.org/officeDocument/2006/relationships/hyperlink" Target="https://ja.wikipedia.org/wiki/%E3%82%AA%E3%83%AC%E3%83%B3%E3%82%B8%E8%89%B2" TargetMode="External"/><Relationship Id="rId16" Type="http://schemas.openxmlformats.org/officeDocument/2006/relationships/hyperlink" Target="https://ja.wikipedia.org/wiki/%E4%B8%89%E6%A3%AE%E3%81%99%E3%81%9A%E3%81%93" TargetMode="External"/><Relationship Id="rId20" Type="http://schemas.openxmlformats.org/officeDocument/2006/relationships/hyperlink" Target="https://ja.wikipedia.org/wiki/%E9%A3%AF%E7%94%B0%E9%87%8C%E7%A9%82" TargetMode="External"/><Relationship Id="rId29" Type="http://schemas.openxmlformats.org/officeDocument/2006/relationships/hyperlink" Target="https://ja.wikipedia.org/wiki/6%E6%9C%889%E6%97%A5" TargetMode="External"/><Relationship Id="rId1" Type="http://schemas.openxmlformats.org/officeDocument/2006/relationships/hyperlink" Target="https://ja.wikipedia.org/wiki/ABO%E5%BC%8F%E8%A1%80%E6%B6%B2%E5%9E%8B" TargetMode="External"/><Relationship Id="rId6" Type="http://schemas.openxmlformats.org/officeDocument/2006/relationships/hyperlink" Target="https://ja.wikipedia.org/wiki/%E6%B0%B4%E8%89%B2" TargetMode="External"/><Relationship Id="rId11" Type="http://schemas.openxmlformats.org/officeDocument/2006/relationships/hyperlink" Target="https://ja.wikipedia.org/wiki/%E5%8D%97%E3%81%93%E3%81%A8%E3%82%8A" TargetMode="External"/><Relationship Id="rId24" Type="http://schemas.openxmlformats.org/officeDocument/2006/relationships/hyperlink" Target="https://ja.wikipedia.org/wiki/Pile" TargetMode="External"/><Relationship Id="rId32" Type="http://schemas.openxmlformats.org/officeDocument/2006/relationships/hyperlink" Target="https://ja.wikipedia.org/wiki/1%E6%9C%8817%E6%97%A5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ja.wikipedia.org/wiki/8%E6%9C%883%E6%97%A5" TargetMode="External"/><Relationship Id="rId15" Type="http://schemas.openxmlformats.org/officeDocument/2006/relationships/hyperlink" Target="https://ja.wikipedia.org/wiki/%E5%9C%92%E7%94%B0%E6%B5%B7%E6%9C%AA" TargetMode="External"/><Relationship Id="rId23" Type="http://schemas.openxmlformats.org/officeDocument/2006/relationships/hyperlink" Target="https://ja.wikipedia.org/wiki/%E8%A5%BF%E6%9C%A8%E9%87%8E%E7%9C%9F%E5%A7%AB" TargetMode="External"/><Relationship Id="rId28" Type="http://schemas.openxmlformats.org/officeDocument/2006/relationships/hyperlink" Target="https://ja.wikipedia.org/wiki/%E6%A5%A0%E7%94%B0%E4%BA%9C%E8%A1%A3%E5%A5%88" TargetMode="External"/><Relationship Id="rId36" Type="http://schemas.openxmlformats.org/officeDocument/2006/relationships/hyperlink" Target="https://ja.wikipedia.org/wiki/7%E6%9C%8822%E6%97%A5" TargetMode="External"/><Relationship Id="rId10" Type="http://schemas.openxmlformats.org/officeDocument/2006/relationships/hyperlink" Target="https://ja.wikipedia.org/wiki/%E7%81%B0%E8%89%B2" TargetMode="External"/><Relationship Id="rId19" Type="http://schemas.openxmlformats.org/officeDocument/2006/relationships/hyperlink" Target="https://ja.wikipedia.org/wiki/%E6%98%9F%E7%A9%BA%E5%87%9B" TargetMode="External"/><Relationship Id="rId31" Type="http://schemas.openxmlformats.org/officeDocument/2006/relationships/hyperlink" Target="https://ja.wikipedia.org/wiki/%E5%B0%8F%E6%B3%89%E8%8A%B1%E9%99%BD" TargetMode="External"/><Relationship Id="rId4" Type="http://schemas.openxmlformats.org/officeDocument/2006/relationships/hyperlink" Target="https://ja.wikipedia.org/wiki/%E6%96%B0%E7%94%B0%E6%81%B5%E6%B5%B7" TargetMode="External"/><Relationship Id="rId9" Type="http://schemas.openxmlformats.org/officeDocument/2006/relationships/hyperlink" Target="https://ja.wikipedia.org/wiki/10%E6%9C%8821%E6%97%A5" TargetMode="External"/><Relationship Id="rId14" Type="http://schemas.openxmlformats.org/officeDocument/2006/relationships/hyperlink" Target="https://ja.wikipedia.org/wiki/%E9%9D%92" TargetMode="External"/><Relationship Id="rId22" Type="http://schemas.openxmlformats.org/officeDocument/2006/relationships/hyperlink" Target="https://ja.wikipedia.org/wiki/%E8%B5%A4" TargetMode="External"/><Relationship Id="rId27" Type="http://schemas.openxmlformats.org/officeDocument/2006/relationships/hyperlink" Target="https://ja.wikipedia.org/wiki/%E6%9D%B1%E6%A2%9D%E5%B8%8C" TargetMode="External"/><Relationship Id="rId30" Type="http://schemas.openxmlformats.org/officeDocument/2006/relationships/hyperlink" Target="https://ja.wikipedia.org/wiki/%E7%B7%91" TargetMode="External"/><Relationship Id="rId35" Type="http://schemas.openxmlformats.org/officeDocument/2006/relationships/hyperlink" Target="https://ja.wikipedia.org/wiki/%E5%BE%B3%E4%BA%95%E9%9D%92%E7%A9%BA" TargetMode="External"/><Relationship Id="rId8" Type="http://schemas.openxmlformats.org/officeDocument/2006/relationships/hyperlink" Target="https://ja.wikipedia.org/wiki/%E5%8D%97%E6%A2%9D%E6%84%9B%E4%B9%83" TargetMode="External"/><Relationship Id="rId3" Type="http://schemas.openxmlformats.org/officeDocument/2006/relationships/hyperlink" Target="https://ja.wikipedia.org/wiki/%E9%AB%98%E5%9D%82%E7%A9%82%E4%B9%83%E6%9E%9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1B1F-43B1-4B2C-9C71-E4E59ABD468E}">
  <dimension ref="A1:R35"/>
  <sheetViews>
    <sheetView tabSelected="1" zoomScaleNormal="100" workbookViewId="0"/>
  </sheetViews>
  <sheetFormatPr defaultRowHeight="18.75" x14ac:dyDescent="0.4"/>
  <cols>
    <col min="3" max="3" width="18.875" bestFit="1" customWidth="1"/>
    <col min="4" max="4" width="11.25" customWidth="1"/>
    <col min="5" max="5" width="18.875" bestFit="1" customWidth="1"/>
    <col min="6" max="6" width="17.375" bestFit="1" customWidth="1"/>
    <col min="7" max="7" width="43.125" bestFit="1" customWidth="1"/>
    <col min="8" max="8" width="6.5" bestFit="1" customWidth="1"/>
    <col min="9" max="9" width="8.875" style="11" bestFit="1" customWidth="1"/>
    <col min="10" max="10" width="7.125" bestFit="1" customWidth="1"/>
    <col min="11" max="11" width="10.625" bestFit="1" customWidth="1"/>
    <col min="12" max="14" width="6.5" bestFit="1" customWidth="1"/>
    <col min="15" max="15" width="6.5" customWidth="1"/>
    <col min="16" max="16" width="20" bestFit="1" customWidth="1"/>
    <col min="17" max="17" width="19.75" bestFit="1" customWidth="1"/>
  </cols>
  <sheetData>
    <row r="1" spans="1:16" s="53" customFormat="1" ht="24" x14ac:dyDescent="0.4">
      <c r="A1" s="53" t="s">
        <v>0</v>
      </c>
      <c r="D1" s="53" t="s">
        <v>176</v>
      </c>
      <c r="I1" s="54"/>
    </row>
    <row r="2" spans="1:16" x14ac:dyDescent="0.4">
      <c r="A2" t="s">
        <v>175</v>
      </c>
    </row>
    <row r="3" spans="1:16" x14ac:dyDescent="0.4">
      <c r="D3" s="12" t="s">
        <v>143</v>
      </c>
      <c r="E3" s="12" t="s">
        <v>124</v>
      </c>
      <c r="F3" s="12" t="s">
        <v>136</v>
      </c>
      <c r="G3" s="12" t="s">
        <v>152</v>
      </c>
      <c r="H3" s="14" t="s">
        <v>133</v>
      </c>
      <c r="I3" s="17"/>
      <c r="J3" s="17"/>
      <c r="K3" s="18"/>
      <c r="L3" s="17"/>
      <c r="M3" s="17"/>
      <c r="N3" s="17"/>
      <c r="O3" s="17"/>
      <c r="P3" s="19"/>
    </row>
    <row r="4" spans="1:16" x14ac:dyDescent="0.4">
      <c r="C4" s="14" t="s">
        <v>3</v>
      </c>
      <c r="D4" s="12" t="s">
        <v>142</v>
      </c>
      <c r="E4" s="12" t="s">
        <v>149</v>
      </c>
      <c r="F4" s="16" t="s">
        <v>137</v>
      </c>
      <c r="G4" s="16" t="str">
        <f>"public "&amp;VLOOKUP(E4,データ型対応表!$C$5:$D$9,2,0)&amp;IF(D4="〇","","?")&amp;" "&amp;C4&amp;" { get; set; }"</f>
        <v>public int MemberID { get; set; }</v>
      </c>
      <c r="H4" s="14"/>
      <c r="I4" s="17"/>
      <c r="J4" s="17"/>
      <c r="K4" s="18"/>
      <c r="L4" s="17"/>
      <c r="M4" s="17"/>
      <c r="N4" s="17"/>
      <c r="O4" s="17"/>
      <c r="P4" s="19"/>
    </row>
    <row r="5" spans="1:16" x14ac:dyDescent="0.4">
      <c r="C5" s="14" t="s">
        <v>5</v>
      </c>
      <c r="D5" s="12" t="s">
        <v>142</v>
      </c>
      <c r="E5" s="12" t="s">
        <v>125</v>
      </c>
      <c r="F5" s="12">
        <v>100</v>
      </c>
      <c r="G5" s="16" t="str">
        <f>"public "&amp;VLOOKUP(E5,データ型対応表!$C$5:$D$9,2,0)&amp;IF(D5="〇","","?")&amp;" "&amp;C5&amp;" { get; set; }"</f>
        <v>public string MemberName { get; set; }</v>
      </c>
      <c r="H5" s="14"/>
      <c r="I5" s="17"/>
      <c r="J5" s="17"/>
      <c r="K5" s="18"/>
      <c r="L5" s="17"/>
      <c r="M5" s="17"/>
      <c r="N5" s="17"/>
      <c r="O5" s="17"/>
      <c r="P5" s="19"/>
    </row>
    <row r="6" spans="1:16" x14ac:dyDescent="0.4">
      <c r="C6" s="14" t="s">
        <v>97</v>
      </c>
      <c r="D6" s="12" t="s">
        <v>142</v>
      </c>
      <c r="E6" s="12" t="s">
        <v>125</v>
      </c>
      <c r="F6" s="12">
        <v>100</v>
      </c>
      <c r="G6" s="16" t="str">
        <f>"public "&amp;VLOOKUP(E6,データ型対応表!$C$5:$D$9,2,0)&amp;IF(D6="〇","","?")&amp;" "&amp;C6&amp;" { get; set; }"</f>
        <v>public string MemberNameKana { get; set; }</v>
      </c>
      <c r="H6" s="14"/>
      <c r="I6" s="17"/>
      <c r="J6" s="17"/>
      <c r="K6" s="18"/>
      <c r="L6" s="17"/>
      <c r="M6" s="17"/>
      <c r="N6" s="17"/>
      <c r="O6" s="17"/>
      <c r="P6" s="19"/>
    </row>
    <row r="7" spans="1:16" x14ac:dyDescent="0.4">
      <c r="C7" s="14" t="s">
        <v>138</v>
      </c>
      <c r="D7" s="12" t="s">
        <v>142</v>
      </c>
      <c r="E7" s="12" t="s">
        <v>125</v>
      </c>
      <c r="F7" s="12">
        <v>100</v>
      </c>
      <c r="G7" s="16" t="str">
        <f>"public "&amp;VLOOKUP(E7,データ型対応表!$C$5:$D$9,2,0)&amp;IF(D7="〇","","?")&amp;" "&amp;C7&amp;" { get; set; }"</f>
        <v>public string MemberNameEng { get; set; }</v>
      </c>
      <c r="H7" s="14"/>
      <c r="I7" s="17"/>
      <c r="J7" s="17"/>
      <c r="K7" s="18"/>
      <c r="L7" s="17"/>
      <c r="M7" s="17"/>
      <c r="N7" s="17"/>
      <c r="O7" s="17"/>
      <c r="P7" s="19"/>
    </row>
    <row r="8" spans="1:16" x14ac:dyDescent="0.4">
      <c r="C8" s="14" t="s">
        <v>127</v>
      </c>
      <c r="D8" s="12"/>
      <c r="E8" s="12" t="s">
        <v>149</v>
      </c>
      <c r="F8" s="12">
        <v>8</v>
      </c>
      <c r="G8" s="16" t="str">
        <f>"public "&amp;VLOOKUP(E8,データ型対応表!$C$5:$D$9,2,0)&amp;IF(D8="〇","","?")&amp;" "&amp;C8&amp;" { get; set; }"</f>
        <v>public int? ImageColorID { get; set; }</v>
      </c>
      <c r="H8" s="14"/>
      <c r="I8" s="17"/>
      <c r="J8" s="17"/>
      <c r="K8" s="18"/>
      <c r="L8" s="17"/>
      <c r="M8" s="17"/>
      <c r="N8" s="17"/>
      <c r="O8" s="17"/>
      <c r="P8" s="19"/>
    </row>
    <row r="9" spans="1:16" x14ac:dyDescent="0.4">
      <c r="C9" s="14" t="s">
        <v>98</v>
      </c>
      <c r="D9" s="12"/>
      <c r="E9" s="12" t="s">
        <v>125</v>
      </c>
      <c r="F9" s="12">
        <v>4</v>
      </c>
      <c r="G9" s="16" t="str">
        <f>"public "&amp;VLOOKUP(E9,データ型対応表!$C$5:$D$9,2,0)&amp;IF(D9="〇","","?")&amp;" "&amp;C9&amp;" { get; set; }"</f>
        <v>public string? Grade { get; set; }</v>
      </c>
      <c r="H9" s="14" t="s">
        <v>139</v>
      </c>
      <c r="I9" s="17"/>
      <c r="J9" s="17"/>
      <c r="K9" s="18"/>
      <c r="L9" s="17"/>
      <c r="M9" s="17"/>
      <c r="N9" s="17"/>
      <c r="O9" s="17"/>
      <c r="P9" s="19"/>
    </row>
    <row r="10" spans="1:16" x14ac:dyDescent="0.4">
      <c r="C10" s="14" t="s">
        <v>99</v>
      </c>
      <c r="D10" s="12"/>
      <c r="E10" s="12" t="s">
        <v>148</v>
      </c>
      <c r="F10" s="12">
        <v>3</v>
      </c>
      <c r="G10" s="16" t="str">
        <f>"public "&amp;VLOOKUP(E10,データ型対応表!$C$5:$D$9,2,0)&amp;IF(D10="〇","","?")&amp;" "&amp;C10&amp;" { get; set; }"</f>
        <v>public short? Age { get; set; }</v>
      </c>
      <c r="H10" s="14"/>
      <c r="I10" s="17"/>
      <c r="J10" s="17"/>
      <c r="K10" s="18"/>
      <c r="L10" s="17"/>
      <c r="M10" s="17"/>
      <c r="N10" s="17"/>
      <c r="O10" s="17"/>
      <c r="P10" s="19"/>
    </row>
    <row r="11" spans="1:16" x14ac:dyDescent="0.4">
      <c r="C11" s="15" t="s">
        <v>100</v>
      </c>
      <c r="D11" s="12"/>
      <c r="E11" s="12" t="s">
        <v>125</v>
      </c>
      <c r="F11" s="12">
        <v>4</v>
      </c>
      <c r="G11" s="16" t="str">
        <f>"public "&amp;VLOOKUP(E11,データ型対応表!$C$5:$D$9,2,0)&amp;IF(D11="〇","","?")&amp;" "&amp;C11&amp;" { get; set; }"</f>
        <v>public string? BirthDay { get; set; }</v>
      </c>
      <c r="H11" s="14" t="s">
        <v>134</v>
      </c>
      <c r="I11" s="17"/>
      <c r="J11" s="17"/>
      <c r="K11" s="18"/>
      <c r="L11" s="17"/>
      <c r="M11" s="17"/>
      <c r="N11" s="17"/>
      <c r="O11" s="17"/>
      <c r="P11" s="19"/>
    </row>
    <row r="12" spans="1:16" x14ac:dyDescent="0.4">
      <c r="C12" s="14" t="s">
        <v>101</v>
      </c>
      <c r="D12" s="12"/>
      <c r="E12" s="12" t="s">
        <v>149</v>
      </c>
      <c r="F12" s="12" t="s">
        <v>140</v>
      </c>
      <c r="G12" s="16" t="str">
        <f>"public "&amp;VLOOKUP(E12,データ型対応表!$C$5:$D$9,2,0)&amp;IF(D12="〇","","?")&amp;" "&amp;C12&amp;" { get; set; }"</f>
        <v>public int? Height { get; set; }</v>
      </c>
      <c r="H12" s="14" t="s">
        <v>135</v>
      </c>
      <c r="I12" s="17"/>
      <c r="J12" s="17"/>
      <c r="K12" s="18"/>
      <c r="L12" s="17"/>
      <c r="M12" s="17"/>
      <c r="N12" s="17"/>
      <c r="O12" s="17"/>
      <c r="P12" s="19"/>
    </row>
    <row r="13" spans="1:16" x14ac:dyDescent="0.4">
      <c r="C13" s="14" t="s">
        <v>102</v>
      </c>
      <c r="D13" s="12"/>
      <c r="E13" s="12" t="s">
        <v>125</v>
      </c>
      <c r="F13" s="12"/>
      <c r="G13" s="16" t="str">
        <f>"public "&amp;VLOOKUP(E13,データ型対応表!$C$5:$D$9,2,0)&amp;IF(D13="〇","","?")&amp;" "&amp;C13&amp;" { get; set; }"</f>
        <v>public string? BloodType { get; set; }</v>
      </c>
      <c r="H13" s="14"/>
      <c r="I13" s="17"/>
      <c r="J13" s="17"/>
      <c r="K13" s="18"/>
      <c r="L13" s="17"/>
      <c r="M13" s="17"/>
      <c r="N13" s="17"/>
      <c r="O13" s="17"/>
      <c r="P13" s="19"/>
    </row>
    <row r="14" spans="1:16" x14ac:dyDescent="0.4">
      <c r="C14" s="14" t="s">
        <v>103</v>
      </c>
      <c r="D14" s="12"/>
      <c r="E14" s="12" t="s">
        <v>149</v>
      </c>
      <c r="F14" s="12">
        <v>4</v>
      </c>
      <c r="G14" s="16" t="str">
        <f>"public "&amp;VLOOKUP(E14,データ型対応表!$C$5:$D$9,2,0)&amp;IF(D14="〇","","?")&amp;" "&amp;C14&amp;" { get; set; }"</f>
        <v>public int? Bust { get; set; }</v>
      </c>
      <c r="H14" s="14"/>
      <c r="I14" s="17"/>
      <c r="J14" s="17"/>
      <c r="K14" s="18"/>
      <c r="L14" s="17"/>
      <c r="M14" s="17"/>
      <c r="N14" s="17"/>
      <c r="O14" s="17"/>
      <c r="P14" s="19"/>
    </row>
    <row r="15" spans="1:16" x14ac:dyDescent="0.4">
      <c r="C15" s="14" t="s">
        <v>104</v>
      </c>
      <c r="D15" s="12"/>
      <c r="E15" s="12" t="s">
        <v>149</v>
      </c>
      <c r="F15" s="12">
        <v>4</v>
      </c>
      <c r="G15" s="16" t="str">
        <f>"public "&amp;VLOOKUP(E15,データ型対応表!$C$5:$D$9,2,0)&amp;IF(D15="〇","","?")&amp;" "&amp;C15&amp;" { get; set; }"</f>
        <v>public int? Waist { get; set; }</v>
      </c>
      <c r="H15" s="14"/>
      <c r="I15" s="17"/>
      <c r="J15" s="17"/>
      <c r="K15" s="18"/>
      <c r="L15" s="17"/>
      <c r="M15" s="17"/>
      <c r="N15" s="17"/>
      <c r="O15" s="17"/>
      <c r="P15" s="19"/>
    </row>
    <row r="16" spans="1:16" x14ac:dyDescent="0.4">
      <c r="C16" s="14" t="s">
        <v>105</v>
      </c>
      <c r="D16" s="12"/>
      <c r="E16" s="12" t="s">
        <v>149</v>
      </c>
      <c r="F16" s="12">
        <v>4</v>
      </c>
      <c r="G16" s="16" t="str">
        <f>"public "&amp;VLOOKUP(E16,データ型対応表!$C$5:$D$9,2,0)&amp;IF(D16="〇","","?")&amp;" "&amp;C16&amp;" { get; set; }"</f>
        <v>public int? Hip { get; set; }</v>
      </c>
      <c r="H16" s="14"/>
      <c r="I16" s="17"/>
      <c r="J16" s="17"/>
      <c r="K16" s="18"/>
      <c r="L16" s="17"/>
      <c r="M16" s="17"/>
      <c r="N16" s="17"/>
      <c r="O16" s="17"/>
      <c r="P16" s="19"/>
    </row>
    <row r="17" spans="1:18" x14ac:dyDescent="0.4">
      <c r="C17" s="14" t="s">
        <v>130</v>
      </c>
      <c r="D17" s="12"/>
      <c r="E17" s="12" t="s">
        <v>125</v>
      </c>
      <c r="F17" s="12" t="s">
        <v>141</v>
      </c>
      <c r="G17" s="16" t="str">
        <f>"public "&amp;VLOOKUP(E17,データ型対応表!$C$5:$D$9,2,0)&amp;IF(D17="〇","","?")&amp;" "&amp;C17&amp;" { get; set; }"</f>
        <v>public string? Detail { get; set; }</v>
      </c>
      <c r="H17" s="14"/>
      <c r="I17" s="17"/>
      <c r="J17" s="17"/>
      <c r="K17" s="18"/>
      <c r="L17" s="17"/>
      <c r="M17" s="17"/>
      <c r="N17" s="17"/>
      <c r="O17" s="17"/>
      <c r="P17" s="19"/>
    </row>
    <row r="18" spans="1:18" x14ac:dyDescent="0.4">
      <c r="C18" s="14" t="s">
        <v>145</v>
      </c>
      <c r="D18" s="12"/>
      <c r="E18" s="12" t="s">
        <v>146</v>
      </c>
      <c r="F18" s="12" t="s">
        <v>147</v>
      </c>
      <c r="G18" s="16" t="str">
        <f>"public "&amp;VLOOKUP(E18,データ型対応表!$C$5:$D$9,2,0)&amp;IF(D18="〇","","?")&amp;" "&amp;C18&amp;" { get; set; }"</f>
        <v>public DateTime? LastUpdateDate { get; set; }</v>
      </c>
      <c r="H18" s="14"/>
      <c r="I18" s="17"/>
      <c r="J18" s="17"/>
      <c r="K18" s="18"/>
      <c r="L18" s="17"/>
      <c r="M18" s="17"/>
      <c r="N18" s="17"/>
      <c r="O18" s="17"/>
      <c r="P18" s="19"/>
    </row>
    <row r="19" spans="1:18" x14ac:dyDescent="0.4">
      <c r="C19" s="14" t="s">
        <v>8</v>
      </c>
      <c r="D19" s="12" t="s">
        <v>142</v>
      </c>
      <c r="E19" s="12" t="s">
        <v>151</v>
      </c>
      <c r="F19" s="12">
        <v>1</v>
      </c>
      <c r="G19" s="16" t="str">
        <f>"public "&amp;VLOOKUP(E19,データ型対応表!$C$5:$D$9,2,0)&amp;IF(D19="〇","","?")&amp;" "&amp;C19&amp;" { get; set; }"</f>
        <v>public bool Invalid_FLG { get; set; }</v>
      </c>
      <c r="H19" s="14"/>
      <c r="I19" s="17"/>
      <c r="J19" s="17"/>
      <c r="K19" s="18"/>
      <c r="L19" s="17"/>
      <c r="M19" s="17"/>
      <c r="N19" s="17"/>
      <c r="O19" s="17"/>
      <c r="P19" s="19"/>
    </row>
    <row r="21" spans="1:18" x14ac:dyDescent="0.4">
      <c r="A21" t="s">
        <v>174</v>
      </c>
    </row>
    <row r="22" spans="1:18" x14ac:dyDescent="0.4">
      <c r="C22" s="12" t="s">
        <v>3</v>
      </c>
      <c r="D22" s="12" t="s">
        <v>5</v>
      </c>
      <c r="E22" s="12" t="s">
        <v>97</v>
      </c>
      <c r="F22" s="14" t="s">
        <v>138</v>
      </c>
      <c r="G22" s="12" t="s">
        <v>127</v>
      </c>
      <c r="H22" s="12" t="s">
        <v>98</v>
      </c>
      <c r="I22" s="12" t="s">
        <v>99</v>
      </c>
      <c r="J22" s="13" t="s">
        <v>100</v>
      </c>
      <c r="K22" s="12" t="s">
        <v>101</v>
      </c>
      <c r="L22" s="12" t="s">
        <v>102</v>
      </c>
      <c r="M22" s="12" t="s">
        <v>103</v>
      </c>
      <c r="N22" s="12" t="s">
        <v>104</v>
      </c>
      <c r="O22" s="12" t="s">
        <v>105</v>
      </c>
      <c r="P22" s="12" t="s">
        <v>130</v>
      </c>
      <c r="Q22" s="12" t="s">
        <v>144</v>
      </c>
      <c r="R22" s="12" t="s">
        <v>8</v>
      </c>
    </row>
    <row r="23" spans="1:18" x14ac:dyDescent="0.4">
      <c r="B23" t="s">
        <v>122</v>
      </c>
      <c r="C23" s="12">
        <v>1</v>
      </c>
      <c r="D23" s="12" t="s">
        <v>34</v>
      </c>
      <c r="E23" s="12" t="s">
        <v>33</v>
      </c>
      <c r="F23" s="12" t="s">
        <v>160</v>
      </c>
      <c r="G23" s="12">
        <v>1</v>
      </c>
      <c r="H23" s="12" t="s">
        <v>156</v>
      </c>
      <c r="I23" s="12" t="s">
        <v>87</v>
      </c>
      <c r="J23" s="13">
        <v>45141</v>
      </c>
      <c r="K23" s="12" t="s">
        <v>88</v>
      </c>
      <c r="L23" s="12" t="s">
        <v>83</v>
      </c>
      <c r="M23" s="12">
        <v>78</v>
      </c>
      <c r="N23" s="12">
        <v>58</v>
      </c>
      <c r="O23" s="12">
        <v>82</v>
      </c>
      <c r="P23" s="12"/>
      <c r="Q23" s="20">
        <f ca="1">NOW()</f>
        <v>44986.320803240742</v>
      </c>
      <c r="R23" s="16" t="s">
        <v>159</v>
      </c>
    </row>
    <row r="24" spans="1:18" x14ac:dyDescent="0.4">
      <c r="B24" t="s">
        <v>122</v>
      </c>
      <c r="C24" s="12">
        <v>2</v>
      </c>
      <c r="D24" s="12" t="s">
        <v>41</v>
      </c>
      <c r="E24" s="12" t="s">
        <v>40</v>
      </c>
      <c r="F24" s="12" t="s">
        <v>161</v>
      </c>
      <c r="G24" s="12">
        <v>2</v>
      </c>
      <c r="H24" s="12" t="s">
        <v>157</v>
      </c>
      <c r="I24" s="12" t="s">
        <v>89</v>
      </c>
      <c r="J24" s="13">
        <v>45220</v>
      </c>
      <c r="K24" s="12" t="s">
        <v>90</v>
      </c>
      <c r="L24" s="12" t="s">
        <v>84</v>
      </c>
      <c r="M24" s="12">
        <v>88</v>
      </c>
      <c r="N24" s="12">
        <v>60</v>
      </c>
      <c r="O24" s="12">
        <v>84</v>
      </c>
      <c r="P24" s="12"/>
      <c r="Q24" s="20">
        <f t="shared" ref="Q24:Q35" ca="1" si="0">NOW()</f>
        <v>44986.320803240742</v>
      </c>
      <c r="R24" s="16" t="s">
        <v>159</v>
      </c>
    </row>
    <row r="25" spans="1:18" x14ac:dyDescent="0.4">
      <c r="B25" t="s">
        <v>122</v>
      </c>
      <c r="C25" s="12">
        <v>3</v>
      </c>
      <c r="D25" s="12" t="s">
        <v>123</v>
      </c>
      <c r="E25" s="12" t="s">
        <v>47</v>
      </c>
      <c r="F25" s="12" t="s">
        <v>162</v>
      </c>
      <c r="G25" s="12">
        <v>3</v>
      </c>
      <c r="H25" s="12" t="s">
        <v>156</v>
      </c>
      <c r="I25" s="12" t="s">
        <v>87</v>
      </c>
      <c r="J25" s="13">
        <v>45181</v>
      </c>
      <c r="K25" s="12" t="s">
        <v>91</v>
      </c>
      <c r="L25" s="12" t="s">
        <v>83</v>
      </c>
      <c r="M25" s="12">
        <v>80</v>
      </c>
      <c r="N25" s="12">
        <v>58</v>
      </c>
      <c r="O25" s="12">
        <v>80</v>
      </c>
      <c r="P25" s="12"/>
      <c r="Q25" s="20">
        <f t="shared" ca="1" si="0"/>
        <v>44986.320803240742</v>
      </c>
      <c r="R25" s="16" t="s">
        <v>159</v>
      </c>
    </row>
    <row r="26" spans="1:18" x14ac:dyDescent="0.4">
      <c r="B26" t="s">
        <v>122</v>
      </c>
      <c r="C26" s="12">
        <v>4</v>
      </c>
      <c r="D26" s="12" t="s">
        <v>53</v>
      </c>
      <c r="E26" s="12" t="s">
        <v>52</v>
      </c>
      <c r="F26" s="12" t="s">
        <v>163</v>
      </c>
      <c r="G26" s="12">
        <v>4</v>
      </c>
      <c r="H26" s="12" t="s">
        <v>156</v>
      </c>
      <c r="I26" s="12" t="s">
        <v>87</v>
      </c>
      <c r="J26" s="13">
        <v>45000</v>
      </c>
      <c r="K26" s="12" t="s">
        <v>91</v>
      </c>
      <c r="L26" s="12" t="s">
        <v>85</v>
      </c>
      <c r="M26" s="12">
        <v>76</v>
      </c>
      <c r="N26" s="12">
        <v>58</v>
      </c>
      <c r="O26" s="12">
        <v>80</v>
      </c>
      <c r="P26" s="12"/>
      <c r="Q26" s="20">
        <f t="shared" ca="1" si="0"/>
        <v>44986.320803240742</v>
      </c>
      <c r="R26" s="16" t="s">
        <v>159</v>
      </c>
    </row>
    <row r="27" spans="1:18" x14ac:dyDescent="0.4">
      <c r="B27" t="s">
        <v>122</v>
      </c>
      <c r="C27" s="12">
        <v>5</v>
      </c>
      <c r="D27" s="12" t="s">
        <v>59</v>
      </c>
      <c r="E27" s="12" t="s">
        <v>58</v>
      </c>
      <c r="F27" s="12" t="s">
        <v>164</v>
      </c>
      <c r="G27" s="12">
        <v>5</v>
      </c>
      <c r="H27" s="12" t="s">
        <v>158</v>
      </c>
      <c r="I27" s="12" t="s">
        <v>92</v>
      </c>
      <c r="J27" s="13">
        <v>45231</v>
      </c>
      <c r="K27" s="12" t="s">
        <v>93</v>
      </c>
      <c r="L27" s="12" t="s">
        <v>85</v>
      </c>
      <c r="M27" s="12">
        <v>75</v>
      </c>
      <c r="N27" s="12">
        <v>59</v>
      </c>
      <c r="O27" s="12">
        <v>80</v>
      </c>
      <c r="P27" s="12"/>
      <c r="Q27" s="20">
        <f t="shared" ca="1" si="0"/>
        <v>44986.320803240742</v>
      </c>
      <c r="R27" s="16" t="s">
        <v>173</v>
      </c>
    </row>
    <row r="28" spans="1:18" x14ac:dyDescent="0.4">
      <c r="B28" t="s">
        <v>122</v>
      </c>
      <c r="C28" s="12">
        <v>6</v>
      </c>
      <c r="D28" s="12" t="s">
        <v>59</v>
      </c>
      <c r="E28" s="12" t="s">
        <v>58</v>
      </c>
      <c r="F28" s="12" t="s">
        <v>164</v>
      </c>
      <c r="G28" s="12">
        <v>6</v>
      </c>
      <c r="H28" s="12" t="s">
        <v>158</v>
      </c>
      <c r="I28" s="12" t="s">
        <v>92</v>
      </c>
      <c r="J28" s="13">
        <v>45231</v>
      </c>
      <c r="K28" s="12" t="s">
        <v>93</v>
      </c>
      <c r="L28" s="12" t="s">
        <v>85</v>
      </c>
      <c r="M28" s="12">
        <v>75</v>
      </c>
      <c r="N28" s="12">
        <v>59</v>
      </c>
      <c r="O28" s="12">
        <v>80</v>
      </c>
      <c r="P28" s="12"/>
      <c r="Q28" s="20">
        <f t="shared" ca="1" si="0"/>
        <v>44986.320803240742</v>
      </c>
      <c r="R28" s="16" t="s">
        <v>159</v>
      </c>
    </row>
    <row r="29" spans="1:18" x14ac:dyDescent="0.4">
      <c r="B29" t="s">
        <v>122</v>
      </c>
      <c r="C29" s="12">
        <v>7</v>
      </c>
      <c r="D29" s="12" t="s">
        <v>65</v>
      </c>
      <c r="E29" s="12" t="s">
        <v>64</v>
      </c>
      <c r="F29" s="12" t="s">
        <v>165</v>
      </c>
      <c r="G29" s="12">
        <v>7</v>
      </c>
      <c r="H29" s="12" t="s">
        <v>158</v>
      </c>
      <c r="I29" s="12" t="s">
        <v>92</v>
      </c>
      <c r="J29" s="13">
        <v>45035</v>
      </c>
      <c r="K29" s="12" t="s">
        <v>94</v>
      </c>
      <c r="L29" s="12" t="s">
        <v>86</v>
      </c>
      <c r="M29" s="12">
        <v>78</v>
      </c>
      <c r="N29" s="12">
        <v>56</v>
      </c>
      <c r="O29" s="12">
        <v>83</v>
      </c>
      <c r="P29" s="12"/>
      <c r="Q29" s="20">
        <f t="shared" ca="1" si="0"/>
        <v>44986.320803240742</v>
      </c>
      <c r="R29" s="16" t="s">
        <v>159</v>
      </c>
    </row>
    <row r="30" spans="1:18" x14ac:dyDescent="0.4">
      <c r="B30" t="s">
        <v>122</v>
      </c>
      <c r="C30" s="12">
        <v>8</v>
      </c>
      <c r="D30" s="12" t="s">
        <v>71</v>
      </c>
      <c r="E30" s="12" t="s">
        <v>70</v>
      </c>
      <c r="F30" s="12" t="s">
        <v>166</v>
      </c>
      <c r="G30" s="12">
        <v>8</v>
      </c>
      <c r="H30" s="12" t="s">
        <v>157</v>
      </c>
      <c r="I30" s="12" t="s">
        <v>89</v>
      </c>
      <c r="J30" s="13">
        <v>45086</v>
      </c>
      <c r="K30" s="12" t="s">
        <v>91</v>
      </c>
      <c r="L30" s="12" t="s">
        <v>83</v>
      </c>
      <c r="M30" s="12">
        <v>90</v>
      </c>
      <c r="N30" s="12">
        <v>60</v>
      </c>
      <c r="O30" s="12">
        <v>82</v>
      </c>
      <c r="P30" s="12"/>
      <c r="Q30" s="20">
        <f t="shared" ca="1" si="0"/>
        <v>44986.320803240742</v>
      </c>
      <c r="R30" s="16" t="s">
        <v>159</v>
      </c>
    </row>
    <row r="31" spans="1:18" x14ac:dyDescent="0.4">
      <c r="B31" t="s">
        <v>122</v>
      </c>
      <c r="C31" s="12">
        <v>9</v>
      </c>
      <c r="D31" s="12" t="s">
        <v>75</v>
      </c>
      <c r="E31" s="12" t="s">
        <v>74</v>
      </c>
      <c r="F31" s="12" t="s">
        <v>167</v>
      </c>
      <c r="G31" s="12">
        <v>9</v>
      </c>
      <c r="H31" s="12" t="s">
        <v>158</v>
      </c>
      <c r="I31" s="12" t="s">
        <v>92</v>
      </c>
      <c r="J31" s="13">
        <v>44943</v>
      </c>
      <c r="K31" s="12" t="s">
        <v>95</v>
      </c>
      <c r="L31" s="12" t="s">
        <v>84</v>
      </c>
      <c r="M31" s="12">
        <v>82</v>
      </c>
      <c r="N31" s="12">
        <v>60</v>
      </c>
      <c r="O31" s="12">
        <v>83</v>
      </c>
      <c r="P31" s="12"/>
      <c r="Q31" s="20">
        <f t="shared" ca="1" si="0"/>
        <v>44986.320803240742</v>
      </c>
      <c r="R31" s="16" t="s">
        <v>159</v>
      </c>
    </row>
    <row r="32" spans="1:18" x14ac:dyDescent="0.4">
      <c r="B32" t="s">
        <v>122</v>
      </c>
      <c r="C32" s="12">
        <v>10</v>
      </c>
      <c r="D32" s="12" t="s">
        <v>80</v>
      </c>
      <c r="E32" s="12" t="s">
        <v>79</v>
      </c>
      <c r="F32" s="12" t="s">
        <v>168</v>
      </c>
      <c r="G32" s="12">
        <v>10</v>
      </c>
      <c r="H32" s="12" t="s">
        <v>157</v>
      </c>
      <c r="I32" s="12" t="s">
        <v>89</v>
      </c>
      <c r="J32" s="13">
        <v>45129</v>
      </c>
      <c r="K32" s="12" t="s">
        <v>96</v>
      </c>
      <c r="L32" s="12" t="s">
        <v>85</v>
      </c>
      <c r="M32" s="12">
        <v>74</v>
      </c>
      <c r="N32" s="12">
        <v>57</v>
      </c>
      <c r="O32" s="12">
        <v>79</v>
      </c>
      <c r="P32" s="12"/>
      <c r="Q32" s="20">
        <f t="shared" ca="1" si="0"/>
        <v>44986.320803240742</v>
      </c>
      <c r="R32" s="16" t="s">
        <v>159</v>
      </c>
    </row>
    <row r="33" spans="2:18" x14ac:dyDescent="0.4">
      <c r="B33" t="s">
        <v>122</v>
      </c>
      <c r="C33" s="12">
        <v>11</v>
      </c>
      <c r="D33" s="12" t="s">
        <v>116</v>
      </c>
      <c r="E33" s="12" t="s">
        <v>172</v>
      </c>
      <c r="F33" s="12" t="s">
        <v>169</v>
      </c>
      <c r="G33" s="12" t="s">
        <v>121</v>
      </c>
      <c r="H33" s="12" t="s">
        <v>157</v>
      </c>
      <c r="I33" s="12" t="s">
        <v>121</v>
      </c>
      <c r="J33" s="12" t="s">
        <v>121</v>
      </c>
      <c r="K33" s="12" t="s">
        <v>121</v>
      </c>
      <c r="L33" s="12" t="s">
        <v>121</v>
      </c>
      <c r="M33" s="12" t="s">
        <v>121</v>
      </c>
      <c r="N33" s="12" t="s">
        <v>121</v>
      </c>
      <c r="O33" s="12" t="s">
        <v>121</v>
      </c>
      <c r="P33" s="12"/>
      <c r="Q33" s="20">
        <f t="shared" ca="1" si="0"/>
        <v>44986.320803240742</v>
      </c>
      <c r="R33" s="16" t="s">
        <v>159</v>
      </c>
    </row>
    <row r="34" spans="2:18" x14ac:dyDescent="0.4">
      <c r="B34" t="s">
        <v>122</v>
      </c>
      <c r="C34" s="12">
        <v>12</v>
      </c>
      <c r="D34" s="12" t="s">
        <v>117</v>
      </c>
      <c r="E34" s="12" t="s">
        <v>119</v>
      </c>
      <c r="F34" s="12" t="s">
        <v>170</v>
      </c>
      <c r="G34" s="12" t="s">
        <v>121</v>
      </c>
      <c r="H34" s="12" t="s">
        <v>157</v>
      </c>
      <c r="I34" s="12" t="s">
        <v>121</v>
      </c>
      <c r="J34" s="12" t="s">
        <v>121</v>
      </c>
      <c r="K34" s="12" t="s">
        <v>121</v>
      </c>
      <c r="L34" s="12" t="s">
        <v>121</v>
      </c>
      <c r="M34" s="12" t="s">
        <v>121</v>
      </c>
      <c r="N34" s="12" t="s">
        <v>121</v>
      </c>
      <c r="O34" s="12" t="s">
        <v>121</v>
      </c>
      <c r="P34" s="12"/>
      <c r="Q34" s="20">
        <f t="shared" ca="1" si="0"/>
        <v>44986.320803240742</v>
      </c>
      <c r="R34" s="16" t="s">
        <v>159</v>
      </c>
    </row>
    <row r="35" spans="2:18" x14ac:dyDescent="0.4">
      <c r="B35" t="s">
        <v>122</v>
      </c>
      <c r="C35" s="12">
        <v>13</v>
      </c>
      <c r="D35" s="12" t="s">
        <v>118</v>
      </c>
      <c r="E35" s="12" t="s">
        <v>120</v>
      </c>
      <c r="F35" s="12" t="s">
        <v>171</v>
      </c>
      <c r="G35" s="12" t="s">
        <v>121</v>
      </c>
      <c r="H35" s="12" t="s">
        <v>157</v>
      </c>
      <c r="I35" s="12" t="s">
        <v>121</v>
      </c>
      <c r="J35" s="12" t="s">
        <v>121</v>
      </c>
      <c r="K35" s="12" t="s">
        <v>121</v>
      </c>
      <c r="L35" s="12" t="s">
        <v>121</v>
      </c>
      <c r="M35" s="12" t="s">
        <v>121</v>
      </c>
      <c r="N35" s="12" t="s">
        <v>121</v>
      </c>
      <c r="O35" s="12" t="s">
        <v>121</v>
      </c>
      <c r="P35" s="12"/>
      <c r="Q35" s="20">
        <f t="shared" ca="1" si="0"/>
        <v>44986.320803240742</v>
      </c>
      <c r="R35" s="16" t="s">
        <v>159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2C8E-B2EA-4413-97FC-4C578F6C1AD7}">
  <dimension ref="A1:E13"/>
  <sheetViews>
    <sheetView workbookViewId="0">
      <selection activeCell="D2" sqref="D2"/>
    </sheetView>
  </sheetViews>
  <sheetFormatPr defaultRowHeight="18.75" x14ac:dyDescent="0.4"/>
  <cols>
    <col min="2" max="2" width="13.125" bestFit="1" customWidth="1"/>
    <col min="3" max="3" width="10.25" bestFit="1" customWidth="1"/>
    <col min="4" max="4" width="11" bestFit="1" customWidth="1"/>
    <col min="5" max="5" width="11.875" bestFit="1" customWidth="1"/>
  </cols>
  <sheetData>
    <row r="1" spans="1:5" s="55" customFormat="1" ht="24" x14ac:dyDescent="0.4">
      <c r="A1" s="55" t="s">
        <v>126</v>
      </c>
      <c r="D1" s="55" t="s">
        <v>177</v>
      </c>
    </row>
    <row r="2" spans="1:5" x14ac:dyDescent="0.4">
      <c r="A2" t="s">
        <v>174</v>
      </c>
    </row>
    <row r="3" spans="1:5" x14ac:dyDescent="0.4">
      <c r="B3" s="12" t="s">
        <v>127</v>
      </c>
      <c r="C3" s="12" t="s">
        <v>128</v>
      </c>
      <c r="D3" s="12" t="s">
        <v>129</v>
      </c>
      <c r="E3" s="12" t="s">
        <v>8</v>
      </c>
    </row>
    <row r="4" spans="1:5" x14ac:dyDescent="0.4">
      <c r="B4" s="12">
        <v>1</v>
      </c>
      <c r="C4" s="12"/>
      <c r="D4" s="12" t="s">
        <v>106</v>
      </c>
      <c r="E4" s="16" t="s">
        <v>159</v>
      </c>
    </row>
    <row r="5" spans="1:5" x14ac:dyDescent="0.4">
      <c r="B5" s="12">
        <v>2</v>
      </c>
      <c r="C5" s="12"/>
      <c r="D5" s="12" t="s">
        <v>107</v>
      </c>
      <c r="E5" s="16" t="s">
        <v>159</v>
      </c>
    </row>
    <row r="6" spans="1:5" x14ac:dyDescent="0.4">
      <c r="B6" s="12">
        <v>3</v>
      </c>
      <c r="C6" s="12"/>
      <c r="D6" s="12" t="s">
        <v>108</v>
      </c>
      <c r="E6" s="16" t="s">
        <v>159</v>
      </c>
    </row>
    <row r="7" spans="1:5" x14ac:dyDescent="0.4">
      <c r="B7" s="12">
        <v>4</v>
      </c>
      <c r="C7" s="12"/>
      <c r="D7" s="12" t="s">
        <v>109</v>
      </c>
      <c r="E7" s="16" t="s">
        <v>159</v>
      </c>
    </row>
    <row r="8" spans="1:5" x14ac:dyDescent="0.4">
      <c r="B8" s="12">
        <v>5</v>
      </c>
      <c r="C8" s="12"/>
      <c r="D8" s="12" t="s">
        <v>110</v>
      </c>
      <c r="E8" s="16" t="s">
        <v>159</v>
      </c>
    </row>
    <row r="9" spans="1:5" x14ac:dyDescent="0.4">
      <c r="B9" s="12">
        <v>6</v>
      </c>
      <c r="C9" s="12"/>
      <c r="D9" s="12" t="s">
        <v>111</v>
      </c>
      <c r="E9" s="16" t="s">
        <v>159</v>
      </c>
    </row>
    <row r="10" spans="1:5" x14ac:dyDescent="0.4">
      <c r="B10" s="12">
        <v>7</v>
      </c>
      <c r="C10" s="12"/>
      <c r="D10" s="12" t="s">
        <v>112</v>
      </c>
      <c r="E10" s="16" t="s">
        <v>159</v>
      </c>
    </row>
    <row r="11" spans="1:5" x14ac:dyDescent="0.4">
      <c r="B11" s="12">
        <v>8</v>
      </c>
      <c r="C11" s="12"/>
      <c r="D11" s="12" t="s">
        <v>113</v>
      </c>
      <c r="E11" s="16" t="s">
        <v>159</v>
      </c>
    </row>
    <row r="12" spans="1:5" x14ac:dyDescent="0.4">
      <c r="B12" s="12">
        <v>9</v>
      </c>
      <c r="C12" s="12"/>
      <c r="D12" s="12" t="s">
        <v>114</v>
      </c>
      <c r="E12" s="16" t="s">
        <v>159</v>
      </c>
    </row>
    <row r="13" spans="1:5" x14ac:dyDescent="0.4">
      <c r="B13" s="12">
        <v>10</v>
      </c>
      <c r="C13" s="12"/>
      <c r="D13" s="12" t="s">
        <v>115</v>
      </c>
      <c r="E13" s="16" t="s">
        <v>159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064F-9720-4D01-9360-A105BBD0ADFA}">
  <dimension ref="B4:V13"/>
  <sheetViews>
    <sheetView workbookViewId="0">
      <selection activeCell="B13" sqref="B13:E13"/>
    </sheetView>
  </sheetViews>
  <sheetFormatPr defaultRowHeight="18.75" x14ac:dyDescent="0.4"/>
  <cols>
    <col min="2" max="2" width="15.125" bestFit="1" customWidth="1"/>
    <col min="3" max="3" width="14" bestFit="1" customWidth="1"/>
    <col min="4" max="6" width="14" customWidth="1"/>
    <col min="7" max="7" width="11.875" bestFit="1" customWidth="1"/>
    <col min="11" max="11" width="10.125" bestFit="1" customWidth="1"/>
    <col min="12" max="12" width="13.5" bestFit="1" customWidth="1"/>
    <col min="16" max="16" width="14.125" customWidth="1"/>
    <col min="19" max="19" width="11" bestFit="1" customWidth="1"/>
    <col min="20" max="20" width="16.375" bestFit="1" customWidth="1"/>
  </cols>
  <sheetData>
    <row r="4" spans="2:22" x14ac:dyDescent="0.4">
      <c r="B4" t="s">
        <v>0</v>
      </c>
      <c r="J4" t="s">
        <v>1</v>
      </c>
      <c r="O4" t="s">
        <v>4</v>
      </c>
      <c r="S4" t="s">
        <v>11</v>
      </c>
    </row>
    <row r="5" spans="2:22" x14ac:dyDescent="0.4">
      <c r="B5" t="s">
        <v>3</v>
      </c>
      <c r="C5" t="s">
        <v>5</v>
      </c>
      <c r="G5" t="s">
        <v>8</v>
      </c>
      <c r="J5" t="s">
        <v>2</v>
      </c>
      <c r="K5" t="s">
        <v>6</v>
      </c>
      <c r="L5" t="s">
        <v>7</v>
      </c>
      <c r="M5" t="s">
        <v>8</v>
      </c>
      <c r="O5" t="s">
        <v>2</v>
      </c>
      <c r="P5" t="s">
        <v>3</v>
      </c>
      <c r="Q5" t="s">
        <v>8</v>
      </c>
      <c r="S5" t="s">
        <v>3</v>
      </c>
      <c r="T5" t="s">
        <v>12</v>
      </c>
      <c r="U5" t="s">
        <v>13</v>
      </c>
      <c r="V5" t="s">
        <v>8</v>
      </c>
    </row>
    <row r="6" spans="2:22" x14ac:dyDescent="0.4">
      <c r="B6">
        <v>1</v>
      </c>
      <c r="C6" t="s">
        <v>9</v>
      </c>
      <c r="G6">
        <v>0</v>
      </c>
      <c r="J6">
        <v>1</v>
      </c>
      <c r="K6" t="s">
        <v>14</v>
      </c>
      <c r="L6">
        <v>1</v>
      </c>
      <c r="M6">
        <v>0</v>
      </c>
    </row>
    <row r="7" spans="2:22" x14ac:dyDescent="0.4">
      <c r="B7">
        <v>2</v>
      </c>
      <c r="C7" t="s">
        <v>10</v>
      </c>
      <c r="K7" t="s">
        <v>15</v>
      </c>
    </row>
    <row r="8" spans="2:22" x14ac:dyDescent="0.4">
      <c r="K8" t="s">
        <v>16</v>
      </c>
    </row>
    <row r="9" spans="2:22" x14ac:dyDescent="0.4">
      <c r="K9" t="s">
        <v>17</v>
      </c>
    </row>
    <row r="10" spans="2:22" x14ac:dyDescent="0.4">
      <c r="K10" t="s">
        <v>18</v>
      </c>
    </row>
    <row r="11" spans="2:22" x14ac:dyDescent="0.4">
      <c r="K11" t="s">
        <v>19</v>
      </c>
    </row>
    <row r="12" spans="2:22" x14ac:dyDescent="0.4">
      <c r="B12" t="s">
        <v>126</v>
      </c>
      <c r="K12" t="s">
        <v>20</v>
      </c>
    </row>
    <row r="13" spans="2:22" x14ac:dyDescent="0.4">
      <c r="B13" t="s">
        <v>127</v>
      </c>
      <c r="C13" t="s">
        <v>128</v>
      </c>
      <c r="D13" t="s">
        <v>129</v>
      </c>
      <c r="E13" t="s">
        <v>8</v>
      </c>
      <c r="K13" t="s">
        <v>21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B8CC-98BB-4E01-8DDA-F34A1390BF1D}">
  <dimension ref="A2:Y24"/>
  <sheetViews>
    <sheetView workbookViewId="0">
      <selection activeCell="D26" sqref="D26"/>
    </sheetView>
  </sheetViews>
  <sheetFormatPr defaultRowHeight="18.75" x14ac:dyDescent="0.4"/>
  <cols>
    <col min="4" max="4" width="14.125" bestFit="1" customWidth="1"/>
    <col min="5" max="5" width="15" customWidth="1"/>
    <col min="15" max="15" width="14.125" bestFit="1" customWidth="1"/>
    <col min="16" max="16" width="11.5" bestFit="1" customWidth="1"/>
    <col min="17" max="17" width="15.625" bestFit="1" customWidth="1"/>
  </cols>
  <sheetData>
    <row r="2" spans="1:25" x14ac:dyDescent="0.4">
      <c r="A2" t="s">
        <v>178</v>
      </c>
    </row>
    <row r="3" spans="1:25" ht="19.5" thickBot="1" x14ac:dyDescent="0.45"/>
    <row r="4" spans="1:25" x14ac:dyDescent="0.4">
      <c r="C4" s="51" t="s">
        <v>22</v>
      </c>
      <c r="D4" s="1" t="s">
        <v>23</v>
      </c>
      <c r="E4" s="51" t="s">
        <v>25</v>
      </c>
      <c r="F4" s="51" t="s">
        <v>26</v>
      </c>
      <c r="G4" s="51" t="s">
        <v>27</v>
      </c>
      <c r="H4" s="51" t="s">
        <v>28</v>
      </c>
      <c r="I4" s="51" t="s">
        <v>29</v>
      </c>
      <c r="J4" s="43" t="s">
        <v>30</v>
      </c>
      <c r="K4" s="45" t="s">
        <v>31</v>
      </c>
      <c r="L4" s="46"/>
      <c r="M4" s="47"/>
    </row>
    <row r="5" spans="1:25" ht="19.5" thickBot="1" x14ac:dyDescent="0.45">
      <c r="C5" s="52"/>
      <c r="D5" s="2" t="s">
        <v>24</v>
      </c>
      <c r="E5" s="52"/>
      <c r="F5" s="52"/>
      <c r="G5" s="52"/>
      <c r="H5" s="52"/>
      <c r="I5" s="52"/>
      <c r="J5" s="44"/>
      <c r="K5" s="48"/>
      <c r="L5" s="49"/>
      <c r="M5" s="50"/>
    </row>
    <row r="6" spans="1:25" x14ac:dyDescent="0.4">
      <c r="C6" s="25">
        <v>1</v>
      </c>
      <c r="D6" s="27" t="s">
        <v>32</v>
      </c>
      <c r="E6" s="4" t="s">
        <v>33</v>
      </c>
      <c r="F6" s="29" t="s">
        <v>35</v>
      </c>
      <c r="G6" s="25" t="s">
        <v>36</v>
      </c>
      <c r="H6" s="31">
        <v>45141</v>
      </c>
      <c r="I6" s="25" t="s">
        <v>37</v>
      </c>
      <c r="J6" s="25" t="s">
        <v>38</v>
      </c>
      <c r="K6" s="33">
        <v>78</v>
      </c>
      <c r="L6" s="21">
        <v>-58</v>
      </c>
      <c r="M6" s="23">
        <v>-82</v>
      </c>
      <c r="O6" t="str">
        <f>D6&amp;""</f>
        <v>  オレンジ</v>
      </c>
      <c r="P6" t="str">
        <f>E7</f>
        <v>高坂 穂乃果</v>
      </c>
      <c r="Q6" t="str">
        <f>E6</f>
        <v>こうさか ほのか</v>
      </c>
      <c r="R6" t="str">
        <f>LEFT(G6,2)</f>
        <v>高2</v>
      </c>
      <c r="S6" t="str">
        <f>MID(G6,4,2)</f>
        <v>16</v>
      </c>
      <c r="T6" s="11">
        <f>H6</f>
        <v>45141</v>
      </c>
      <c r="U6" t="str">
        <f>LEFT(I6,3)</f>
        <v>157</v>
      </c>
      <c r="V6" s="10" t="s">
        <v>83</v>
      </c>
      <c r="W6">
        <f>ABS(K6)</f>
        <v>78</v>
      </c>
      <c r="X6">
        <f t="shared" ref="X6:Y6" si="0">ABS(L6)</f>
        <v>58</v>
      </c>
      <c r="Y6">
        <f t="shared" si="0"/>
        <v>82</v>
      </c>
    </row>
    <row r="7" spans="1:25" ht="38.25" customHeight="1" thickBot="1" x14ac:dyDescent="0.45">
      <c r="C7" s="26"/>
      <c r="D7" s="28"/>
      <c r="E7" s="5" t="s">
        <v>34</v>
      </c>
      <c r="F7" s="30"/>
      <c r="G7" s="26"/>
      <c r="H7" s="32"/>
      <c r="I7" s="26"/>
      <c r="J7" s="26"/>
      <c r="K7" s="34"/>
      <c r="L7" s="22"/>
      <c r="M7" s="24"/>
      <c r="O7" t="str">
        <f t="shared" ref="O7:O24" si="1">D7&amp;""</f>
        <v/>
      </c>
      <c r="T7" s="11"/>
    </row>
    <row r="8" spans="1:25" x14ac:dyDescent="0.4">
      <c r="C8" s="25">
        <v>2</v>
      </c>
      <c r="D8" s="27" t="s">
        <v>39</v>
      </c>
      <c r="E8" s="4" t="s">
        <v>40</v>
      </c>
      <c r="F8" s="29" t="s">
        <v>42</v>
      </c>
      <c r="G8" s="25" t="s">
        <v>43</v>
      </c>
      <c r="H8" s="31">
        <v>45220</v>
      </c>
      <c r="I8" s="25" t="s">
        <v>44</v>
      </c>
      <c r="J8" s="25" t="s">
        <v>45</v>
      </c>
      <c r="K8" s="33">
        <v>88</v>
      </c>
      <c r="L8" s="21">
        <v>-60</v>
      </c>
      <c r="M8" s="23">
        <v>-84</v>
      </c>
      <c r="O8" t="str">
        <f t="shared" si="1"/>
        <v>  水色</v>
      </c>
      <c r="P8" t="str">
        <f>E9</f>
        <v>絢瀬 絵里</v>
      </c>
      <c r="Q8" t="str">
        <f>E8</f>
        <v>あやせ えり</v>
      </c>
      <c r="R8" t="str">
        <f>LEFT(G8,2)</f>
        <v>高3</v>
      </c>
      <c r="S8" t="str">
        <f>MID(G8,4,2)</f>
        <v>17</v>
      </c>
      <c r="T8" s="11">
        <f>H8</f>
        <v>45220</v>
      </c>
      <c r="U8" t="str">
        <f>LEFT(I8,3)</f>
        <v>162</v>
      </c>
      <c r="V8" t="s">
        <v>84</v>
      </c>
      <c r="W8">
        <f>ABS(K8)</f>
        <v>88</v>
      </c>
      <c r="X8">
        <f t="shared" ref="X8" si="2">ABS(L8)</f>
        <v>60</v>
      </c>
      <c r="Y8">
        <f t="shared" ref="Y8" si="3">ABS(M8)</f>
        <v>84</v>
      </c>
    </row>
    <row r="9" spans="1:25" ht="19.5" thickBot="1" x14ac:dyDescent="0.45">
      <c r="C9" s="26"/>
      <c r="D9" s="28"/>
      <c r="E9" s="5" t="s">
        <v>41</v>
      </c>
      <c r="F9" s="30"/>
      <c r="G9" s="26"/>
      <c r="H9" s="32"/>
      <c r="I9" s="26"/>
      <c r="J9" s="26"/>
      <c r="K9" s="34"/>
      <c r="L9" s="22"/>
      <c r="M9" s="24"/>
      <c r="O9" t="str">
        <f t="shared" si="1"/>
        <v/>
      </c>
      <c r="T9" s="11"/>
    </row>
    <row r="10" spans="1:25" ht="22.5" customHeight="1" x14ac:dyDescent="0.4">
      <c r="C10" s="25">
        <v>3</v>
      </c>
      <c r="D10" s="27" t="s">
        <v>46</v>
      </c>
      <c r="E10" s="4" t="s">
        <v>47</v>
      </c>
      <c r="F10" s="29" t="s">
        <v>49</v>
      </c>
      <c r="G10" s="25" t="s">
        <v>36</v>
      </c>
      <c r="H10" s="31">
        <v>45181</v>
      </c>
      <c r="I10" s="25" t="s">
        <v>50</v>
      </c>
      <c r="J10" s="25" t="s">
        <v>38</v>
      </c>
      <c r="K10" s="33">
        <v>80</v>
      </c>
      <c r="L10" s="21">
        <v>-58</v>
      </c>
      <c r="M10" s="23">
        <v>-80</v>
      </c>
      <c r="O10" t="str">
        <f t="shared" si="1"/>
        <v>  グレー</v>
      </c>
      <c r="P10" t="str">
        <f>E11</f>
        <v>南 ことり</v>
      </c>
      <c r="Q10" t="str">
        <f>E10</f>
        <v>みなみ ことり</v>
      </c>
      <c r="R10" t="str">
        <f>LEFT(G10,2)</f>
        <v>高2</v>
      </c>
      <c r="S10" t="str">
        <f>MID(G10,4,2)</f>
        <v>16</v>
      </c>
      <c r="T10" s="11">
        <f>H10</f>
        <v>45181</v>
      </c>
      <c r="U10" t="str">
        <f>LEFT(I10,3)</f>
        <v>159</v>
      </c>
      <c r="V10" t="s">
        <v>83</v>
      </c>
      <c r="W10">
        <f>ABS(K10)</f>
        <v>80</v>
      </c>
      <c r="X10">
        <f t="shared" ref="X10" si="4">ABS(L10)</f>
        <v>58</v>
      </c>
      <c r="Y10">
        <f t="shared" ref="Y10" si="5">ABS(M10)</f>
        <v>80</v>
      </c>
    </row>
    <row r="11" spans="1:25" ht="19.5" thickBot="1" x14ac:dyDescent="0.45">
      <c r="C11" s="26"/>
      <c r="D11" s="28"/>
      <c r="E11" s="5" t="s">
        <v>48</v>
      </c>
      <c r="F11" s="30"/>
      <c r="G11" s="26"/>
      <c r="H11" s="32"/>
      <c r="I11" s="26"/>
      <c r="J11" s="26"/>
      <c r="K11" s="34"/>
      <c r="L11" s="22"/>
      <c r="M11" s="24"/>
      <c r="O11" t="str">
        <f t="shared" si="1"/>
        <v/>
      </c>
      <c r="T11" s="11"/>
    </row>
    <row r="12" spans="1:25" x14ac:dyDescent="0.4">
      <c r="C12" s="25">
        <v>4</v>
      </c>
      <c r="D12" s="27" t="s">
        <v>51</v>
      </c>
      <c r="E12" s="4" t="s">
        <v>52</v>
      </c>
      <c r="F12" s="29" t="s">
        <v>54</v>
      </c>
      <c r="G12" s="25" t="s">
        <v>36</v>
      </c>
      <c r="H12" s="31">
        <v>45000</v>
      </c>
      <c r="I12" s="25" t="s">
        <v>50</v>
      </c>
      <c r="J12" s="25" t="s">
        <v>55</v>
      </c>
      <c r="K12" s="33">
        <v>76</v>
      </c>
      <c r="L12" s="21">
        <v>-58</v>
      </c>
      <c r="M12" s="23">
        <v>-80</v>
      </c>
      <c r="O12" t="str">
        <f t="shared" si="1"/>
        <v>  青</v>
      </c>
      <c r="P12" t="str">
        <f>E13</f>
        <v>園田 海未</v>
      </c>
      <c r="Q12" t="str">
        <f>E12</f>
        <v>そのだ うみ</v>
      </c>
      <c r="R12" t="str">
        <f>LEFT(G12,2)</f>
        <v>高2</v>
      </c>
      <c r="S12" t="str">
        <f>MID(G12,4,2)</f>
        <v>16</v>
      </c>
      <c r="T12" s="11">
        <f>H12</f>
        <v>45000</v>
      </c>
      <c r="U12" t="str">
        <f>LEFT(I12,3)</f>
        <v>159</v>
      </c>
      <c r="V12" t="s">
        <v>85</v>
      </c>
      <c r="W12">
        <f>ABS(K12)</f>
        <v>76</v>
      </c>
      <c r="X12">
        <f t="shared" ref="X12" si="6">ABS(L12)</f>
        <v>58</v>
      </c>
      <c r="Y12">
        <f t="shared" ref="Y12" si="7">ABS(M12)</f>
        <v>80</v>
      </c>
    </row>
    <row r="13" spans="1:25" ht="19.5" thickBot="1" x14ac:dyDescent="0.45">
      <c r="C13" s="26"/>
      <c r="D13" s="28"/>
      <c r="E13" s="5" t="s">
        <v>53</v>
      </c>
      <c r="F13" s="30"/>
      <c r="G13" s="26"/>
      <c r="H13" s="32"/>
      <c r="I13" s="26"/>
      <c r="J13" s="26"/>
      <c r="K13" s="34"/>
      <c r="L13" s="22"/>
      <c r="M13" s="24"/>
      <c r="O13" t="str">
        <f t="shared" si="1"/>
        <v/>
      </c>
      <c r="T13" s="11"/>
    </row>
    <row r="14" spans="1:25" ht="37.5" customHeight="1" x14ac:dyDescent="0.4">
      <c r="C14" s="25">
        <v>5</v>
      </c>
      <c r="D14" s="3" t="s">
        <v>56</v>
      </c>
      <c r="E14" s="4" t="s">
        <v>58</v>
      </c>
      <c r="F14" s="29" t="s">
        <v>60</v>
      </c>
      <c r="G14" s="25" t="s">
        <v>61</v>
      </c>
      <c r="H14" s="31">
        <v>45231</v>
      </c>
      <c r="I14" s="25" t="s">
        <v>62</v>
      </c>
      <c r="J14" s="25" t="s">
        <v>55</v>
      </c>
      <c r="K14" s="33">
        <v>75</v>
      </c>
      <c r="L14" s="21">
        <v>-59</v>
      </c>
      <c r="M14" s="23">
        <v>-80</v>
      </c>
      <c r="O14" t="str">
        <f t="shared" si="1"/>
        <v>  ターコイズ</v>
      </c>
      <c r="P14" t="str">
        <f>E15</f>
        <v>星空 凛</v>
      </c>
      <c r="Q14" t="str">
        <f>E14</f>
        <v>ほしぞら りん</v>
      </c>
      <c r="R14" t="str">
        <f>LEFT(G14,2)</f>
        <v>高1</v>
      </c>
      <c r="S14" t="str">
        <f>MID(G14,4,2)</f>
        <v>15</v>
      </c>
      <c r="T14" s="11">
        <f>H14</f>
        <v>45231</v>
      </c>
      <c r="U14" t="str">
        <f>LEFT(I14,3)</f>
        <v>155</v>
      </c>
      <c r="V14" t="s">
        <v>85</v>
      </c>
      <c r="W14">
        <f>ABS(K14)</f>
        <v>75</v>
      </c>
      <c r="X14">
        <f t="shared" ref="X14" si="8">ABS(L14)</f>
        <v>59</v>
      </c>
      <c r="Y14">
        <f t="shared" ref="Y14" si="9">ABS(M14)</f>
        <v>80</v>
      </c>
    </row>
    <row r="15" spans="1:25" x14ac:dyDescent="0.4">
      <c r="C15" s="37"/>
      <c r="D15" s="9"/>
      <c r="E15" s="7" t="s">
        <v>59</v>
      </c>
      <c r="F15" s="38"/>
      <c r="G15" s="37"/>
      <c r="H15" s="39"/>
      <c r="I15" s="37"/>
      <c r="J15" s="37"/>
      <c r="K15" s="40"/>
      <c r="L15" s="41"/>
      <c r="M15" s="42"/>
      <c r="O15" t="str">
        <f t="shared" si="1"/>
        <v/>
      </c>
      <c r="T15" s="11"/>
    </row>
    <row r="16" spans="1:25" ht="19.5" thickBot="1" x14ac:dyDescent="0.45">
      <c r="C16" s="26"/>
      <c r="D16" s="6" t="s">
        <v>57</v>
      </c>
      <c r="E16" s="8"/>
      <c r="F16" s="30"/>
      <c r="G16" s="26"/>
      <c r="H16" s="32"/>
      <c r="I16" s="26"/>
      <c r="J16" s="26"/>
      <c r="K16" s="34"/>
      <c r="L16" s="22"/>
      <c r="M16" s="24"/>
      <c r="O16" t="str">
        <f t="shared" si="1"/>
        <v>  黄色[35]</v>
      </c>
      <c r="T16" s="11"/>
    </row>
    <row r="17" spans="3:25" ht="22.5" customHeight="1" x14ac:dyDescent="0.4">
      <c r="C17" s="25">
        <v>6</v>
      </c>
      <c r="D17" s="27" t="s">
        <v>63</v>
      </c>
      <c r="E17" s="4" t="s">
        <v>64</v>
      </c>
      <c r="F17" s="29" t="s">
        <v>66</v>
      </c>
      <c r="G17" s="25" t="s">
        <v>61</v>
      </c>
      <c r="H17" s="31">
        <v>45035</v>
      </c>
      <c r="I17" s="25" t="s">
        <v>67</v>
      </c>
      <c r="J17" s="25" t="s">
        <v>68</v>
      </c>
      <c r="K17" s="33">
        <v>78</v>
      </c>
      <c r="L17" s="21">
        <v>-56</v>
      </c>
      <c r="M17" s="23">
        <v>-83</v>
      </c>
      <c r="O17" t="str">
        <f t="shared" si="1"/>
        <v>  赤</v>
      </c>
      <c r="P17" t="str">
        <f>E18</f>
        <v>西木野 真姫</v>
      </c>
      <c r="Q17" t="str">
        <f>E17</f>
        <v>にしきの まき</v>
      </c>
      <c r="R17" t="str">
        <f>LEFT(G17,2)</f>
        <v>高1</v>
      </c>
      <c r="S17" t="str">
        <f>MID(G17,4,2)</f>
        <v>15</v>
      </c>
      <c r="T17" s="11">
        <f>H17</f>
        <v>45035</v>
      </c>
      <c r="U17" t="str">
        <f>LEFT(I17,3)</f>
        <v>161</v>
      </c>
      <c r="V17" t="s">
        <v>86</v>
      </c>
      <c r="W17">
        <f>ABS(K17)</f>
        <v>78</v>
      </c>
      <c r="X17">
        <f t="shared" ref="X17" si="10">ABS(L17)</f>
        <v>56</v>
      </c>
      <c r="Y17">
        <f t="shared" ref="Y17" si="11">ABS(M17)</f>
        <v>83</v>
      </c>
    </row>
    <row r="18" spans="3:25" ht="38.25" customHeight="1" thickBot="1" x14ac:dyDescent="0.45">
      <c r="C18" s="26"/>
      <c r="D18" s="28"/>
      <c r="E18" s="5" t="s">
        <v>65</v>
      </c>
      <c r="F18" s="30"/>
      <c r="G18" s="26"/>
      <c r="H18" s="32"/>
      <c r="I18" s="26"/>
      <c r="J18" s="26"/>
      <c r="K18" s="34"/>
      <c r="L18" s="22"/>
      <c r="M18" s="24"/>
      <c r="O18" t="str">
        <f t="shared" si="1"/>
        <v/>
      </c>
      <c r="T18" s="11"/>
    </row>
    <row r="19" spans="3:25" ht="22.5" customHeight="1" x14ac:dyDescent="0.4">
      <c r="C19" s="25">
        <v>7</v>
      </c>
      <c r="D19" s="27" t="s">
        <v>69</v>
      </c>
      <c r="E19" s="4" t="s">
        <v>70</v>
      </c>
      <c r="F19" s="29" t="s">
        <v>72</v>
      </c>
      <c r="G19" s="25" t="s">
        <v>43</v>
      </c>
      <c r="H19" s="31">
        <v>45086</v>
      </c>
      <c r="I19" s="25" t="s">
        <v>50</v>
      </c>
      <c r="J19" s="25" t="s">
        <v>38</v>
      </c>
      <c r="K19" s="33">
        <v>90</v>
      </c>
      <c r="L19" s="21">
        <v>-60</v>
      </c>
      <c r="M19" s="23">
        <v>-82</v>
      </c>
      <c r="O19" t="str">
        <f t="shared" si="1"/>
        <v>  バイオレット</v>
      </c>
      <c r="P19" t="str">
        <f>E20</f>
        <v>東條 希</v>
      </c>
      <c r="Q19" t="str">
        <f>E19</f>
        <v>とうじょう のぞみ</v>
      </c>
      <c r="R19" t="str">
        <f>LEFT(G19,2)</f>
        <v>高3</v>
      </c>
      <c r="S19" t="str">
        <f>MID(G19,4,2)</f>
        <v>17</v>
      </c>
      <c r="T19" s="11">
        <f>H19</f>
        <v>45086</v>
      </c>
      <c r="U19" t="str">
        <f>LEFT(I19,3)</f>
        <v>159</v>
      </c>
      <c r="V19" t="s">
        <v>83</v>
      </c>
      <c r="W19">
        <f>ABS(K19)</f>
        <v>90</v>
      </c>
      <c r="X19">
        <f t="shared" ref="X19" si="12">ABS(L19)</f>
        <v>60</v>
      </c>
      <c r="Y19">
        <f t="shared" ref="Y19" si="13">ABS(M19)</f>
        <v>82</v>
      </c>
    </row>
    <row r="20" spans="3:25" ht="19.5" thickBot="1" x14ac:dyDescent="0.45">
      <c r="C20" s="26"/>
      <c r="D20" s="28"/>
      <c r="E20" s="5" t="s">
        <v>71</v>
      </c>
      <c r="F20" s="30"/>
      <c r="G20" s="26"/>
      <c r="H20" s="32"/>
      <c r="I20" s="26"/>
      <c r="J20" s="26"/>
      <c r="K20" s="34"/>
      <c r="L20" s="22"/>
      <c r="M20" s="24"/>
      <c r="O20" t="str">
        <f t="shared" si="1"/>
        <v/>
      </c>
      <c r="T20" s="11"/>
    </row>
    <row r="21" spans="3:25" ht="22.5" customHeight="1" x14ac:dyDescent="0.4">
      <c r="C21" s="25">
        <v>8</v>
      </c>
      <c r="D21" s="27" t="s">
        <v>73</v>
      </c>
      <c r="E21" s="4" t="s">
        <v>74</v>
      </c>
      <c r="F21" s="35" t="s">
        <v>76</v>
      </c>
      <c r="G21" s="25" t="s">
        <v>61</v>
      </c>
      <c r="H21" s="31">
        <v>44943</v>
      </c>
      <c r="I21" s="25" t="s">
        <v>77</v>
      </c>
      <c r="J21" s="25" t="s">
        <v>45</v>
      </c>
      <c r="K21" s="33">
        <v>82</v>
      </c>
      <c r="L21" s="21">
        <v>-60</v>
      </c>
      <c r="M21" s="23">
        <v>-83</v>
      </c>
      <c r="O21" t="str">
        <f t="shared" si="1"/>
        <v>  緑</v>
      </c>
      <c r="P21" t="str">
        <f>E22</f>
        <v>小泉 花陽</v>
      </c>
      <c r="Q21" t="str">
        <f>E21</f>
        <v>こいずみ はなよ</v>
      </c>
      <c r="R21" t="str">
        <f>LEFT(G21,2)</f>
        <v>高1</v>
      </c>
      <c r="S21" t="str">
        <f>MID(G21,4,2)</f>
        <v>15</v>
      </c>
      <c r="T21" s="11">
        <f>H21</f>
        <v>44943</v>
      </c>
      <c r="U21" t="str">
        <f>LEFT(I21,3)</f>
        <v>156</v>
      </c>
      <c r="V21" t="s">
        <v>84</v>
      </c>
      <c r="W21">
        <f>ABS(K21)</f>
        <v>82</v>
      </c>
      <c r="X21">
        <f t="shared" ref="X21" si="14">ABS(L21)</f>
        <v>60</v>
      </c>
      <c r="Y21">
        <f t="shared" ref="Y21" si="15">ABS(M21)</f>
        <v>83</v>
      </c>
    </row>
    <row r="22" spans="3:25" ht="19.5" thickBot="1" x14ac:dyDescent="0.45">
      <c r="C22" s="26"/>
      <c r="D22" s="28"/>
      <c r="E22" s="5" t="s">
        <v>75</v>
      </c>
      <c r="F22" s="36"/>
      <c r="G22" s="26"/>
      <c r="H22" s="32"/>
      <c r="I22" s="26"/>
      <c r="J22" s="26"/>
      <c r="K22" s="34"/>
      <c r="L22" s="22"/>
      <c r="M22" s="24"/>
      <c r="O22" t="str">
        <f t="shared" si="1"/>
        <v/>
      </c>
      <c r="T22" s="11"/>
    </row>
    <row r="23" spans="3:25" x14ac:dyDescent="0.4">
      <c r="C23" s="25">
        <v>9</v>
      </c>
      <c r="D23" s="27" t="s">
        <v>78</v>
      </c>
      <c r="E23" s="4" t="s">
        <v>79</v>
      </c>
      <c r="F23" s="29" t="s">
        <v>81</v>
      </c>
      <c r="G23" s="25" t="s">
        <v>43</v>
      </c>
      <c r="H23" s="31">
        <v>45129</v>
      </c>
      <c r="I23" s="25" t="s">
        <v>82</v>
      </c>
      <c r="J23" s="25" t="s">
        <v>55</v>
      </c>
      <c r="K23" s="33">
        <v>74</v>
      </c>
      <c r="L23" s="21">
        <v>-57</v>
      </c>
      <c r="M23" s="23">
        <v>-79</v>
      </c>
      <c r="O23" t="str">
        <f t="shared" si="1"/>
        <v>  ピンク　</v>
      </c>
      <c r="P23" t="str">
        <f>E24</f>
        <v>矢澤 にこ</v>
      </c>
      <c r="Q23" t="str">
        <f>E23</f>
        <v>やざわ にこ</v>
      </c>
      <c r="R23" t="str">
        <f>LEFT(G23,2)</f>
        <v>高3</v>
      </c>
      <c r="S23" t="str">
        <f>MID(G23,4,2)</f>
        <v>17</v>
      </c>
      <c r="T23" s="11">
        <f>H23</f>
        <v>45129</v>
      </c>
      <c r="U23" t="str">
        <f>LEFT(I23,3)</f>
        <v>154</v>
      </c>
      <c r="V23" t="s">
        <v>85</v>
      </c>
      <c r="W23">
        <f>ABS(K23)</f>
        <v>74</v>
      </c>
      <c r="X23">
        <f t="shared" ref="X23" si="16">ABS(L23)</f>
        <v>57</v>
      </c>
      <c r="Y23">
        <f t="shared" ref="Y23" si="17">ABS(M23)</f>
        <v>79</v>
      </c>
    </row>
    <row r="24" spans="3:25" ht="19.5" thickBot="1" x14ac:dyDescent="0.45">
      <c r="C24" s="26"/>
      <c r="D24" s="28"/>
      <c r="E24" s="5" t="s">
        <v>80</v>
      </c>
      <c r="F24" s="30"/>
      <c r="G24" s="26"/>
      <c r="H24" s="32"/>
      <c r="I24" s="26"/>
      <c r="J24" s="26"/>
      <c r="K24" s="34"/>
      <c r="L24" s="22"/>
      <c r="M24" s="24"/>
      <c r="O24" t="str">
        <f t="shared" si="1"/>
        <v/>
      </c>
      <c r="T24" s="11"/>
    </row>
  </sheetData>
  <mergeCells count="97">
    <mergeCell ref="I6:I7"/>
    <mergeCell ref="C4:C5"/>
    <mergeCell ref="E4:E5"/>
    <mergeCell ref="F4:F5"/>
    <mergeCell ref="G4:G5"/>
    <mergeCell ref="H4:H5"/>
    <mergeCell ref="I4:I5"/>
    <mergeCell ref="C6:C7"/>
    <mergeCell ref="D6:D7"/>
    <mergeCell ref="F6:F7"/>
    <mergeCell ref="G6:G7"/>
    <mergeCell ref="H6:H7"/>
    <mergeCell ref="J6:J7"/>
    <mergeCell ref="K6:K7"/>
    <mergeCell ref="L6:L7"/>
    <mergeCell ref="M6:M7"/>
    <mergeCell ref="J4:J5"/>
    <mergeCell ref="K4:M5"/>
    <mergeCell ref="L8:L9"/>
    <mergeCell ref="M8:M9"/>
    <mergeCell ref="C8:C9"/>
    <mergeCell ref="D8:D9"/>
    <mergeCell ref="F8:F9"/>
    <mergeCell ref="G8:G9"/>
    <mergeCell ref="H8:H9"/>
    <mergeCell ref="I8:I9"/>
    <mergeCell ref="J8:J9"/>
    <mergeCell ref="K8:K9"/>
    <mergeCell ref="M10:M11"/>
    <mergeCell ref="C12:C13"/>
    <mergeCell ref="D12:D13"/>
    <mergeCell ref="F12:F13"/>
    <mergeCell ref="G12:G13"/>
    <mergeCell ref="H12:H13"/>
    <mergeCell ref="C10:C11"/>
    <mergeCell ref="D10:D11"/>
    <mergeCell ref="F10:F11"/>
    <mergeCell ref="G10:G11"/>
    <mergeCell ref="H10:H11"/>
    <mergeCell ref="I10:I11"/>
    <mergeCell ref="J10:J11"/>
    <mergeCell ref="K10:K11"/>
    <mergeCell ref="L10:L11"/>
    <mergeCell ref="I12:I13"/>
    <mergeCell ref="J12:J13"/>
    <mergeCell ref="K12:K13"/>
    <mergeCell ref="L12:L13"/>
    <mergeCell ref="M12:M13"/>
    <mergeCell ref="K14:K16"/>
    <mergeCell ref="L14:L16"/>
    <mergeCell ref="M14:M16"/>
    <mergeCell ref="J14:J16"/>
    <mergeCell ref="C14:C16"/>
    <mergeCell ref="F14:F16"/>
    <mergeCell ref="G14:G16"/>
    <mergeCell ref="H14:H16"/>
    <mergeCell ref="I14:I16"/>
    <mergeCell ref="L17:L18"/>
    <mergeCell ref="M17:M18"/>
    <mergeCell ref="C17:C18"/>
    <mergeCell ref="D17:D18"/>
    <mergeCell ref="F17:F18"/>
    <mergeCell ref="G17:G18"/>
    <mergeCell ref="H17:H18"/>
    <mergeCell ref="I17:I18"/>
    <mergeCell ref="J17:J18"/>
    <mergeCell ref="K17:K18"/>
    <mergeCell ref="J19:J20"/>
    <mergeCell ref="K19:K20"/>
    <mergeCell ref="L19:L20"/>
    <mergeCell ref="M19:M20"/>
    <mergeCell ref="C19:C20"/>
    <mergeCell ref="D19:D20"/>
    <mergeCell ref="F19:F20"/>
    <mergeCell ref="G19:G20"/>
    <mergeCell ref="H19:H20"/>
    <mergeCell ref="I19:I20"/>
    <mergeCell ref="K21:K22"/>
    <mergeCell ref="L21:L22"/>
    <mergeCell ref="M21:M22"/>
    <mergeCell ref="C21:C22"/>
    <mergeCell ref="D21:D22"/>
    <mergeCell ref="F21:F22"/>
    <mergeCell ref="G21:G22"/>
    <mergeCell ref="H21:H22"/>
    <mergeCell ref="I21:I22"/>
    <mergeCell ref="J21:J22"/>
    <mergeCell ref="L23:L24"/>
    <mergeCell ref="M23:M24"/>
    <mergeCell ref="C23:C24"/>
    <mergeCell ref="D23:D24"/>
    <mergeCell ref="F23:F24"/>
    <mergeCell ref="G23:G24"/>
    <mergeCell ref="H23:H24"/>
    <mergeCell ref="I23:I24"/>
    <mergeCell ref="J23:J24"/>
    <mergeCell ref="K23:K24"/>
  </mergeCells>
  <phoneticPr fontId="1"/>
  <hyperlinks>
    <hyperlink ref="J4" r:id="rId1" tooltip="ABO式血液型" display="https://ja.wikipedia.org/wiki/ABO%E5%BC%8F%E8%A1%80%E6%B6%B2%E5%9E%8B" xr:uid="{AB04CDB4-0779-488E-873C-27A629F68CA3}"/>
    <hyperlink ref="D6" r:id="rId2" tooltip="オレンジ色" display="https://ja.wikipedia.org/wiki/%E3%82%AA%E3%83%AC%E3%83%B3%E3%82%B8%E8%89%B2" xr:uid="{550BBE85-CFDA-4CD1-92D4-CB350298AC26}"/>
    <hyperlink ref="E7" r:id="rId3" tooltip="高坂穂乃果" display="https://ja.wikipedia.org/wiki/%E9%AB%98%E5%9D%82%E7%A9%82%E4%B9%83%E6%9E%9C" xr:uid="{2D015B37-648E-46E9-B12A-40FF2BE54B2E}"/>
    <hyperlink ref="F6" r:id="rId4" tooltip="新田恵海" display="https://ja.wikipedia.org/wiki/%E6%96%B0%E7%94%B0%E6%81%B5%E6%B5%B7" xr:uid="{574810E0-88B2-4120-BFB6-715056744172}"/>
    <hyperlink ref="H6" r:id="rId5" tooltip="8月3日" display="https://ja.wikipedia.org/wiki/8%E6%9C%883%E6%97%A5" xr:uid="{A5015F69-AD13-4847-9B17-93D8A729570C}"/>
    <hyperlink ref="D8" r:id="rId6" tooltip="水色" display="https://ja.wikipedia.org/wiki/%E6%B0%B4%E8%89%B2" xr:uid="{DADCAFC4-7517-42F0-81E1-CCFA87624668}"/>
    <hyperlink ref="E9" r:id="rId7" tooltip="絢瀬絵里" display="https://ja.wikipedia.org/wiki/%E7%B5%A2%E7%80%AC%E7%B5%B5%E9%87%8C" xr:uid="{A39A5F71-CDA6-4071-BBD3-6BFE1E8DD3BC}"/>
    <hyperlink ref="F8" r:id="rId8" tooltip="南條愛乃" display="https://ja.wikipedia.org/wiki/%E5%8D%97%E6%A2%9D%E6%84%9B%E4%B9%83" xr:uid="{99D9830B-1C81-428A-8B2C-19B1EEA8F37D}"/>
    <hyperlink ref="H8" r:id="rId9" tooltip="10月21日" display="https://ja.wikipedia.org/wiki/10%E6%9C%8821%E6%97%A5" xr:uid="{994CC19E-4EC7-4998-A558-8F309473612F}"/>
    <hyperlink ref="D10" r:id="rId10" tooltip="灰色" display="https://ja.wikipedia.org/wiki/%E7%81%B0%E8%89%B2" xr:uid="{107A7194-6EC9-42A7-9F50-02B492278CE7}"/>
    <hyperlink ref="E11" r:id="rId11" tooltip="南ことり" display="https://ja.wikipedia.org/wiki/%E5%8D%97%E3%81%93%E3%81%A8%E3%82%8A" xr:uid="{D09FD786-5493-4916-97E0-B8E8EDCDDEF6}"/>
    <hyperlink ref="F10" r:id="rId12" tooltip="内田彩" display="https://ja.wikipedia.org/wiki/%E5%86%85%E7%94%B0%E5%BD%A9" xr:uid="{9ABFC98F-A6DC-45D4-8219-16BA6988CC8E}"/>
    <hyperlink ref="H10" r:id="rId13" tooltip="9月12日" display="https://ja.wikipedia.org/wiki/9%E6%9C%8812%E6%97%A5" xr:uid="{4B81A843-B7DA-4410-B500-CC236370D075}"/>
    <hyperlink ref="D12" r:id="rId14" tooltip="青" display="https://ja.wikipedia.org/wiki/%E9%9D%92" xr:uid="{879C6B34-258D-4669-92B9-233EA08CB1B0}"/>
    <hyperlink ref="E13" r:id="rId15" tooltip="園田海未" display="https://ja.wikipedia.org/wiki/%E5%9C%92%E7%94%B0%E6%B5%B7%E6%9C%AA" xr:uid="{DF0AB4C3-4E6B-4F8B-9937-1625B28E3109}"/>
    <hyperlink ref="F12" r:id="rId16" tooltip="三森すずこ" display="https://ja.wikipedia.org/wiki/%E4%B8%89%E6%A3%AE%E3%81%99%E3%81%9A%E3%81%93" xr:uid="{EEBD5862-8E8C-4A72-9094-45EC00184224}"/>
    <hyperlink ref="H12" r:id="rId17" tooltip="3月15日" display="https://ja.wikipedia.org/wiki/3%E6%9C%8815%E6%97%A5" xr:uid="{A54CCA8D-1A85-48C0-A28F-8A38D5E03BFF}"/>
    <hyperlink ref="D14" r:id="rId18" tooltip="ターコイズブルー" display="https://ja.wikipedia.org/wiki/%E3%82%BF%E3%83%BC%E3%82%B3%E3%82%A4%E3%82%BA%E3%83%96%E3%83%AB%E3%83%BC" xr:uid="{F17776F3-42FD-4DAC-B340-A155C423EA85}"/>
    <hyperlink ref="E15" r:id="rId19" tooltip="星空凛" display="https://ja.wikipedia.org/wiki/%E6%98%9F%E7%A9%BA%E5%87%9B" xr:uid="{59F8EDB0-8560-4A7D-A981-882DE9945E15}"/>
    <hyperlink ref="F14" r:id="rId20" tooltip="飯田里穂" display="https://ja.wikipedia.org/wiki/%E9%A3%AF%E7%94%B0%E9%87%8C%E7%A9%82" xr:uid="{77D1FB5F-F85D-4BC2-B93D-19EA50A7892A}"/>
    <hyperlink ref="H14" r:id="rId21" tooltip="11月1日" display="https://ja.wikipedia.org/wiki/11%E6%9C%881%E6%97%A5" xr:uid="{6C307269-B296-4AB0-8C22-3B9EAA7F9D97}"/>
    <hyperlink ref="D17" r:id="rId22" tooltip="赤" display="https://ja.wikipedia.org/wiki/%E8%B5%A4" xr:uid="{7DCAC58B-28F4-40CB-A95F-86282F50A1DE}"/>
    <hyperlink ref="E18" r:id="rId23" tooltip="西木野真姫" display="https://ja.wikipedia.org/wiki/%E8%A5%BF%E6%9C%A8%E9%87%8E%E7%9C%9F%E5%A7%AB" xr:uid="{FE60DF5D-4C9E-4F1C-B0EE-C8D68006A663}"/>
    <hyperlink ref="F17" r:id="rId24" tooltip="Pile" display="https://ja.wikipedia.org/wiki/Pile" xr:uid="{36223CE4-19A8-4EF8-AB66-99746ED78F36}"/>
    <hyperlink ref="H17" r:id="rId25" tooltip="4月19日" display="https://ja.wikipedia.org/wiki/4%E6%9C%8819%E6%97%A5" xr:uid="{BAEC07F0-8B4C-4CD5-A1D3-834BF72F09B2}"/>
    <hyperlink ref="D19" r:id="rId26" tooltip="紫" display="https://ja.wikipedia.org/wiki/%E7%B4%AB" xr:uid="{303A5AEE-12B5-4EB1-9A31-ABD01997F76B}"/>
    <hyperlink ref="E20" r:id="rId27" tooltip="東條希" display="https://ja.wikipedia.org/wiki/%E6%9D%B1%E6%A2%9D%E5%B8%8C" xr:uid="{642BAF15-F381-42E3-BB43-DDA981729D45}"/>
    <hyperlink ref="F19" r:id="rId28" tooltip="楠田亜衣奈" display="https://ja.wikipedia.org/wiki/%E6%A5%A0%E7%94%B0%E4%BA%9C%E8%A1%A3%E5%A5%88" xr:uid="{A01F5153-F88B-45A5-B230-C89F46E9BA88}"/>
    <hyperlink ref="H19" r:id="rId29" tooltip="6月9日" display="https://ja.wikipedia.org/wiki/6%E6%9C%889%E6%97%A5" xr:uid="{E7F8E7E9-11E2-44B7-B74D-AAFB90241C69}"/>
    <hyperlink ref="D21" r:id="rId30" tooltip="緑" display="https://ja.wikipedia.org/wiki/%E7%B7%91" xr:uid="{24D209C6-FD0B-4AF2-A875-23A3DEF3BB3D}"/>
    <hyperlink ref="E22" r:id="rId31" tooltip="小泉花陽" display="https://ja.wikipedia.org/wiki/%E5%B0%8F%E6%B3%89%E8%8A%B1%E9%99%BD" xr:uid="{4466D91D-06BC-4DDE-A368-26DD3C991374}"/>
    <hyperlink ref="H21" r:id="rId32" tooltip="1月17日" display="https://ja.wikipedia.org/wiki/1%E6%9C%8817%E6%97%A5" xr:uid="{8CC788C0-730A-4D60-A045-4EF1292E593C}"/>
    <hyperlink ref="D23" r:id="rId33" tooltip="ピンク" display="https://ja.wikipedia.org/wiki/%E3%83%94%E3%83%B3%E3%82%AF" xr:uid="{6525E85D-C660-4F72-B6B3-18AF49B1EE44}"/>
    <hyperlink ref="E24" r:id="rId34" tooltip="矢澤にこ" display="https://ja.wikipedia.org/wiki/%E7%9F%A2%E6%BE%A4%E3%81%AB%E3%81%93" xr:uid="{162BAC0B-E470-4E98-B616-D8817330A075}"/>
    <hyperlink ref="F23" r:id="rId35" tooltip="徳井青空" display="https://ja.wikipedia.org/wiki/%E5%BE%B3%E4%BA%95%E9%9D%92%E7%A9%BA" xr:uid="{92160686-82AE-4DD2-A5B0-D33B0952E4F5}"/>
    <hyperlink ref="H23" r:id="rId36" tooltip="7月22日" display="https://ja.wikipedia.org/wiki/7%E6%9C%8822%E6%97%A5" xr:uid="{B503287B-69EF-4739-9D76-172D6006A251}"/>
  </hyperlinks>
  <pageMargins left="0.7" right="0.7" top="0.75" bottom="0.75" header="0.3" footer="0.3"/>
  <pageSetup paperSize="9" orientation="portrait" horizontalDpi="300" verticalDpi="300" r:id="rId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FA8D-A8D6-46F0-A19C-6FFEF0C7F8C2}">
  <dimension ref="C4:D9"/>
  <sheetViews>
    <sheetView workbookViewId="0">
      <selection activeCell="D9" sqref="C4:D9"/>
    </sheetView>
  </sheetViews>
  <sheetFormatPr defaultRowHeight="18.75" x14ac:dyDescent="0.4"/>
  <cols>
    <col min="4" max="4" width="11.375" bestFit="1" customWidth="1"/>
  </cols>
  <sheetData>
    <row r="4" spans="3:4" x14ac:dyDescent="0.4">
      <c r="C4" s="12" t="s">
        <v>124</v>
      </c>
      <c r="D4" s="12" t="s">
        <v>152</v>
      </c>
    </row>
    <row r="5" spans="3:4" x14ac:dyDescent="0.4">
      <c r="C5" s="12" t="s">
        <v>148</v>
      </c>
      <c r="D5" s="12" t="s">
        <v>153</v>
      </c>
    </row>
    <row r="6" spans="3:4" x14ac:dyDescent="0.4">
      <c r="C6" s="12" t="s">
        <v>149</v>
      </c>
      <c r="D6" s="12" t="s">
        <v>131</v>
      </c>
    </row>
    <row r="7" spans="3:4" x14ac:dyDescent="0.4">
      <c r="C7" s="12" t="s">
        <v>125</v>
      </c>
      <c r="D7" s="12" t="s">
        <v>132</v>
      </c>
    </row>
    <row r="8" spans="3:4" x14ac:dyDescent="0.4">
      <c r="C8" s="12" t="s">
        <v>146</v>
      </c>
      <c r="D8" s="12" t="s">
        <v>154</v>
      </c>
    </row>
    <row r="9" spans="3:4" x14ac:dyDescent="0.4">
      <c r="C9" s="12" t="s">
        <v>150</v>
      </c>
      <c r="D9" s="12" t="s">
        <v>155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メンバーマスタ</vt:lpstr>
      <vt:lpstr>イメージカラーマスタ</vt:lpstr>
      <vt:lpstr>構想</vt:lpstr>
      <vt:lpstr>参考情報</vt:lpstr>
      <vt:lpstr>データ型対応表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2023-02-12T00:21:48Z</dcterms:created>
  <dcterms:modified xsi:type="dcterms:W3CDTF">2023-02-28T22:42:59Z</dcterms:modified>
</cp:coreProperties>
</file>