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rry\.streamlit\"/>
    </mc:Choice>
  </mc:AlternateContent>
  <xr:revisionPtr revIDLastSave="0" documentId="13_ncr:1_{F2E88BE0-AD40-45B5-B5B3-FC76180A1A65}" xr6:coauthVersionLast="47" xr6:coauthVersionMax="47" xr10:uidLastSave="{00000000-0000-0000-0000-000000000000}"/>
  <bookViews>
    <workbookView xWindow="-108" yWindow="-108" windowWidth="23256" windowHeight="13176" firstSheet="9" activeTab="13" xr2:uid="{00000000-000D-0000-FFFF-FFFF00000000}"/>
  </bookViews>
  <sheets>
    <sheet name="JADWAL IKHWAN" sheetId="3" r:id="rId1"/>
    <sheet name="FINALIS" sheetId="20" r:id="rId2"/>
    <sheet name="JUARA UMUM" sheetId="16" r:id="rId3"/>
    <sheet name="JUARA FASE" sheetId="9" r:id="rId4"/>
    <sheet name="Bagan Volly Sarung" sheetId="14" r:id="rId5"/>
    <sheet name="Bagan Chopstick Ball" sheetId="19" r:id="rId6"/>
    <sheet name="Bagan Blind Bottle" sheetId="18" r:id="rId7"/>
    <sheet name="Bagan Bola Beracun" sheetId="12" r:id="rId8"/>
    <sheet name="Bagan Basket" sheetId="10" r:id="rId9"/>
    <sheet name="Bagan Futsal" sheetId="11" r:id="rId10"/>
    <sheet name="Sheet1" sheetId="24" r:id="rId11"/>
    <sheet name="Fase A" sheetId="21" r:id="rId12"/>
    <sheet name="Fase B" sheetId="22" r:id="rId13"/>
    <sheet name="Fase C" sheetId="23" r:id="rId14"/>
    <sheet name="Bagan Estafet" sheetId="17" r:id="rId15"/>
    <sheet name="BOLA BERACUN" sheetId="4" state="hidden" r:id="rId16"/>
    <sheet name="Kelas" sheetId="1" state="hidden" r:id="rId17"/>
    <sheet name="BAGAN BO-TAN" sheetId="6" state="hidden" r:id="rId18"/>
    <sheet name="JI PRINT" sheetId="7" state="hidden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0" roundtripDataChecksum="MsD8oYVzLJx/GHT9ulbduLhJCIRvD/609n1N/0lsNzY="/>
    </ext>
  </extLst>
</workbook>
</file>

<file path=xl/calcChain.xml><?xml version="1.0" encoding="utf-8"?>
<calcChain xmlns="http://schemas.openxmlformats.org/spreadsheetml/2006/main">
  <c r="B5" i="23" l="1"/>
  <c r="D5" i="23"/>
  <c r="D4" i="23"/>
  <c r="D3" i="23"/>
  <c r="B4" i="23"/>
  <c r="B3" i="23"/>
  <c r="D2" i="23"/>
  <c r="B2" i="23"/>
  <c r="A5" i="23"/>
  <c r="E4" i="23"/>
  <c r="A4" i="23"/>
  <c r="A3" i="23"/>
  <c r="E2" i="23"/>
  <c r="A2" i="23"/>
  <c r="D5" i="22"/>
  <c r="B5" i="22"/>
  <c r="D4" i="22"/>
  <c r="B4" i="22"/>
  <c r="D3" i="22"/>
  <c r="B3" i="22"/>
  <c r="D2" i="22"/>
  <c r="B2" i="22"/>
  <c r="E5" i="22"/>
  <c r="A5" i="22"/>
  <c r="E4" i="22"/>
  <c r="A4" i="22"/>
  <c r="E3" i="22"/>
  <c r="A3" i="22"/>
  <c r="E2" i="22"/>
  <c r="A2" i="22"/>
  <c r="D5" i="21"/>
  <c r="B5" i="21"/>
  <c r="D4" i="21"/>
  <c r="B4" i="21"/>
  <c r="D3" i="21"/>
  <c r="B3" i="21"/>
  <c r="D2" i="21"/>
  <c r="B2" i="21"/>
  <c r="E5" i="21"/>
  <c r="A5" i="21"/>
  <c r="E4" i="21"/>
  <c r="A4" i="21"/>
  <c r="E3" i="21"/>
  <c r="A3" i="21"/>
  <c r="E2" i="21"/>
  <c r="A2" i="21"/>
  <c r="N59" i="3"/>
  <c r="AB11" i="3"/>
  <c r="AD11" i="3"/>
  <c r="AF11" i="3"/>
  <c r="AG11" i="3"/>
  <c r="G14" i="19"/>
  <c r="J10" i="19"/>
  <c r="E10" i="19"/>
  <c r="G9" i="19" s="1"/>
  <c r="G52" i="18"/>
  <c r="G47" i="18"/>
  <c r="J48" i="18"/>
  <c r="E48" i="18"/>
  <c r="G33" i="18"/>
  <c r="G28" i="18"/>
  <c r="J29" i="18"/>
  <c r="E29" i="18"/>
  <c r="G14" i="18"/>
  <c r="G9" i="18"/>
  <c r="J10" i="18"/>
  <c r="E10" i="18"/>
  <c r="G50" i="17"/>
  <c r="J51" i="17"/>
  <c r="E51" i="17"/>
  <c r="G55" i="17" s="1"/>
  <c r="J31" i="17"/>
  <c r="G30" i="17" s="1"/>
  <c r="E31" i="17"/>
  <c r="G35" i="17" s="1"/>
  <c r="J10" i="17"/>
  <c r="G14" i="17" s="1"/>
  <c r="E10" i="17"/>
  <c r="G9" i="17" s="1"/>
  <c r="G21" i="3" l="1"/>
  <c r="AO37" i="3"/>
  <c r="AQ36" i="3"/>
  <c r="AO36" i="3"/>
  <c r="F6" i="9" l="1"/>
  <c r="F23" i="9"/>
  <c r="F16" i="9"/>
  <c r="F15" i="9"/>
  <c r="F14" i="9"/>
  <c r="E16" i="16" s="1"/>
  <c r="T34" i="16" s="1"/>
  <c r="F8" i="9"/>
  <c r="E10" i="16" s="1"/>
  <c r="T28" i="16" s="1"/>
  <c r="F7" i="9"/>
  <c r="E9" i="16" s="1"/>
  <c r="T27" i="16" s="1"/>
  <c r="V62" i="3"/>
  <c r="E23" i="9" s="1"/>
  <c r="V60" i="3"/>
  <c r="T62" i="3" s="1"/>
  <c r="V59" i="3"/>
  <c r="Q62" i="3" s="1"/>
  <c r="V48" i="3"/>
  <c r="E14" i="9" s="1"/>
  <c r="V49" i="3"/>
  <c r="E15" i="9" s="1"/>
  <c r="V47" i="3"/>
  <c r="E16" i="9" s="1"/>
  <c r="V43" i="3"/>
  <c r="T48" i="3" s="1"/>
  <c r="G12" i="20" s="1"/>
  <c r="V42" i="3"/>
  <c r="Q48" i="3" s="1"/>
  <c r="E12" i="20" s="1"/>
  <c r="V45" i="3"/>
  <c r="T49" i="3" s="1"/>
  <c r="G13" i="20" s="1"/>
  <c r="V44" i="3"/>
  <c r="Q49" i="3" s="1"/>
  <c r="E13" i="20" s="1"/>
  <c r="V41" i="3"/>
  <c r="T47" i="3" s="1"/>
  <c r="G14" i="20" s="1"/>
  <c r="V40" i="3"/>
  <c r="Q47" i="3" s="1"/>
  <c r="E14" i="20" s="1"/>
  <c r="K19" i="3"/>
  <c r="E6" i="9" s="1"/>
  <c r="K18" i="3"/>
  <c r="E7" i="9" s="1"/>
  <c r="K17" i="3"/>
  <c r="E8" i="9" s="1"/>
  <c r="K15" i="3"/>
  <c r="I19" i="3" s="1"/>
  <c r="G6" i="20" s="1"/>
  <c r="K14" i="3"/>
  <c r="F19" i="3" s="1"/>
  <c r="E6" i="20" s="1"/>
  <c r="K13" i="3"/>
  <c r="I18" i="3" s="1"/>
  <c r="G7" i="20" s="1"/>
  <c r="K12" i="3"/>
  <c r="F18" i="3" s="1"/>
  <c r="E7" i="20" s="1"/>
  <c r="K11" i="3"/>
  <c r="I17" i="3" s="1"/>
  <c r="G8" i="20" s="1"/>
  <c r="K10" i="3"/>
  <c r="F17" i="3" s="1"/>
  <c r="E8" i="20" s="1"/>
  <c r="AQ16" i="3"/>
  <c r="AO16" i="3"/>
  <c r="AQ14" i="3"/>
  <c r="AO14" i="3"/>
  <c r="AQ13" i="3"/>
  <c r="AO13" i="3"/>
  <c r="AR14" i="3"/>
  <c r="AR13" i="3"/>
  <c r="AQ11" i="3"/>
  <c r="AO11" i="3"/>
  <c r="AR11" i="3"/>
  <c r="AN11" i="3"/>
  <c r="AQ10" i="3"/>
  <c r="AO10" i="3"/>
  <c r="AR10" i="3"/>
  <c r="AN10" i="3"/>
  <c r="AQ30" i="3"/>
  <c r="AO30" i="3"/>
  <c r="AQ28" i="3"/>
  <c r="AO28" i="3"/>
  <c r="AQ27" i="3"/>
  <c r="AO27" i="3"/>
  <c r="AQ25" i="3"/>
  <c r="AO25" i="3"/>
  <c r="AR25" i="3"/>
  <c r="AN25" i="3"/>
  <c r="AQ24" i="3"/>
  <c r="AO24" i="3"/>
  <c r="AR24" i="3"/>
  <c r="AN24" i="3"/>
  <c r="AQ23" i="3"/>
  <c r="AO23" i="3"/>
  <c r="AR23" i="3"/>
  <c r="AN23" i="3"/>
  <c r="AQ22" i="3"/>
  <c r="AO22" i="3"/>
  <c r="AR22" i="3"/>
  <c r="AN22" i="3"/>
  <c r="AQ44" i="3"/>
  <c r="AO44" i="3"/>
  <c r="AQ42" i="3"/>
  <c r="AO42" i="3"/>
  <c r="AQ41" i="3"/>
  <c r="AO41" i="3"/>
  <c r="AQ39" i="3"/>
  <c r="AO39" i="3"/>
  <c r="AR39" i="3"/>
  <c r="AN39" i="3"/>
  <c r="AQ38" i="3"/>
  <c r="AO38" i="3"/>
  <c r="AR38" i="3"/>
  <c r="AN38" i="3"/>
  <c r="AQ37" i="3"/>
  <c r="AR37" i="3"/>
  <c r="AN37" i="3"/>
  <c r="AR36" i="3"/>
  <c r="AN36" i="3"/>
  <c r="AF44" i="3"/>
  <c r="AD44" i="3"/>
  <c r="AF41" i="3"/>
  <c r="AD41" i="3"/>
  <c r="AF42" i="3"/>
  <c r="AD42" i="3"/>
  <c r="AF38" i="3"/>
  <c r="AD38" i="3"/>
  <c r="AG38" i="3"/>
  <c r="AB38" i="3"/>
  <c r="AF39" i="3"/>
  <c r="AD39" i="3"/>
  <c r="AG39" i="3"/>
  <c r="AB39" i="3"/>
  <c r="AF36" i="3"/>
  <c r="AD36" i="3"/>
  <c r="AG36" i="3"/>
  <c r="AB36" i="3"/>
  <c r="AF37" i="3"/>
  <c r="AD37" i="3"/>
  <c r="AG37" i="3"/>
  <c r="AB37" i="3"/>
  <c r="AF18" i="3"/>
  <c r="AD18" i="3"/>
  <c r="AF15" i="3"/>
  <c r="AD15" i="3"/>
  <c r="AF16" i="3"/>
  <c r="AD16" i="3"/>
  <c r="AF12" i="3"/>
  <c r="AD12" i="3"/>
  <c r="AG12" i="3"/>
  <c r="AB12" i="3"/>
  <c r="AF13" i="3"/>
  <c r="AD13" i="3"/>
  <c r="AG13" i="3"/>
  <c r="AB13" i="3"/>
  <c r="AF10" i="3"/>
  <c r="AD10" i="3"/>
  <c r="AG10" i="3"/>
  <c r="AB10" i="3"/>
  <c r="AF30" i="3"/>
  <c r="AD30" i="3"/>
  <c r="AF27" i="3"/>
  <c r="AG27" i="3"/>
  <c r="AD27" i="3"/>
  <c r="AG28" i="3"/>
  <c r="AF28" i="3"/>
  <c r="AD28" i="3"/>
  <c r="AF24" i="3"/>
  <c r="AG24" i="3"/>
  <c r="AD24" i="3"/>
  <c r="AB24" i="3"/>
  <c r="AF25" i="3"/>
  <c r="AD25" i="3"/>
  <c r="AG25" i="3"/>
  <c r="AB25" i="3"/>
  <c r="T30" i="3"/>
  <c r="R30" i="3"/>
  <c r="T28" i="3"/>
  <c r="R28" i="3"/>
  <c r="T27" i="3"/>
  <c r="R27" i="3"/>
  <c r="T25" i="3"/>
  <c r="R25" i="3"/>
  <c r="T24" i="3"/>
  <c r="R24" i="3"/>
  <c r="T18" i="3"/>
  <c r="R18" i="3"/>
  <c r="T16" i="3"/>
  <c r="R16" i="3"/>
  <c r="T15" i="3"/>
  <c r="R15" i="3"/>
  <c r="T13" i="3"/>
  <c r="R13" i="3"/>
  <c r="T12" i="3"/>
  <c r="R12" i="3"/>
  <c r="T11" i="3"/>
  <c r="R11" i="3"/>
  <c r="T10" i="3"/>
  <c r="R10" i="3"/>
  <c r="I49" i="3"/>
  <c r="G49" i="3"/>
  <c r="I47" i="3"/>
  <c r="G47" i="3"/>
  <c r="I46" i="3"/>
  <c r="G46" i="3"/>
  <c r="I44" i="3"/>
  <c r="G44" i="3"/>
  <c r="I43" i="3"/>
  <c r="G43" i="3"/>
  <c r="I63" i="3"/>
  <c r="G63" i="3"/>
  <c r="I61" i="3"/>
  <c r="G61" i="3"/>
  <c r="G60" i="3"/>
  <c r="I60" i="3"/>
  <c r="I58" i="3"/>
  <c r="G58" i="3"/>
  <c r="I57" i="3"/>
  <c r="G57" i="3"/>
  <c r="I56" i="3"/>
  <c r="G56" i="3"/>
  <c r="I55" i="3"/>
  <c r="G55" i="3"/>
  <c r="I37" i="3"/>
  <c r="G37" i="3"/>
  <c r="I35" i="3"/>
  <c r="G35" i="3"/>
  <c r="I34" i="3"/>
  <c r="G34" i="3"/>
  <c r="I32" i="3"/>
  <c r="G32" i="3"/>
  <c r="I31" i="3"/>
  <c r="G31" i="3"/>
  <c r="I30" i="3"/>
  <c r="G30" i="3"/>
  <c r="G29" i="3"/>
  <c r="I29" i="3"/>
  <c r="U28" i="3"/>
  <c r="G25" i="20" s="1"/>
  <c r="U27" i="3"/>
  <c r="G24" i="20" s="1"/>
  <c r="U25" i="3"/>
  <c r="Q25" i="3"/>
  <c r="U24" i="3"/>
  <c r="Q24" i="3"/>
  <c r="U13" i="3"/>
  <c r="Q13" i="3"/>
  <c r="U12" i="3"/>
  <c r="Q12" i="3"/>
  <c r="U11" i="3"/>
  <c r="Q11" i="3"/>
  <c r="Q10" i="3"/>
  <c r="U10" i="3"/>
  <c r="J47" i="3"/>
  <c r="J46" i="3"/>
  <c r="J44" i="3"/>
  <c r="F44" i="3"/>
  <c r="J43" i="3"/>
  <c r="F43" i="3"/>
  <c r="J58" i="3"/>
  <c r="F58" i="3"/>
  <c r="J57" i="3"/>
  <c r="F57" i="3"/>
  <c r="J56" i="3"/>
  <c r="F56" i="3"/>
  <c r="J55" i="3"/>
  <c r="F55" i="3"/>
  <c r="E8" i="11"/>
  <c r="K29" i="3" l="1"/>
  <c r="D25" i="16"/>
  <c r="T25" i="16" s="1"/>
  <c r="E25" i="16"/>
  <c r="T43" i="16" s="1"/>
  <c r="D9" i="16"/>
  <c r="T9" i="16" s="1"/>
  <c r="D10" i="16"/>
  <c r="T10" i="16" s="1"/>
  <c r="D18" i="16"/>
  <c r="T18" i="16" s="1"/>
  <c r="E17" i="16"/>
  <c r="T35" i="16" s="1"/>
  <c r="D17" i="16"/>
  <c r="T17" i="16" s="1"/>
  <c r="D16" i="16"/>
  <c r="T16" i="16" s="1"/>
  <c r="D8" i="16"/>
  <c r="T8" i="16" s="1"/>
  <c r="E18" i="16"/>
  <c r="T36" i="16" s="1"/>
  <c r="F34" i="3"/>
  <c r="L63" i="14" l="1"/>
  <c r="AH27" i="3" s="1"/>
  <c r="AG30" i="3" s="1"/>
  <c r="G17" i="20" s="1"/>
  <c r="G63" i="14"/>
  <c r="AH28" i="3" s="1"/>
  <c r="AB30" i="3" s="1"/>
  <c r="E17" i="20" s="1"/>
  <c r="I62" i="14"/>
  <c r="AH30" i="3" s="1"/>
  <c r="N60" i="14"/>
  <c r="E60" i="14"/>
  <c r="N41" i="14"/>
  <c r="E41" i="14"/>
  <c r="G38" i="14"/>
  <c r="N35" i="14"/>
  <c r="E35" i="14"/>
  <c r="N14" i="14"/>
  <c r="AH12" i="3" s="1"/>
  <c r="AG15" i="3" s="1"/>
  <c r="E14" i="14"/>
  <c r="AH13" i="3" s="1"/>
  <c r="AG16" i="3" s="1"/>
  <c r="L11" i="14"/>
  <c r="AH15" i="3" s="1"/>
  <c r="AG18" i="3" s="1"/>
  <c r="G15" i="20" s="1"/>
  <c r="G11" i="14"/>
  <c r="AH16" i="3" s="1"/>
  <c r="AB18" i="3" s="1"/>
  <c r="E15" i="20" s="1"/>
  <c r="I10" i="14"/>
  <c r="AH18" i="3" s="1"/>
  <c r="N8" i="14"/>
  <c r="AH10" i="3" s="1"/>
  <c r="AB15" i="3" s="1"/>
  <c r="E8" i="14"/>
  <c r="L60" i="12"/>
  <c r="AS14" i="3" s="1"/>
  <c r="AR16" i="3" s="1"/>
  <c r="G20" i="20" s="1"/>
  <c r="I59" i="12"/>
  <c r="AS16" i="3" s="1"/>
  <c r="E22" i="9" s="1"/>
  <c r="N57" i="12"/>
  <c r="AS11" i="3" s="1"/>
  <c r="AN14" i="3" s="1"/>
  <c r="E57" i="12"/>
  <c r="AS10" i="3" s="1"/>
  <c r="AN13" i="3" s="1"/>
  <c r="N38" i="12"/>
  <c r="AS25" i="3" s="1"/>
  <c r="AR28" i="3" s="1"/>
  <c r="E38" i="12"/>
  <c r="L35" i="12"/>
  <c r="AS28" i="3" s="1"/>
  <c r="AR30" i="3" s="1"/>
  <c r="G19" i="20" s="1"/>
  <c r="N32" i="12"/>
  <c r="AS23" i="3" s="1"/>
  <c r="AN28" i="3" s="1"/>
  <c r="E32" i="12"/>
  <c r="AS22" i="3" s="1"/>
  <c r="AN27" i="3" s="1"/>
  <c r="N13" i="12"/>
  <c r="AS39" i="3" s="1"/>
  <c r="AR42" i="3" s="1"/>
  <c r="E13" i="12"/>
  <c r="AS38" i="3" s="1"/>
  <c r="AR41" i="3" s="1"/>
  <c r="N7" i="12"/>
  <c r="E7" i="12"/>
  <c r="L36" i="10"/>
  <c r="G36" i="10"/>
  <c r="V27" i="3" s="1"/>
  <c r="Q30" i="3" s="1"/>
  <c r="N33" i="10"/>
  <c r="V25" i="3" s="1"/>
  <c r="Q28" i="3" s="1"/>
  <c r="E25" i="20" s="1"/>
  <c r="E33" i="10"/>
  <c r="V24" i="3" s="1"/>
  <c r="Q27" i="3" s="1"/>
  <c r="E24" i="20" s="1"/>
  <c r="N13" i="10"/>
  <c r="V13" i="3" s="1"/>
  <c r="U16" i="3" s="1"/>
  <c r="G23" i="20" s="1"/>
  <c r="E13" i="10"/>
  <c r="V12" i="3" s="1"/>
  <c r="U15" i="3" s="1"/>
  <c r="G22" i="20" s="1"/>
  <c r="G10" i="10"/>
  <c r="V15" i="3" s="1"/>
  <c r="Q18" i="3" s="1"/>
  <c r="N7" i="10"/>
  <c r="V11" i="3" s="1"/>
  <c r="Q16" i="3" s="1"/>
  <c r="E23" i="20" s="1"/>
  <c r="E7" i="10"/>
  <c r="V10" i="3" s="1"/>
  <c r="Q15" i="3" s="1"/>
  <c r="E22" i="20" s="1"/>
  <c r="E56" i="11"/>
  <c r="E3" i="23" s="1"/>
  <c r="N56" i="11"/>
  <c r="E5" i="23" s="1"/>
  <c r="N38" i="11"/>
  <c r="K58" i="3" s="1"/>
  <c r="J61" i="3" s="1"/>
  <c r="N32" i="11"/>
  <c r="E38" i="11"/>
  <c r="K57" i="3" s="1"/>
  <c r="J60" i="3" s="1"/>
  <c r="E32" i="11"/>
  <c r="K55" i="3" s="1"/>
  <c r="F60" i="3" s="1"/>
  <c r="N14" i="11"/>
  <c r="N8" i="11"/>
  <c r="E14" i="11"/>
  <c r="AH11" i="3" l="1"/>
  <c r="AB16" i="3" s="1"/>
  <c r="G60" i="12"/>
  <c r="AS13" i="3" s="1"/>
  <c r="AN16" i="3" s="1"/>
  <c r="E20" i="20" s="1"/>
  <c r="AS36" i="3"/>
  <c r="AN41" i="3" s="1"/>
  <c r="D24" i="16"/>
  <c r="T24" i="16" s="1"/>
  <c r="E17" i="9"/>
  <c r="E19" i="9"/>
  <c r="G35" i="12"/>
  <c r="I41" i="12" s="1"/>
  <c r="F21" i="9" s="1"/>
  <c r="AS24" i="3"/>
  <c r="AR27" i="3" s="1"/>
  <c r="I34" i="12"/>
  <c r="AS30" i="3" s="1"/>
  <c r="E21" i="9" s="1"/>
  <c r="L10" i="12"/>
  <c r="AS42" i="3" s="1"/>
  <c r="AR44" i="3" s="1"/>
  <c r="G18" i="20" s="1"/>
  <c r="AS37" i="3"/>
  <c r="AN42" i="3" s="1"/>
  <c r="I9" i="12"/>
  <c r="AS44" i="3" s="1"/>
  <c r="E20" i="9" s="1"/>
  <c r="AG41" i="3"/>
  <c r="AH38" i="3"/>
  <c r="L38" i="14"/>
  <c r="AH41" i="3" s="1"/>
  <c r="AG44" i="3" s="1"/>
  <c r="G16" i="20" s="1"/>
  <c r="AH36" i="3"/>
  <c r="AB41" i="3"/>
  <c r="AG42" i="3"/>
  <c r="AH39" i="3"/>
  <c r="AB42" i="3"/>
  <c r="AH37" i="3"/>
  <c r="I37" i="14"/>
  <c r="AH44" i="3" s="1"/>
  <c r="AH42" i="3"/>
  <c r="AB44" i="3" s="1"/>
  <c r="E16" i="20" s="1"/>
  <c r="I17" i="14"/>
  <c r="AH24" i="3"/>
  <c r="AB27" i="3"/>
  <c r="AB28" i="3"/>
  <c r="AH25" i="3"/>
  <c r="I70" i="14"/>
  <c r="L10" i="10"/>
  <c r="I16" i="10" s="1"/>
  <c r="I35" i="10"/>
  <c r="V30" i="3" s="1"/>
  <c r="V28" i="3"/>
  <c r="U30" i="3" s="1"/>
  <c r="I43" i="10"/>
  <c r="L59" i="11"/>
  <c r="K47" i="3" s="1"/>
  <c r="J49" i="3" s="1"/>
  <c r="G11" i="20" s="1"/>
  <c r="K44" i="3"/>
  <c r="F47" i="3" s="1"/>
  <c r="J30" i="4" s="1"/>
  <c r="G59" i="11"/>
  <c r="K43" i="3"/>
  <c r="F46" i="3" s="1"/>
  <c r="D30" i="4" s="1"/>
  <c r="L35" i="11"/>
  <c r="K56" i="3"/>
  <c r="F61" i="3" s="1"/>
  <c r="G35" i="11"/>
  <c r="K60" i="3" s="1"/>
  <c r="F63" i="3" s="1"/>
  <c r="E10" i="20" s="1"/>
  <c r="K32" i="3"/>
  <c r="J35" i="3"/>
  <c r="K30" i="3"/>
  <c r="F35" i="3"/>
  <c r="K31" i="3"/>
  <c r="J34" i="3"/>
  <c r="G10" i="12"/>
  <c r="G11" i="11"/>
  <c r="L11" i="11"/>
  <c r="J64" i="7"/>
  <c r="F64" i="7"/>
  <c r="E64" i="7"/>
  <c r="J62" i="7"/>
  <c r="F62" i="7"/>
  <c r="J61" i="7"/>
  <c r="F61" i="7"/>
  <c r="J59" i="7"/>
  <c r="F59" i="7"/>
  <c r="J58" i="7"/>
  <c r="F58" i="7"/>
  <c r="AF53" i="7"/>
  <c r="AB53" i="7"/>
  <c r="J53" i="7"/>
  <c r="F53" i="7"/>
  <c r="AF51" i="7"/>
  <c r="AB51" i="7"/>
  <c r="J51" i="7"/>
  <c r="F51" i="7"/>
  <c r="AF50" i="7"/>
  <c r="AB50" i="7"/>
  <c r="T50" i="7"/>
  <c r="Q50" i="7"/>
  <c r="J50" i="7"/>
  <c r="F50" i="7"/>
  <c r="AF48" i="7"/>
  <c r="AB48" i="7"/>
  <c r="J48" i="7"/>
  <c r="F48" i="7"/>
  <c r="AF47" i="7"/>
  <c r="AB47" i="7"/>
  <c r="J47" i="7"/>
  <c r="F47" i="7"/>
  <c r="AF46" i="7"/>
  <c r="AB46" i="7"/>
  <c r="AF45" i="7"/>
  <c r="AB45" i="7"/>
  <c r="J42" i="7"/>
  <c r="F42" i="7"/>
  <c r="AF40" i="7"/>
  <c r="AB40" i="7"/>
  <c r="U40" i="7"/>
  <c r="Q40" i="7"/>
  <c r="J40" i="7"/>
  <c r="F40" i="7"/>
  <c r="J39" i="7"/>
  <c r="F39" i="7"/>
  <c r="E39" i="7"/>
  <c r="C40" i="7" s="1"/>
  <c r="E40" i="7" s="1"/>
  <c r="C47" i="7" s="1"/>
  <c r="E47" i="7" s="1"/>
  <c r="C48" i="7" s="1"/>
  <c r="E48" i="7" s="1"/>
  <c r="C50" i="7" s="1"/>
  <c r="E50" i="7" s="1"/>
  <c r="C51" i="7" s="1"/>
  <c r="E51" i="7" s="1"/>
  <c r="C58" i="7" s="1"/>
  <c r="E58" i="7" s="1"/>
  <c r="C59" i="7" s="1"/>
  <c r="E59" i="7" s="1"/>
  <c r="C61" i="7" s="1"/>
  <c r="E61" i="7" s="1"/>
  <c r="C62" i="7" s="1"/>
  <c r="E62" i="7" s="1"/>
  <c r="C39" i="7"/>
  <c r="AF38" i="7"/>
  <c r="AB38" i="7"/>
  <c r="U38" i="7"/>
  <c r="Q38" i="7"/>
  <c r="AF37" i="7"/>
  <c r="AB37" i="7"/>
  <c r="U37" i="7"/>
  <c r="Q37" i="7"/>
  <c r="J37" i="7"/>
  <c r="F37" i="7"/>
  <c r="J36" i="7"/>
  <c r="F36" i="7"/>
  <c r="E36" i="7"/>
  <c r="C37" i="7" s="1"/>
  <c r="E37" i="7" s="1"/>
  <c r="AF35" i="7"/>
  <c r="AB35" i="7"/>
  <c r="U35" i="7"/>
  <c r="Q35" i="7"/>
  <c r="J35" i="7"/>
  <c r="F35" i="7"/>
  <c r="E35" i="7"/>
  <c r="AF34" i="7"/>
  <c r="AB34" i="7"/>
  <c r="U34" i="7"/>
  <c r="Q34" i="7"/>
  <c r="P34" i="7"/>
  <c r="N35" i="7" s="1"/>
  <c r="P35" i="7" s="1"/>
  <c r="N37" i="7" s="1"/>
  <c r="P37" i="7" s="1"/>
  <c r="N38" i="7" s="1"/>
  <c r="P38" i="7" s="1"/>
  <c r="N46" i="7" s="1"/>
  <c r="P46" i="7" s="1"/>
  <c r="N47" i="7" s="1"/>
  <c r="P47" i="7" s="1"/>
  <c r="N50" i="7" s="1"/>
  <c r="P50" i="7" s="1"/>
  <c r="J34" i="7"/>
  <c r="F34" i="7"/>
  <c r="E34" i="7"/>
  <c r="AF33" i="7"/>
  <c r="AB33" i="7"/>
  <c r="AF32" i="7"/>
  <c r="AB32" i="7"/>
  <c r="U29" i="7"/>
  <c r="Q29" i="7"/>
  <c r="N29" i="7"/>
  <c r="P29" i="7" s="1"/>
  <c r="N40" i="7" s="1"/>
  <c r="P40" i="7" s="1"/>
  <c r="J29" i="7"/>
  <c r="F29" i="7"/>
  <c r="E29" i="7"/>
  <c r="C42" i="7" s="1"/>
  <c r="E42" i="7" s="1"/>
  <c r="C53" i="7" s="1"/>
  <c r="E53" i="7" s="1"/>
  <c r="AF27" i="7"/>
  <c r="AB27" i="7"/>
  <c r="AA27" i="7"/>
  <c r="Y40" i="7" s="1"/>
  <c r="AA40" i="7" s="1"/>
  <c r="Y53" i="7" s="1"/>
  <c r="AA53" i="7" s="1"/>
  <c r="Y27" i="7"/>
  <c r="U27" i="7"/>
  <c r="Q27" i="7"/>
  <c r="J27" i="7"/>
  <c r="F27" i="7"/>
  <c r="U26" i="7"/>
  <c r="Q26" i="7"/>
  <c r="J26" i="7"/>
  <c r="F26" i="7"/>
  <c r="AF25" i="7"/>
  <c r="AB25" i="7"/>
  <c r="AF24" i="7"/>
  <c r="AB24" i="7"/>
  <c r="Y24" i="7"/>
  <c r="AA24" i="7" s="1"/>
  <c r="Y25" i="7" s="1"/>
  <c r="AA25" i="7" s="1"/>
  <c r="Y32" i="7" s="1"/>
  <c r="AA32" i="7" s="1"/>
  <c r="Y33" i="7" s="1"/>
  <c r="AA33" i="7" s="1"/>
  <c r="Y34" i="7" s="1"/>
  <c r="AA34" i="7" s="1"/>
  <c r="Y35" i="7" s="1"/>
  <c r="AA35" i="7" s="1"/>
  <c r="Y37" i="7" s="1"/>
  <c r="AA37" i="7" s="1"/>
  <c r="Y38" i="7" s="1"/>
  <c r="AA38" i="7" s="1"/>
  <c r="Y45" i="7" s="1"/>
  <c r="AA45" i="7" s="1"/>
  <c r="Y46" i="7" s="1"/>
  <c r="AA46" i="7" s="1"/>
  <c r="Y47" i="7" s="1"/>
  <c r="AA47" i="7" s="1"/>
  <c r="Y48" i="7" s="1"/>
  <c r="AA48" i="7" s="1"/>
  <c r="Y50" i="7" s="1"/>
  <c r="AA50" i="7" s="1"/>
  <c r="Y51" i="7" s="1"/>
  <c r="AA51" i="7" s="1"/>
  <c r="U24" i="7"/>
  <c r="Q24" i="7"/>
  <c r="J24" i="7"/>
  <c r="F24" i="7"/>
  <c r="U23" i="7"/>
  <c r="Q23" i="7"/>
  <c r="J23" i="7"/>
  <c r="F23" i="7"/>
  <c r="AF22" i="7"/>
  <c r="AB22" i="7"/>
  <c r="U22" i="7"/>
  <c r="Q22" i="7"/>
  <c r="N22" i="7"/>
  <c r="P22" i="7" s="1"/>
  <c r="N23" i="7" s="1"/>
  <c r="P23" i="7" s="1"/>
  <c r="N24" i="7" s="1"/>
  <c r="P24" i="7" s="1"/>
  <c r="N26" i="7" s="1"/>
  <c r="P26" i="7" s="1"/>
  <c r="N27" i="7" s="1"/>
  <c r="P27" i="7" s="1"/>
  <c r="J22" i="7"/>
  <c r="F22" i="7"/>
  <c r="AF21" i="7"/>
  <c r="AB21" i="7"/>
  <c r="U21" i="7"/>
  <c r="Q21" i="7"/>
  <c r="P21" i="7"/>
  <c r="J21" i="7"/>
  <c r="F21" i="7"/>
  <c r="E21" i="7"/>
  <c r="C22" i="7" s="1"/>
  <c r="E22" i="7" s="1"/>
  <c r="C23" i="7" s="1"/>
  <c r="E23" i="7" s="1"/>
  <c r="C24" i="7" s="1"/>
  <c r="E24" i="7" s="1"/>
  <c r="C26" i="7" s="1"/>
  <c r="E26" i="7" s="1"/>
  <c r="C27" i="7" s="1"/>
  <c r="E27" i="7" s="1"/>
  <c r="I16" i="7"/>
  <c r="F16" i="7"/>
  <c r="I15" i="7"/>
  <c r="F15" i="7"/>
  <c r="I14" i="7"/>
  <c r="F14" i="7"/>
  <c r="E14" i="7"/>
  <c r="C15" i="7" s="1"/>
  <c r="E15" i="7" s="1"/>
  <c r="C16" i="7" s="1"/>
  <c r="E16" i="7" s="1"/>
  <c r="T13" i="7"/>
  <c r="Q13" i="7"/>
  <c r="P13" i="7"/>
  <c r="N13" i="7"/>
  <c r="T12" i="7"/>
  <c r="Q12" i="7"/>
  <c r="P12" i="7"/>
  <c r="N8" i="7"/>
  <c r="P8" i="7" s="1"/>
  <c r="N9" i="7" s="1"/>
  <c r="P9" i="7" s="1"/>
  <c r="N10" i="7" s="1"/>
  <c r="P10" i="7" s="1"/>
  <c r="P7" i="7"/>
  <c r="E7" i="7"/>
  <c r="C8" i="7" s="1"/>
  <c r="E8" i="7" s="1"/>
  <c r="C9" i="7" s="1"/>
  <c r="E9" i="7" s="1"/>
  <c r="C10" i="7" s="1"/>
  <c r="E10" i="7" s="1"/>
  <c r="C11" i="7" s="1"/>
  <c r="E11" i="7" s="1"/>
  <c r="C12" i="7" s="1"/>
  <c r="E12" i="7" s="1"/>
  <c r="I9" i="6"/>
  <c r="J6" i="4"/>
  <c r="D10" i="4"/>
  <c r="E17" i="3"/>
  <c r="C18" i="3" s="1"/>
  <c r="E18" i="3" s="1"/>
  <c r="C19" i="3" s="1"/>
  <c r="E19" i="3" s="1"/>
  <c r="E10" i="3"/>
  <c r="C11" i="3" s="1"/>
  <c r="E11" i="3" s="1"/>
  <c r="C12" i="3" s="1"/>
  <c r="E12" i="3" s="1"/>
  <c r="C13" i="3" s="1"/>
  <c r="E13" i="3" s="1"/>
  <c r="AS27" i="3" l="1"/>
  <c r="AN30" i="3" s="1"/>
  <c r="E19" i="20" s="1"/>
  <c r="Y18" i="3"/>
  <c r="AK16" i="3"/>
  <c r="N15" i="3"/>
  <c r="C37" i="3"/>
  <c r="E37" i="3" s="1"/>
  <c r="I67" i="12"/>
  <c r="F22" i="9" s="1"/>
  <c r="E24" i="16" s="1"/>
  <c r="T42" i="16" s="1"/>
  <c r="F17" i="9"/>
  <c r="E19" i="16" s="1"/>
  <c r="T37" i="16" s="1"/>
  <c r="F19" i="9"/>
  <c r="E21" i="16" s="1"/>
  <c r="T39" i="16" s="1"/>
  <c r="F13" i="9"/>
  <c r="E15" i="16" s="1"/>
  <c r="T33" i="16" s="1"/>
  <c r="F12" i="9"/>
  <c r="E14" i="16" s="1"/>
  <c r="T32" i="16" s="1"/>
  <c r="D21" i="16"/>
  <c r="T21" i="16" s="1"/>
  <c r="D22" i="16"/>
  <c r="T22" i="16" s="1"/>
  <c r="E23" i="16"/>
  <c r="T41" i="16" s="1"/>
  <c r="D19" i="16"/>
  <c r="T19" i="16" s="1"/>
  <c r="D23" i="16"/>
  <c r="T23" i="16" s="1"/>
  <c r="E18" i="9"/>
  <c r="E13" i="9"/>
  <c r="I16" i="12"/>
  <c r="F20" i="9" s="1"/>
  <c r="AS41" i="3"/>
  <c r="AN44" i="3" s="1"/>
  <c r="E18" i="20" s="1"/>
  <c r="I44" i="14"/>
  <c r="I66" i="11"/>
  <c r="K61" i="3"/>
  <c r="J63" i="3" s="1"/>
  <c r="G10" i="20" s="1"/>
  <c r="I41" i="11"/>
  <c r="I10" i="11"/>
  <c r="K37" i="3" s="1"/>
  <c r="E9" i="9" s="1"/>
  <c r="V16" i="3"/>
  <c r="U18" i="3" s="1"/>
  <c r="I9" i="10"/>
  <c r="V18" i="3" s="1"/>
  <c r="I58" i="11"/>
  <c r="K49" i="3" s="1"/>
  <c r="K46" i="3"/>
  <c r="F49" i="3" s="1"/>
  <c r="I34" i="11"/>
  <c r="K63" i="3" s="1"/>
  <c r="K35" i="3"/>
  <c r="J37" i="3"/>
  <c r="G9" i="20" s="1"/>
  <c r="I17" i="11"/>
  <c r="K34" i="3"/>
  <c r="F37" i="3"/>
  <c r="E9" i="20" s="1"/>
  <c r="C14" i="3"/>
  <c r="E14" i="3" s="1"/>
  <c r="C15" i="3" s="1"/>
  <c r="E15" i="3" s="1"/>
  <c r="D7" i="6"/>
  <c r="J18" i="4"/>
  <c r="J22" i="4"/>
  <c r="D6" i="4"/>
  <c r="J10" i="4"/>
  <c r="I8" i="4"/>
  <c r="J7" i="6"/>
  <c r="I32" i="4"/>
  <c r="AK10" i="3" l="1"/>
  <c r="Y10" i="3"/>
  <c r="AA10" i="3" s="1"/>
  <c r="Y11" i="3" s="1"/>
  <c r="AA11" i="3" s="1"/>
  <c r="Y12" i="3" s="1"/>
  <c r="AA12" i="3" s="1"/>
  <c r="Y13" i="3" s="1"/>
  <c r="AA13" i="3" s="1"/>
  <c r="Y15" i="3" s="1"/>
  <c r="AA15" i="3" s="1"/>
  <c r="Y16" i="3" s="1"/>
  <c r="AA16" i="3" s="1"/>
  <c r="Y24" i="3" s="1"/>
  <c r="N10" i="3"/>
  <c r="P10" i="3" s="1"/>
  <c r="N11" i="3" s="1"/>
  <c r="P11" i="3" s="1"/>
  <c r="N12" i="3" s="1"/>
  <c r="P12" i="3" s="1"/>
  <c r="N13" i="3" s="1"/>
  <c r="P13" i="3" s="1"/>
  <c r="C29" i="3"/>
  <c r="C49" i="3"/>
  <c r="G32" i="4"/>
  <c r="E11" i="20"/>
  <c r="F18" i="9"/>
  <c r="E20" i="16" s="1"/>
  <c r="T38" i="16" s="1"/>
  <c r="D15" i="16"/>
  <c r="T15" i="16" s="1"/>
  <c r="D20" i="16"/>
  <c r="T20" i="16" s="1"/>
  <c r="E22" i="16"/>
  <c r="T40" i="16" s="1"/>
  <c r="E12" i="9"/>
  <c r="E10" i="9"/>
  <c r="F11" i="9"/>
  <c r="E11" i="9"/>
  <c r="F10" i="9"/>
  <c r="E8" i="16"/>
  <c r="T26" i="16" s="1"/>
  <c r="F9" i="9"/>
  <c r="D11" i="16"/>
  <c r="T11" i="16" s="1"/>
  <c r="P15" i="3"/>
  <c r="N16" i="3" s="1"/>
  <c r="P16" i="3" s="1"/>
  <c r="D18" i="4"/>
  <c r="G8" i="4"/>
  <c r="D22" i="4"/>
  <c r="G9" i="6"/>
  <c r="H9" i="6"/>
  <c r="H32" i="4"/>
  <c r="I20" i="4"/>
  <c r="N24" i="3" l="1"/>
  <c r="E49" i="3"/>
  <c r="C63" i="3" s="1"/>
  <c r="E63" i="3" s="1"/>
  <c r="AA24" i="3"/>
  <c r="Y25" i="3" s="1"/>
  <c r="AA25" i="3" s="1"/>
  <c r="Y27" i="3" s="1"/>
  <c r="AA27" i="3" s="1"/>
  <c r="Y28" i="3" s="1"/>
  <c r="AA28" i="3" s="1"/>
  <c r="D14" i="16"/>
  <c r="T14" i="16" s="1"/>
  <c r="E11" i="16"/>
  <c r="T29" i="16" s="1"/>
  <c r="E12" i="16"/>
  <c r="T30" i="16" s="1"/>
  <c r="D13" i="16"/>
  <c r="T13" i="16" s="1"/>
  <c r="E13" i="16"/>
  <c r="T31" i="16" s="1"/>
  <c r="D12" i="16"/>
  <c r="T12" i="16" s="1"/>
  <c r="AA18" i="3"/>
  <c r="Y30" i="3" s="1"/>
  <c r="AA30" i="3" s="1"/>
  <c r="Y44" i="3" s="1"/>
  <c r="E29" i="3"/>
  <c r="C30" i="3" s="1"/>
  <c r="E30" i="3" s="1"/>
  <c r="C31" i="3" s="1"/>
  <c r="E31" i="3" s="1"/>
  <c r="C32" i="3" s="1"/>
  <c r="E32" i="3" s="1"/>
  <c r="C34" i="3" s="1"/>
  <c r="E34" i="3" s="1"/>
  <c r="C35" i="3" s="1"/>
  <c r="E35" i="3" s="1"/>
  <c r="C43" i="3" s="1"/>
  <c r="N18" i="3"/>
  <c r="H8" i="4"/>
  <c r="H20" i="4"/>
  <c r="G20" i="4"/>
  <c r="P24" i="3" l="1"/>
  <c r="N25" i="3" s="1"/>
  <c r="P25" i="3" s="1"/>
  <c r="N40" i="3" s="1"/>
  <c r="Y36" i="3"/>
  <c r="AA36" i="3" s="1"/>
  <c r="Y37" i="3" s="1"/>
  <c r="AA37" i="3" s="1"/>
  <c r="U8" i="16" a="1"/>
  <c r="V24" i="16" s="1"/>
  <c r="P18" i="3"/>
  <c r="N27" i="3" s="1"/>
  <c r="P27" i="3" s="1"/>
  <c r="N28" i="3" s="1"/>
  <c r="P28" i="3" s="1"/>
  <c r="AM10" i="3"/>
  <c r="AK11" i="3" s="1"/>
  <c r="AM11" i="3" s="1"/>
  <c r="V25" i="16" l="1"/>
  <c r="W25" i="16"/>
  <c r="W24" i="16"/>
  <c r="W18" i="16"/>
  <c r="W23" i="16"/>
  <c r="V23" i="16"/>
  <c r="P40" i="3"/>
  <c r="P59" i="3"/>
  <c r="N60" i="3" s="1"/>
  <c r="P60" i="3" s="1"/>
  <c r="N62" i="3" s="1"/>
  <c r="P62" i="3" s="1"/>
  <c r="W22" i="16"/>
  <c r="V22" i="16"/>
  <c r="W21" i="16"/>
  <c r="V21" i="16"/>
  <c r="W20" i="16"/>
  <c r="V20" i="16"/>
  <c r="W19" i="16"/>
  <c r="V19" i="16"/>
  <c r="V18" i="16"/>
  <c r="W14" i="16"/>
  <c r="W17" i="16"/>
  <c r="V17" i="16"/>
  <c r="V16" i="16"/>
  <c r="W16" i="16"/>
  <c r="AK13" i="3"/>
  <c r="AM13" i="3" s="1"/>
  <c r="AK14" i="3" s="1"/>
  <c r="AM14" i="3" s="1"/>
  <c r="Y38" i="3"/>
  <c r="AA38" i="3" s="1"/>
  <c r="Y39" i="3" s="1"/>
  <c r="AA39" i="3" s="1"/>
  <c r="Y41" i="3" s="1"/>
  <c r="AA41" i="3" s="1"/>
  <c r="Y42" i="3" s="1"/>
  <c r="AA42" i="3" s="1"/>
  <c r="V15" i="16"/>
  <c r="W15" i="16"/>
  <c r="V14" i="16"/>
  <c r="U8" i="16"/>
  <c r="W8" i="16" s="1"/>
  <c r="W13" i="16"/>
  <c r="V13" i="16"/>
  <c r="V12" i="16"/>
  <c r="W12" i="16"/>
  <c r="W11" i="16"/>
  <c r="V11" i="16"/>
  <c r="W10" i="16"/>
  <c r="V10" i="16"/>
  <c r="W9" i="16"/>
  <c r="V9" i="16"/>
  <c r="AA44" i="3"/>
  <c r="N30" i="3"/>
  <c r="P30" i="3" s="1"/>
  <c r="N47" i="3" s="1"/>
  <c r="P47" i="3" s="1"/>
  <c r="N48" i="3" s="1"/>
  <c r="P48" i="3" s="1"/>
  <c r="N49" i="3" s="1"/>
  <c r="P49" i="3" s="1"/>
  <c r="N41" i="3" l="1"/>
  <c r="P41" i="3" s="1"/>
  <c r="N42" i="3" s="1"/>
  <c r="P42" i="3" s="1"/>
  <c r="N43" i="3" s="1"/>
  <c r="P43" i="3" s="1"/>
  <c r="N44" i="3" s="1"/>
  <c r="P44" i="3" s="1"/>
  <c r="N45" i="3" s="1"/>
  <c r="P45" i="3" s="1"/>
  <c r="AK22" i="3"/>
  <c r="V8" i="16"/>
  <c r="Y8" i="16" s="1" a="1"/>
  <c r="Y8" i="16" s="1"/>
  <c r="AM22" i="3" l="1"/>
  <c r="AK23" i="3" s="1"/>
  <c r="AM23" i="3" s="1"/>
  <c r="AK24" i="3" s="1"/>
  <c r="AM24" i="3" s="1"/>
  <c r="AK25" i="3" s="1"/>
  <c r="AM25" i="3" s="1"/>
  <c r="AK27" i="3" s="1"/>
  <c r="AM27" i="3" s="1"/>
  <c r="AK28" i="3" s="1"/>
  <c r="AM28" i="3" s="1"/>
  <c r="G13" i="16"/>
  <c r="AA8" i="16"/>
  <c r="H8" i="16" s="1"/>
  <c r="F8" i="16"/>
  <c r="F9" i="16"/>
  <c r="F10" i="16"/>
  <c r="F12" i="16"/>
  <c r="F18" i="16"/>
  <c r="G19" i="16"/>
  <c r="AA19" i="16"/>
  <c r="H19" i="16" s="1"/>
  <c r="F21" i="16"/>
  <c r="AA17" i="16"/>
  <c r="H17" i="16" s="1"/>
  <c r="G25" i="16"/>
  <c r="AA24" i="16"/>
  <c r="H24" i="16" s="1"/>
  <c r="F24" i="16"/>
  <c r="F17" i="16"/>
  <c r="G12" i="16"/>
  <c r="F25" i="16"/>
  <c r="AA9" i="16"/>
  <c r="H9" i="16" s="1"/>
  <c r="G9" i="16"/>
  <c r="G10" i="16"/>
  <c r="F14" i="16"/>
  <c r="G17" i="16"/>
  <c r="G15" i="16"/>
  <c r="AA25" i="16"/>
  <c r="H25" i="16" s="1"/>
  <c r="G23" i="16"/>
  <c r="F23" i="16"/>
  <c r="AA15" i="16"/>
  <c r="H15" i="16" s="1"/>
  <c r="G11" i="16"/>
  <c r="G14" i="16"/>
  <c r="AA16" i="16"/>
  <c r="H16" i="16" s="1"/>
  <c r="AA23" i="16"/>
  <c r="H23" i="16" s="1"/>
  <c r="G22" i="16"/>
  <c r="G24" i="16"/>
  <c r="F20" i="16"/>
  <c r="AA14" i="16"/>
  <c r="H14" i="16" s="1"/>
  <c r="AA22" i="16"/>
  <c r="H22" i="16" s="1"/>
  <c r="G21" i="16"/>
  <c r="F19" i="16"/>
  <c r="AA13" i="16"/>
  <c r="H13" i="16" s="1"/>
  <c r="AA21" i="16"/>
  <c r="H21" i="16" s="1"/>
  <c r="G16" i="16"/>
  <c r="F13" i="16"/>
  <c r="F11" i="16"/>
  <c r="AA12" i="16"/>
  <c r="H12" i="16" s="1"/>
  <c r="AA20" i="16"/>
  <c r="H20" i="16" s="1"/>
  <c r="F22" i="16"/>
  <c r="G20" i="16"/>
  <c r="F15" i="16"/>
  <c r="AA11" i="16"/>
  <c r="H11" i="16" s="1"/>
  <c r="AA18" i="16"/>
  <c r="H18" i="16" s="1"/>
  <c r="G18" i="16"/>
  <c r="F16" i="16"/>
  <c r="AA10" i="16"/>
  <c r="H10" i="16" s="1"/>
  <c r="E43" i="3"/>
  <c r="C44" i="3" s="1"/>
  <c r="E44" i="3" s="1"/>
  <c r="C46" i="3" s="1"/>
  <c r="E46" i="3" s="1"/>
  <c r="C47" i="3" s="1"/>
  <c r="E47" i="3" s="1"/>
  <c r="G8" i="16"/>
  <c r="AK36" i="3" l="1"/>
  <c r="C55" i="3"/>
  <c r="AM36" i="3" l="1"/>
  <c r="AK37" i="3" s="1"/>
  <c r="AM37" i="3" s="1"/>
  <c r="AK38" i="3" s="1"/>
  <c r="AM38" i="3" s="1"/>
  <c r="AK39" i="3" s="1"/>
  <c r="AM39" i="3" s="1"/>
  <c r="AK41" i="3" s="1"/>
  <c r="AM41" i="3" s="1"/>
  <c r="AK42" i="3" s="1"/>
  <c r="AM42" i="3" s="1"/>
  <c r="E55" i="3"/>
  <c r="C56" i="3" s="1"/>
  <c r="E56" i="3" s="1"/>
  <c r="C57" i="3" s="1"/>
  <c r="E57" i="3" s="1"/>
  <c r="C58" i="3" s="1"/>
  <c r="E58" i="3" s="1"/>
  <c r="C60" i="3" s="1"/>
  <c r="E60" i="3" s="1"/>
  <c r="C61" i="3" s="1"/>
  <c r="E61" i="3" s="1"/>
  <c r="AM16" i="3"/>
  <c r="AK30" i="3" s="1"/>
  <c r="AM30" i="3" s="1"/>
  <c r="AK44" i="3" s="1"/>
  <c r="AM4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<sst xmlns="http://schemas.openxmlformats.org/spreadsheetml/2006/main" count="1376" uniqueCount="214">
  <si>
    <t>ABU BAKAR</t>
  </si>
  <si>
    <t>UMAR</t>
  </si>
  <si>
    <t>UTSMAN</t>
  </si>
  <si>
    <t>ALI BIN ABI THALIB</t>
  </si>
  <si>
    <t>AISYAH</t>
  </si>
  <si>
    <t>FATHIMAH</t>
  </si>
  <si>
    <t>KHODIJAH</t>
  </si>
  <si>
    <t>MAKKAH</t>
  </si>
  <si>
    <t>MADINAH</t>
  </si>
  <si>
    <t>AL-QUDS</t>
  </si>
  <si>
    <t>ISTANBUL</t>
  </si>
  <si>
    <t>ANDALUSIA</t>
  </si>
  <si>
    <t>BAGHDAD</t>
  </si>
  <si>
    <t>CORDOVA</t>
  </si>
  <si>
    <t>BADR</t>
  </si>
  <si>
    <t>UHUD</t>
  </si>
  <si>
    <t>KHAIBAR</t>
  </si>
  <si>
    <t>TABUK</t>
  </si>
  <si>
    <t>HUDAIBIYYAH</t>
  </si>
  <si>
    <t>HUNAIN</t>
  </si>
  <si>
    <t>KHANDAQ</t>
  </si>
  <si>
    <t>BUKHORI</t>
  </si>
  <si>
    <t>MUSLIM</t>
  </si>
  <si>
    <t>ABU DAWUD</t>
  </si>
  <si>
    <t>AL BAYHAQI</t>
  </si>
  <si>
    <t>AN-NASA'I</t>
  </si>
  <si>
    <t>AT-TIRMIDZI</t>
  </si>
  <si>
    <t>IBNU MAJAH</t>
  </si>
  <si>
    <t>FIRDAUS</t>
  </si>
  <si>
    <t>NA'IM</t>
  </si>
  <si>
    <t>DARUS SALAM</t>
  </si>
  <si>
    <t>MA'WA</t>
  </si>
  <si>
    <t>'ADN</t>
  </si>
  <si>
    <t>DARUL MUQAMAH</t>
  </si>
  <si>
    <t>ABU HANIFAH</t>
  </si>
  <si>
    <t>AHMAD BIN HANBAL</t>
  </si>
  <si>
    <t>SUFYAN ATS TSAURY</t>
  </si>
  <si>
    <t>MALIK</t>
  </si>
  <si>
    <t>ASY-SYAFI'I</t>
  </si>
  <si>
    <t>AL LAITSY</t>
  </si>
  <si>
    <t>SD ISLAM ABU DZAR</t>
  </si>
  <si>
    <t>TAHUN PELAJARAN 2023/2024</t>
  </si>
  <si>
    <t>PIC</t>
  </si>
  <si>
    <t>BAYHAQI</t>
  </si>
  <si>
    <t>DARUSSALAM</t>
  </si>
  <si>
    <t>SD ISLAM ABU DZAR TAHUN AJARAN 2023/2024</t>
  </si>
  <si>
    <t>SELURUH LAPANGAN LOMBA ESTAFET</t>
  </si>
  <si>
    <t>LAPANGAN DEPAN PERPUS LOMBA ISI AIR</t>
  </si>
  <si>
    <t>BASEMENT LOMBA BOLA BERACUN FASE C</t>
  </si>
  <si>
    <t>BABAK GUGUR</t>
  </si>
  <si>
    <t>Hari</t>
  </si>
  <si>
    <t>Waktu</t>
  </si>
  <si>
    <t>Kelas</t>
  </si>
  <si>
    <t>PEMENANG</t>
  </si>
  <si>
    <t>Skor</t>
  </si>
  <si>
    <t>PERTAMA</t>
  </si>
  <si>
    <t>-</t>
  </si>
  <si>
    <t>Level 5</t>
  </si>
  <si>
    <t>Level 3</t>
  </si>
  <si>
    <t>VS</t>
  </si>
  <si>
    <t>Level 6</t>
  </si>
  <si>
    <t>Level 4</t>
  </si>
  <si>
    <t>Level 1</t>
  </si>
  <si>
    <t>BABAK SEMIFINAL</t>
  </si>
  <si>
    <t>Level 2</t>
  </si>
  <si>
    <t>FINAL</t>
  </si>
  <si>
    <t>KEDUA</t>
  </si>
  <si>
    <t>LAPANGAN BAWAH LOMBA FUTSAL FASE A</t>
  </si>
  <si>
    <t>LAPANGAN ATAS LOMBA BASKET FASE B</t>
  </si>
  <si>
    <t>BASEMENT LOMBA BOLA BERACUN FASE A</t>
  </si>
  <si>
    <t>LAPANGAN BAWAH LOMBA FUTSAL FASE B</t>
  </si>
  <si>
    <t>LAPANGAN ATAS LOMBA BASKET FASE C</t>
  </si>
  <si>
    <t>BASEMENT LOMBA BOLA BERACUN FASE B</t>
  </si>
  <si>
    <t>LAPANGAN ATAS LOMBA BAKIAK FASE A</t>
  </si>
  <si>
    <t>LAPANGAN BAWAH LOMBA FUTSAL FASE C</t>
  </si>
  <si>
    <t>LAPANGAN BAWAH BOLA TANGAN FASE C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</si>
  <si>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A</t>
    </r>
  </si>
  <si>
    <t>: Ust. Ibrahim (Ust. Ardi &amp; Ust. Hiban)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</si>
  <si>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B</t>
    </r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</si>
  <si>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C</t>
    </r>
  </si>
  <si>
    <r>
      <rPr>
        <b/>
        <sz val="16"/>
        <color theme="1"/>
        <rFont val="Arial"/>
        <family val="2"/>
      </rPr>
      <t xml:space="preserve">CLASS MEETING </t>
    </r>
    <r>
      <rPr>
        <b/>
        <sz val="16"/>
        <color rgb="FFFF0000"/>
        <rFont val="Arial"/>
        <family val="2"/>
      </rPr>
      <t>BOLA TANGAN</t>
    </r>
    <r>
      <rPr>
        <b/>
        <sz val="16"/>
        <color theme="1"/>
        <rFont val="Arial"/>
        <family val="2"/>
      </rPr>
      <t xml:space="preserve"> FASE C</t>
    </r>
  </si>
  <si>
    <t>: Ust. Tarnoto ( Ust. Irwan)</t>
  </si>
  <si>
    <r>
      <rPr>
        <b/>
        <sz val="14"/>
        <color rgb="FF000000"/>
        <rFont val="&quot;Times New Roman&quot;"/>
      </rP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</si>
  <si>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A</t>
  </si>
  <si>
    <t>B</t>
  </si>
  <si>
    <t>C</t>
  </si>
  <si>
    <t>D</t>
  </si>
  <si>
    <t>E</t>
  </si>
  <si>
    <t>F</t>
  </si>
  <si>
    <t>No</t>
  </si>
  <si>
    <t>Fase</t>
  </si>
  <si>
    <t>Estafet</t>
  </si>
  <si>
    <t>Futsal</t>
  </si>
  <si>
    <t>Basket</t>
  </si>
  <si>
    <t>Bola Beracun</t>
  </si>
  <si>
    <t>Runner Up</t>
  </si>
  <si>
    <t>SD ISLAM ABU DZAR TAHUN AJARAN 2024/2025</t>
  </si>
  <si>
    <t>KUALIFIKASI</t>
  </si>
  <si>
    <t>LAPANGAN DEPAN PERPUS (VOLLY SARUNG) FASE A</t>
  </si>
  <si>
    <t>LAPANGAN DEPAN PERPUS (VOLLY SARUNG) FASE B</t>
  </si>
  <si>
    <t>LAPANGAN DEPAN PERPUS (VOLLY SARUNG) FASE C</t>
  </si>
  <si>
    <t>SEMIFINAL</t>
  </si>
  <si>
    <t>TAHUN AJARAN 2024/2025</t>
  </si>
  <si>
    <t>ABU BAKR</t>
  </si>
  <si>
    <t>AL QUDS</t>
  </si>
  <si>
    <t>AL BAIHAQI</t>
  </si>
  <si>
    <t>AHMAD BIN HAMBAL</t>
  </si>
  <si>
    <t>08.10 - 08.20</t>
  </si>
  <si>
    <t>08.20 - 08.30</t>
  </si>
  <si>
    <t>08.30 - 08.40</t>
  </si>
  <si>
    <t>08.40 - 08.50</t>
  </si>
  <si>
    <t>08.50 - 09.00</t>
  </si>
  <si>
    <t>09.00 - 09.10</t>
  </si>
  <si>
    <t>09.20 - 09.30</t>
  </si>
  <si>
    <t>09.10 - 09.20</t>
  </si>
  <si>
    <t>09.30 - 09.40</t>
  </si>
  <si>
    <t>09.40 - 09.50</t>
  </si>
  <si>
    <t>09.50 - 10.00</t>
  </si>
  <si>
    <t>10.00 - 10.10</t>
  </si>
  <si>
    <t>10.10 - 10.20</t>
  </si>
  <si>
    <t>10.20 - 10.30</t>
  </si>
  <si>
    <t>10.30 - 10.40</t>
  </si>
  <si>
    <t>08.15</t>
  </si>
  <si>
    <t>08.05</t>
  </si>
  <si>
    <t>07.55</t>
  </si>
  <si>
    <r>
      <t xml:space="preserve">CLASS MEETING </t>
    </r>
    <r>
      <rPr>
        <b/>
        <sz val="15"/>
        <color rgb="FFFF0000"/>
        <rFont val="Times New Roman"/>
        <family val="1"/>
      </rPr>
      <t>FUTSAL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</si>
  <si>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</si>
  <si>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</si>
  <si>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</si>
  <si>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</si>
  <si>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</si>
  <si>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</si>
  <si>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</si>
  <si>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LAPANGAN ATAS LOMBA BLIND BOTTLE FASE A, B DAN C</t>
  </si>
  <si>
    <t>Juara Fase</t>
  </si>
  <si>
    <t>KELAS</t>
  </si>
  <si>
    <t>JUARA FASE</t>
  </si>
  <si>
    <t>RUNNER UP</t>
  </si>
  <si>
    <t>DUA</t>
  </si>
  <si>
    <t>Gold</t>
  </si>
  <si>
    <t>Silver</t>
  </si>
  <si>
    <t>Tahun Pelajaran 2024/2025</t>
  </si>
  <si>
    <t>Blind Bottle</t>
  </si>
  <si>
    <t>Volly Sarung</t>
  </si>
  <si>
    <t>Chopstick Ball</t>
  </si>
  <si>
    <t>Gold Medalist</t>
  </si>
  <si>
    <t>Silver Medalist</t>
  </si>
  <si>
    <t>Lomba</t>
  </si>
  <si>
    <t>PIC: Ust. Harun (Ust. Tarnoto, Ust. Edi)</t>
  </si>
  <si>
    <t>PIC: Ustadz Benny (Ust. Gandhi)</t>
  </si>
  <si>
    <t>PIC: Ust. Irwan (Ust. Rifky, Ust. Hiban)</t>
  </si>
  <si>
    <t>PIC: Ustadz Tarnoto (Ust. Harun, Ust. Hiban)</t>
  </si>
  <si>
    <t>PIC: Ustadzah Nurhasanah (Usth. Fitriana)</t>
  </si>
  <si>
    <t>SAMPING KONVEKSI CHOPSTICK BALL FASE A</t>
  </si>
  <si>
    <t>PIC: Ustadz Sholihin (Ust. Ridwan)</t>
  </si>
  <si>
    <t>PIC: Ustadz Taufik (Ust. Edi)</t>
  </si>
  <si>
    <r>
      <t xml:space="preserve">CLASS MEETING </t>
    </r>
    <r>
      <rPr>
        <b/>
        <sz val="15"/>
        <color rgb="FFFF0000"/>
        <rFont val="Times New Roman"/>
        <family val="1"/>
      </rPr>
      <t xml:space="preserve">BOLA BERACUN FASE A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</si>
  <si>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</si>
  <si>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</si>
  <si>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PEROLEHAN MEDALI</t>
  </si>
  <si>
    <t>Perolehan Medali</t>
  </si>
  <si>
    <r>
      <t xml:space="preserve">CLASS MEETING </t>
    </r>
    <r>
      <rPr>
        <b/>
        <sz val="15"/>
        <color rgb="FFFF0000"/>
        <rFont val="Times New Roman"/>
        <family val="1"/>
      </rPr>
      <t>ESTAFET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</si>
  <si>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`</t>
  </si>
  <si>
    <r>
      <t xml:space="preserve">CLASS MEETING </t>
    </r>
    <r>
      <rPr>
        <b/>
        <sz val="15"/>
        <color rgb="FFFF0000"/>
        <rFont val="Times New Roman"/>
        <family val="1"/>
      </rPr>
      <t>ESTAFET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</si>
  <si>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ESTAFET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</si>
  <si>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LEVEL 1</t>
  </si>
  <si>
    <t>LEVEL 2</t>
  </si>
  <si>
    <t>LEVEL 3</t>
  </si>
  <si>
    <t>LEVEL 4</t>
  </si>
  <si>
    <t>LEVEL 5</t>
  </si>
  <si>
    <t>LEVEL 6</t>
  </si>
  <si>
    <t>07.30 - 07.35</t>
  </si>
  <si>
    <t>07.35 - 07.40</t>
  </si>
  <si>
    <t>07.40 - 07.45</t>
  </si>
  <si>
    <t>07.50 - 07.55</t>
  </si>
  <si>
    <t>07.45 - 07.50</t>
  </si>
  <si>
    <t>07.55 - 08.00</t>
  </si>
  <si>
    <r>
      <t xml:space="preserve">CLASS MEETING </t>
    </r>
    <r>
      <rPr>
        <b/>
        <sz val="15"/>
        <color rgb="FFFF0000"/>
        <rFont val="Times New Roman"/>
        <family val="1"/>
      </rPr>
      <t>BLIND BOTTLE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</si>
  <si>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BLIND BOTTLE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</si>
  <si>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CLASS MEETING ABU DZAR 2024/2025</t>
  </si>
  <si>
    <t>Nominasi Juara Umum</t>
  </si>
  <si>
    <t>JUARA UMUM IKHWAN</t>
  </si>
  <si>
    <t>Kelas Ikhwan Class Meeting 2024/2025</t>
  </si>
  <si>
    <t>Juara Fase Ikhwan Class Meeting</t>
  </si>
  <si>
    <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</si>
  <si>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Gold Medal</t>
  </si>
  <si>
    <t>Silver Medal</t>
  </si>
  <si>
    <r>
      <t xml:space="preserve">CLASS MEETING BLIND </t>
    </r>
    <r>
      <rPr>
        <b/>
        <sz val="15"/>
        <color rgb="FFFF0000"/>
        <rFont val="Times New Roman"/>
        <family val="1"/>
      </rPr>
      <t>CHOPSTICK BALL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</si>
  <si>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08.25 - 08.35</t>
  </si>
  <si>
    <t>08.45</t>
  </si>
  <si>
    <t>08.05 - 08.15</t>
  </si>
  <si>
    <t>Finalis Kelas Ikhwan Class Meeting</t>
  </si>
  <si>
    <t>Semifinalis</t>
  </si>
  <si>
    <t>Finalis</t>
  </si>
  <si>
    <t>SEMIFINAL - FINAL</t>
  </si>
  <si>
    <t>KUALIFIKASI - FINAL</t>
  </si>
  <si>
    <r>
      <t xml:space="preserve">CLASS MEETING </t>
    </r>
    <r>
      <rPr>
        <b/>
        <sz val="15"/>
        <color rgb="FFFF0000"/>
        <rFont val="Times New Roman"/>
        <family val="1"/>
      </rPr>
      <t>BLIND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FF0000"/>
        <rFont val="Times New Roman"/>
        <family val="1"/>
      </rPr>
      <t>BOTTLE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</si>
  <si>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TRANSISI WAKTU PASCA ESTAFET</t>
  </si>
  <si>
    <t>10.40 - 10.50</t>
  </si>
  <si>
    <t>08.25</t>
  </si>
  <si>
    <t>7.55 - 08.05</t>
  </si>
  <si>
    <t>08.35 - 0.45</t>
  </si>
  <si>
    <t>08.55</t>
  </si>
  <si>
    <t>09.20 - 09.25</t>
  </si>
  <si>
    <t>09.25 - 09.30</t>
  </si>
  <si>
    <t>09.00 - 09.05</t>
  </si>
  <si>
    <t>09.30 - 09.35</t>
  </si>
  <si>
    <t>09.35 - 09.40</t>
  </si>
  <si>
    <t>09.05 - 09.10</t>
  </si>
  <si>
    <t>09.10 - 09.15</t>
  </si>
  <si>
    <t>09.15 - 09.20</t>
  </si>
  <si>
    <t>08.55 - 09.00</t>
  </si>
  <si>
    <t>09.40 - 09.45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</si>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</sst>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"/>
  </numFmts>
  <fonts count="67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imes New Roman"/>
      <family val="1"/>
    </font>
    <font>
      <b/>
      <sz val="16"/>
      <color theme="1"/>
      <name val="Tekton pro"/>
    </font>
    <font>
      <sz val="1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rgb="FF000000"/>
      <name val="Times"/>
    </font>
    <font>
      <b/>
      <sz val="14"/>
      <color theme="0"/>
      <name val="Times"/>
    </font>
    <font>
      <sz val="14"/>
      <color theme="0"/>
      <name val="Times"/>
    </font>
    <font>
      <sz val="12"/>
      <color theme="0"/>
      <name val="Times New Roman"/>
      <family val="1"/>
    </font>
    <font>
      <sz val="11"/>
      <color theme="0"/>
      <name val="Arial"/>
      <family val="2"/>
    </font>
    <font>
      <b/>
      <sz val="12"/>
      <color theme="1"/>
      <name val="Times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2"/>
      <color theme="1"/>
      <name val="Times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Calibri"/>
      <family val="2"/>
    </font>
    <font>
      <b/>
      <sz val="16"/>
      <color theme="1"/>
      <name val="Times New Roman"/>
      <family val="1"/>
    </font>
    <font>
      <b/>
      <sz val="16"/>
      <color rgb="FFFF0000"/>
      <name val="Arial"/>
      <family val="2"/>
    </font>
    <font>
      <b/>
      <sz val="14"/>
      <color rgb="FF000000"/>
      <name val="&quot;Times New Roman&quot;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0"/>
      <name val="Times New Roman"/>
      <family val="1"/>
    </font>
    <font>
      <sz val="11"/>
      <color theme="0"/>
      <name val="Times New Roman"/>
      <family val="1"/>
    </font>
    <font>
      <sz val="12"/>
      <color theme="0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b/>
      <sz val="15"/>
      <color rgb="FFFF0000"/>
      <name val="Times New Roman"/>
      <family val="1"/>
    </font>
    <font>
      <sz val="14"/>
      <color theme="1"/>
      <name val="Times New Roman"/>
      <family val="1"/>
    </font>
    <font>
      <b/>
      <sz val="15"/>
      <color rgb="FF0070C0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8.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5"/>
      <color theme="1"/>
      <name val="Arial"/>
      <family val="2"/>
      <scheme val="minor"/>
    </font>
    <font>
      <b/>
      <sz val="10.5"/>
      <color theme="1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66FF"/>
        <bgColor rgb="FFFF66FF"/>
      </patternFill>
    </fill>
    <fill>
      <patternFill patternType="solid">
        <fgColor rgb="FFB6DDE8"/>
        <bgColor rgb="FFB6DDE8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  <fill>
      <patternFill patternType="solid">
        <fgColor theme="7" tint="0.59999389629810485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rgb="FFFF0000"/>
      </patternFill>
    </fill>
    <fill>
      <patternFill patternType="solid">
        <fgColor rgb="FF92D050"/>
        <bgColor rgb="FFF4B08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ABF8F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1F5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E8F5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8">
    <xf numFmtId="0" fontId="0" fillId="0" borderId="0" xfId="0"/>
    <xf numFmtId="0" fontId="5" fillId="0" borderId="0" xfId="0" applyFont="1" applyAlignment="1">
      <alignment horizontal="center" vertical="center"/>
    </xf>
    <xf numFmtId="0" fontId="5" fillId="2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20" fontId="12" fillId="0" borderId="0" xfId="0" applyNumberFormat="1" applyFont="1" applyAlignment="1">
      <alignment horizontal="center" vertical="center"/>
    </xf>
    <xf numFmtId="0" fontId="11" fillId="5" borderId="5" xfId="0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20" fontId="13" fillId="0" borderId="6" xfId="0" applyNumberFormat="1" applyFont="1" applyBorder="1" applyAlignment="1">
      <alignment horizontal="center" vertical="center"/>
    </xf>
    <xf numFmtId="20" fontId="13" fillId="0" borderId="7" xfId="0" applyNumberFormat="1" applyFont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20" fontId="14" fillId="0" borderId="9" xfId="0" applyNumberFormat="1" applyFont="1" applyBorder="1" applyAlignment="1">
      <alignment horizontal="center" vertical="center"/>
    </xf>
    <xf numFmtId="20" fontId="14" fillId="0" borderId="0" xfId="0" applyNumberFormat="1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20" fontId="14" fillId="0" borderId="6" xfId="0" applyNumberFormat="1" applyFont="1" applyBorder="1" applyAlignment="1">
      <alignment horizontal="center" vertical="center"/>
    </xf>
    <xf numFmtId="20" fontId="14" fillId="0" borderId="7" xfId="0" applyNumberFormat="1" applyFont="1" applyBorder="1" applyAlignment="1">
      <alignment horizontal="center" vertical="center"/>
    </xf>
    <xf numFmtId="0" fontId="15" fillId="4" borderId="5" xfId="0" applyFont="1" applyFill="1" applyBorder="1" applyAlignment="1">
      <alignment vertical="center"/>
    </xf>
    <xf numFmtId="0" fontId="16" fillId="7" borderId="8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0" fontId="19" fillId="0" borderId="0" xfId="0" applyNumberFormat="1" applyFont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0" fontId="21" fillId="0" borderId="0" xfId="0" applyFont="1"/>
    <xf numFmtId="0" fontId="24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20" fontId="25" fillId="0" borderId="16" xfId="0" applyNumberFormat="1" applyFont="1" applyBorder="1" applyAlignment="1">
      <alignment horizontal="center" vertical="center"/>
    </xf>
    <xf numFmtId="20" fontId="25" fillId="0" borderId="15" xfId="0" applyNumberFormat="1" applyFont="1" applyBorder="1" applyAlignment="1">
      <alignment horizontal="center" vertical="center"/>
    </xf>
    <xf numFmtId="20" fontId="10" fillId="0" borderId="1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20" fontId="25" fillId="0" borderId="19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20" fontId="25" fillId="0" borderId="23" xfId="0" applyNumberFormat="1" applyFont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0" fillId="0" borderId="15" xfId="0" quotePrefix="1" applyFont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12" borderId="1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2" fillId="0" borderId="0" xfId="0" applyFont="1"/>
    <xf numFmtId="0" fontId="26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20" fontId="25" fillId="10" borderId="15" xfId="0" applyNumberFormat="1" applyFont="1" applyFill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20" fontId="10" fillId="10" borderId="15" xfId="0" applyNumberFormat="1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0" fillId="0" borderId="0" xfId="0" applyFont="1"/>
    <xf numFmtId="20" fontId="36" fillId="0" borderId="37" xfId="0" applyNumberFormat="1" applyFont="1" applyBorder="1" applyAlignment="1">
      <alignment horizontal="center" vertical="center"/>
    </xf>
    <xf numFmtId="0" fontId="35" fillId="0" borderId="37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35" fillId="0" borderId="22" xfId="0" applyFont="1" applyBorder="1"/>
    <xf numFmtId="0" fontId="35" fillId="0" borderId="40" xfId="0" applyFont="1" applyBorder="1" applyAlignment="1">
      <alignment horizontal="center"/>
    </xf>
    <xf numFmtId="0" fontId="35" fillId="17" borderId="37" xfId="0" applyFont="1" applyFill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5" fillId="0" borderId="33" xfId="0" applyFont="1" applyBorder="1" applyAlignment="1">
      <alignment horizontal="center" vertical="center"/>
    </xf>
    <xf numFmtId="0" fontId="37" fillId="0" borderId="0" xfId="0" applyFont="1"/>
    <xf numFmtId="0" fontId="35" fillId="25" borderId="0" xfId="0" applyFont="1" applyFill="1" applyAlignment="1">
      <alignment horizontal="center" vertical="center"/>
    </xf>
    <xf numFmtId="0" fontId="35" fillId="0" borderId="0" xfId="0" applyFont="1" applyAlignment="1">
      <alignment horizontal="center"/>
    </xf>
    <xf numFmtId="0" fontId="39" fillId="0" borderId="0" xfId="0" applyFont="1"/>
    <xf numFmtId="0" fontId="39" fillId="0" borderId="0" xfId="0" applyFont="1" applyAlignment="1">
      <alignment vertical="center"/>
    </xf>
    <xf numFmtId="0" fontId="37" fillId="0" borderId="37" xfId="0" applyFont="1" applyBorder="1" applyAlignment="1">
      <alignment horizontal="center" vertical="center"/>
    </xf>
    <xf numFmtId="0" fontId="36" fillId="0" borderId="0" xfId="0" applyFont="1"/>
    <xf numFmtId="0" fontId="36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6" fillId="0" borderId="55" xfId="0" applyFont="1" applyBorder="1" applyAlignment="1">
      <alignment vertical="center"/>
    </xf>
    <xf numFmtId="0" fontId="36" fillId="0" borderId="54" xfId="0" applyFont="1" applyBorder="1" applyAlignment="1">
      <alignment vertical="center"/>
    </xf>
    <xf numFmtId="0" fontId="36" fillId="0" borderId="0" xfId="0" applyFont="1" applyAlignment="1">
      <alignment horizontal="center"/>
    </xf>
    <xf numFmtId="0" fontId="35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6" fillId="0" borderId="37" xfId="0" applyFont="1" applyBorder="1" applyAlignment="1">
      <alignment horizontal="center" vertical="center"/>
    </xf>
    <xf numFmtId="0" fontId="41" fillId="25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2" fillId="0" borderId="0" xfId="0" applyFont="1" applyAlignment="1">
      <alignment horizontal="center"/>
    </xf>
    <xf numFmtId="0" fontId="43" fillId="0" borderId="22" xfId="0" applyFont="1" applyBorder="1" applyAlignment="1">
      <alignment vertical="center"/>
    </xf>
    <xf numFmtId="0" fontId="46" fillId="0" borderId="0" xfId="0" applyFont="1" applyAlignment="1">
      <alignment horizontal="center" vertical="center"/>
    </xf>
    <xf numFmtId="20" fontId="47" fillId="0" borderId="0" xfId="0" applyNumberFormat="1" applyFont="1" applyAlignment="1">
      <alignment horizontal="center" vertical="center"/>
    </xf>
    <xf numFmtId="19" fontId="48" fillId="0" borderId="0" xfId="0" applyNumberFormat="1" applyFont="1"/>
    <xf numFmtId="20" fontId="49" fillId="0" borderId="0" xfId="0" applyNumberFormat="1" applyFont="1" applyAlignment="1">
      <alignment horizontal="center" vertical="center"/>
    </xf>
    <xf numFmtId="0" fontId="48" fillId="0" borderId="0" xfId="0" applyFont="1"/>
    <xf numFmtId="0" fontId="36" fillId="0" borderId="37" xfId="0" applyFont="1" applyBorder="1" applyAlignment="1">
      <alignment horizontal="center"/>
    </xf>
    <xf numFmtId="0" fontId="39" fillId="0" borderId="37" xfId="0" applyFont="1" applyBorder="1" applyAlignment="1">
      <alignment horizontal="center"/>
    </xf>
    <xf numFmtId="20" fontId="36" fillId="0" borderId="15" xfId="0" applyNumberFormat="1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20" fontId="39" fillId="0" borderId="15" xfId="0" applyNumberFormat="1" applyFont="1" applyBorder="1" applyAlignment="1">
      <alignment horizontal="center" vertical="center"/>
    </xf>
    <xf numFmtId="0" fontId="39" fillId="0" borderId="37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5" fillId="20" borderId="37" xfId="0" applyFont="1" applyFill="1" applyBorder="1" applyAlignment="1">
      <alignment horizontal="center" vertical="center"/>
    </xf>
    <xf numFmtId="0" fontId="39" fillId="10" borderId="37" xfId="0" applyFont="1" applyFill="1" applyBorder="1" applyAlignment="1">
      <alignment horizontal="center"/>
    </xf>
    <xf numFmtId="0" fontId="35" fillId="20" borderId="26" xfId="0" applyFont="1" applyFill="1" applyBorder="1" applyAlignment="1">
      <alignment horizontal="center" vertical="center"/>
    </xf>
    <xf numFmtId="0" fontId="36" fillId="0" borderId="15" xfId="0" quotePrefix="1" applyFont="1" applyBorder="1" applyAlignment="1">
      <alignment horizontal="center" vertical="center"/>
    </xf>
    <xf numFmtId="0" fontId="39" fillId="10" borderId="15" xfId="0" applyFont="1" applyFill="1" applyBorder="1" applyAlignment="1">
      <alignment horizontal="center" vertical="center"/>
    </xf>
    <xf numFmtId="0" fontId="36" fillId="0" borderId="37" xfId="0" quotePrefix="1" applyFont="1" applyBorder="1" applyAlignment="1">
      <alignment horizontal="center" vertical="center"/>
    </xf>
    <xf numFmtId="0" fontId="39" fillId="10" borderId="37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37" fillId="0" borderId="12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39" fillId="12" borderId="22" xfId="0" applyFont="1" applyFill="1" applyBorder="1" applyAlignment="1">
      <alignment horizontal="center" vertical="center"/>
    </xf>
    <xf numFmtId="0" fontId="39" fillId="0" borderId="2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/>
    </xf>
    <xf numFmtId="0" fontId="39" fillId="0" borderId="15" xfId="0" applyFont="1" applyBorder="1" applyAlignment="1">
      <alignment horizontal="center"/>
    </xf>
    <xf numFmtId="20" fontId="39" fillId="0" borderId="37" xfId="0" applyNumberFormat="1" applyFont="1" applyBorder="1" applyAlignment="1">
      <alignment horizontal="center"/>
    </xf>
    <xf numFmtId="0" fontId="39" fillId="10" borderId="15" xfId="0" applyFont="1" applyFill="1" applyBorder="1" applyAlignment="1">
      <alignment horizontal="center"/>
    </xf>
    <xf numFmtId="0" fontId="35" fillId="0" borderId="22" xfId="0" applyFont="1" applyBorder="1" applyAlignment="1">
      <alignment vertical="center"/>
    </xf>
    <xf numFmtId="0" fontId="50" fillId="0" borderId="22" xfId="0" applyFont="1" applyBorder="1" applyAlignment="1">
      <alignment vertical="center"/>
    </xf>
    <xf numFmtId="0" fontId="39" fillId="12" borderId="1" xfId="0" applyFont="1" applyFill="1" applyBorder="1" applyAlignment="1">
      <alignment vertical="center"/>
    </xf>
    <xf numFmtId="0" fontId="36" fillId="0" borderId="22" xfId="0" applyFont="1" applyBorder="1"/>
    <xf numFmtId="0" fontId="37" fillId="25" borderId="0" xfId="0" applyFont="1" applyFill="1" applyAlignment="1">
      <alignment horizontal="center" vertical="center"/>
    </xf>
    <xf numFmtId="0" fontId="55" fillId="26" borderId="0" xfId="0" applyFont="1" applyFill="1" applyAlignment="1">
      <alignment horizontal="center" vertical="center"/>
    </xf>
    <xf numFmtId="0" fontId="56" fillId="0" borderId="0" xfId="0" applyFont="1"/>
    <xf numFmtId="0" fontId="3" fillId="0" borderId="22" xfId="0" applyFont="1" applyBorder="1"/>
    <xf numFmtId="0" fontId="2" fillId="0" borderId="0" xfId="0" applyFont="1"/>
    <xf numFmtId="0" fontId="57" fillId="0" borderId="0" xfId="0" applyFont="1"/>
    <xf numFmtId="0" fontId="14" fillId="20" borderId="37" xfId="0" applyFont="1" applyFill="1" applyBorder="1" applyAlignment="1">
      <alignment horizontal="center" vertical="center"/>
    </xf>
    <xf numFmtId="0" fontId="14" fillId="20" borderId="26" xfId="0" applyFont="1" applyFill="1" applyBorder="1" applyAlignment="1">
      <alignment horizontal="center" vertical="center"/>
    </xf>
    <xf numFmtId="164" fontId="57" fillId="0" borderId="37" xfId="0" applyNumberFormat="1" applyFont="1" applyBorder="1" applyAlignment="1">
      <alignment horizontal="center" vertical="center"/>
    </xf>
    <xf numFmtId="164" fontId="57" fillId="0" borderId="22" xfId="0" applyNumberFormat="1" applyFont="1" applyBorder="1" applyAlignment="1">
      <alignment horizontal="center" vertical="center"/>
    </xf>
    <xf numFmtId="164" fontId="0" fillId="0" borderId="0" xfId="0" applyNumberFormat="1"/>
    <xf numFmtId="164" fontId="57" fillId="0" borderId="0" xfId="0" applyNumberFormat="1" applyFont="1"/>
    <xf numFmtId="164" fontId="2" fillId="0" borderId="0" xfId="0" applyNumberFormat="1" applyFont="1"/>
    <xf numFmtId="164" fontId="57" fillId="0" borderId="22" xfId="0" applyNumberFormat="1" applyFont="1" applyBorder="1" applyAlignment="1">
      <alignment vertical="center"/>
    </xf>
    <xf numFmtId="164" fontId="4" fillId="0" borderId="22" xfId="0" applyNumberFormat="1" applyFont="1" applyBorder="1"/>
    <xf numFmtId="164" fontId="58" fillId="0" borderId="22" xfId="0" applyNumberFormat="1" applyFont="1" applyBorder="1" applyAlignment="1">
      <alignment horizontal="center"/>
    </xf>
    <xf numFmtId="164" fontId="1" fillId="0" borderId="37" xfId="0" applyNumberFormat="1" applyFont="1" applyBorder="1" applyAlignment="1">
      <alignment horizontal="center"/>
    </xf>
    <xf numFmtId="0" fontId="10" fillId="0" borderId="37" xfId="0" applyFont="1" applyBorder="1" applyAlignment="1">
      <alignment horizontal="center" vertical="center"/>
    </xf>
    <xf numFmtId="0" fontId="57" fillId="0" borderId="37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0" fontId="59" fillId="0" borderId="22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36" fillId="30" borderId="37" xfId="0" applyFont="1" applyFill="1" applyBorder="1" applyAlignment="1">
      <alignment horizontal="center"/>
    </xf>
    <xf numFmtId="0" fontId="36" fillId="31" borderId="37" xfId="0" applyFont="1" applyFill="1" applyBorder="1" applyAlignment="1">
      <alignment horizontal="center"/>
    </xf>
    <xf numFmtId="0" fontId="36" fillId="32" borderId="37" xfId="0" applyFont="1" applyFill="1" applyBorder="1" applyAlignment="1">
      <alignment horizontal="center"/>
    </xf>
    <xf numFmtId="0" fontId="10" fillId="0" borderId="37" xfId="0" applyFont="1" applyBorder="1" applyAlignment="1">
      <alignment horizontal="center"/>
    </xf>
    <xf numFmtId="164" fontId="36" fillId="0" borderId="37" xfId="0" applyNumberFormat="1" applyFont="1" applyBorder="1" applyAlignment="1">
      <alignment horizontal="center"/>
    </xf>
    <xf numFmtId="20" fontId="10" fillId="0" borderId="37" xfId="0" applyNumberFormat="1" applyFont="1" applyBorder="1" applyAlignment="1">
      <alignment horizontal="center" vertical="center"/>
    </xf>
    <xf numFmtId="0" fontId="10" fillId="10" borderId="37" xfId="0" applyFont="1" applyFill="1" applyBorder="1" applyAlignment="1">
      <alignment horizontal="center"/>
    </xf>
    <xf numFmtId="0" fontId="42" fillId="0" borderId="22" xfId="0" applyFont="1" applyBorder="1" applyAlignment="1">
      <alignment vertical="center"/>
    </xf>
    <xf numFmtId="164" fontId="36" fillId="0" borderId="15" xfId="0" applyNumberFormat="1" applyFont="1" applyBorder="1" applyAlignment="1">
      <alignment horizontal="center" vertical="center"/>
    </xf>
    <xf numFmtId="0" fontId="27" fillId="0" borderId="0" xfId="0" applyFont="1"/>
    <xf numFmtId="0" fontId="10" fillId="0" borderId="0" xfId="0" applyFont="1" applyAlignment="1">
      <alignment horizontal="center"/>
    </xf>
    <xf numFmtId="0" fontId="27" fillId="0" borderId="2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0" fillId="0" borderId="22" xfId="0" applyFont="1" applyBorder="1"/>
    <xf numFmtId="0" fontId="37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43" fillId="0" borderId="0" xfId="0" applyFont="1" applyAlignment="1">
      <alignment vertical="center"/>
    </xf>
    <xf numFmtId="0" fontId="14" fillId="20" borderId="25" xfId="0" applyFont="1" applyFill="1" applyBorder="1" applyAlignment="1">
      <alignment horizontal="center" vertical="center"/>
    </xf>
    <xf numFmtId="20" fontId="10" fillId="0" borderId="35" xfId="0" applyNumberFormat="1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10" borderId="3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4" fillId="30" borderId="7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54" xfId="0" applyFont="1" applyBorder="1"/>
    <xf numFmtId="0" fontId="10" fillId="0" borderId="55" xfId="0" applyFont="1" applyBorder="1"/>
    <xf numFmtId="0" fontId="42" fillId="0" borderId="0" xfId="0" applyFont="1"/>
    <xf numFmtId="0" fontId="14" fillId="31" borderId="70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24" borderId="70" xfId="0" applyFont="1" applyFill="1" applyBorder="1" applyAlignment="1">
      <alignment horizontal="center" vertical="center"/>
    </xf>
    <xf numFmtId="0" fontId="10" fillId="0" borderId="70" xfId="0" applyFont="1" applyBorder="1"/>
    <xf numFmtId="0" fontId="61" fillId="24" borderId="74" xfId="0" applyFont="1" applyFill="1" applyBorder="1" applyAlignment="1">
      <alignment horizontal="center" vertical="center"/>
    </xf>
    <xf numFmtId="0" fontId="61" fillId="24" borderId="70" xfId="0" applyFont="1" applyFill="1" applyBorder="1" applyAlignment="1">
      <alignment horizontal="center" vertical="center"/>
    </xf>
    <xf numFmtId="164" fontId="39" fillId="0" borderId="37" xfId="0" applyNumberFormat="1" applyFont="1" applyBorder="1" applyAlignment="1">
      <alignment horizontal="center"/>
    </xf>
    <xf numFmtId="164" fontId="27" fillId="10" borderId="37" xfId="0" applyNumberFormat="1" applyFont="1" applyFill="1" applyBorder="1" applyAlignment="1">
      <alignment horizontal="center"/>
    </xf>
    <xf numFmtId="164" fontId="39" fillId="10" borderId="37" xfId="0" applyNumberFormat="1" applyFont="1" applyFill="1" applyBorder="1" applyAlignment="1">
      <alignment horizontal="center"/>
    </xf>
    <xf numFmtId="164" fontId="39" fillId="18" borderId="37" xfId="0" applyNumberFormat="1" applyFont="1" applyFill="1" applyBorder="1" applyAlignment="1">
      <alignment horizontal="center"/>
    </xf>
    <xf numFmtId="0" fontId="42" fillId="0" borderId="0" xfId="0" applyFont="1" applyAlignment="1">
      <alignment horizontal="center" vertical="center"/>
    </xf>
    <xf numFmtId="0" fontId="44" fillId="0" borderId="0" xfId="0" applyFont="1"/>
    <xf numFmtId="164" fontId="44" fillId="0" borderId="22" xfId="0" applyNumberFormat="1" applyFont="1" applyBorder="1" applyAlignment="1">
      <alignment horizontal="center"/>
    </xf>
    <xf numFmtId="164" fontId="44" fillId="0" borderId="22" xfId="0" applyNumberFormat="1" applyFont="1" applyBorder="1"/>
    <xf numFmtId="164" fontId="62" fillId="0" borderId="22" xfId="0" applyNumberFormat="1" applyFont="1" applyBorder="1" applyAlignment="1">
      <alignment vertical="center"/>
    </xf>
    <xf numFmtId="164" fontId="14" fillId="0" borderId="22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164" fontId="62" fillId="0" borderId="22" xfId="0" applyNumberFormat="1" applyFont="1" applyBorder="1" applyAlignment="1">
      <alignment horizontal="center"/>
    </xf>
    <xf numFmtId="164" fontId="62" fillId="35" borderId="37" xfId="0" applyNumberFormat="1" applyFont="1" applyFill="1" applyBorder="1" applyAlignment="1">
      <alignment horizontal="center" vertical="center"/>
    </xf>
    <xf numFmtId="164" fontId="62" fillId="36" borderId="37" xfId="0" applyNumberFormat="1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0" xfId="0" applyFont="1"/>
    <xf numFmtId="0" fontId="44" fillId="37" borderId="37" xfId="0" applyFont="1" applyFill="1" applyBorder="1" applyAlignment="1">
      <alignment horizontal="center"/>
    </xf>
    <xf numFmtId="0" fontId="44" fillId="38" borderId="37" xfId="0" applyFont="1" applyFill="1" applyBorder="1" applyAlignment="1">
      <alignment horizontal="center"/>
    </xf>
    <xf numFmtId="0" fontId="14" fillId="35" borderId="37" xfId="0" applyFont="1" applyFill="1" applyBorder="1" applyAlignment="1">
      <alignment horizontal="center" vertical="center"/>
    </xf>
    <xf numFmtId="0" fontId="14" fillId="36" borderId="37" xfId="0" applyFont="1" applyFill="1" applyBorder="1" applyAlignment="1">
      <alignment horizontal="center" vertical="center"/>
    </xf>
    <xf numFmtId="164" fontId="10" fillId="38" borderId="37" xfId="0" applyNumberFormat="1" applyFont="1" applyFill="1" applyBorder="1" applyAlignment="1">
      <alignment horizontal="center" vertical="center"/>
    </xf>
    <xf numFmtId="164" fontId="10" fillId="37" borderId="37" xfId="0" applyNumberFormat="1" applyFont="1" applyFill="1" applyBorder="1" applyAlignment="1">
      <alignment horizontal="center" vertical="center"/>
    </xf>
    <xf numFmtId="0" fontId="44" fillId="0" borderId="37" xfId="0" applyFont="1" applyBorder="1" applyAlignment="1">
      <alignment horizontal="center" vertical="center"/>
    </xf>
    <xf numFmtId="164" fontId="44" fillId="39" borderId="37" xfId="0" applyNumberFormat="1" applyFont="1" applyFill="1" applyBorder="1" applyAlignment="1">
      <alignment horizontal="center"/>
    </xf>
    <xf numFmtId="164" fontId="62" fillId="40" borderId="37" xfId="0" applyNumberFormat="1" applyFont="1" applyFill="1" applyBorder="1" applyAlignment="1">
      <alignment horizontal="center" vertical="center"/>
    </xf>
    <xf numFmtId="0" fontId="14" fillId="0" borderId="22" xfId="0" applyFont="1" applyBorder="1" applyAlignment="1">
      <alignment vertical="center"/>
    </xf>
    <xf numFmtId="0" fontId="36" fillId="0" borderId="56" xfId="0" applyFont="1" applyBorder="1" applyAlignment="1">
      <alignment vertical="center"/>
    </xf>
    <xf numFmtId="0" fontId="60" fillId="0" borderId="22" xfId="0" applyFont="1" applyBorder="1" applyAlignment="1">
      <alignment vertical="center" textRotation="90"/>
    </xf>
    <xf numFmtId="0" fontId="35" fillId="0" borderId="0" xfId="0" applyFont="1" applyAlignment="1">
      <alignment vertical="center" textRotation="255"/>
    </xf>
    <xf numFmtId="0" fontId="23" fillId="25" borderId="0" xfId="0" applyFont="1" applyFill="1" applyAlignment="1">
      <alignment horizontal="center" vertical="center"/>
    </xf>
    <xf numFmtId="0" fontId="62" fillId="41" borderId="37" xfId="0" applyFont="1" applyFill="1" applyBorder="1" applyAlignment="1">
      <alignment horizontal="center" vertical="center"/>
    </xf>
    <xf numFmtId="0" fontId="14" fillId="25" borderId="0" xfId="0" applyFont="1" applyFill="1" applyAlignment="1">
      <alignment horizontal="center" vertical="center"/>
    </xf>
    <xf numFmtId="164" fontId="10" fillId="0" borderId="37" xfId="0" applyNumberFormat="1" applyFont="1" applyBorder="1" applyAlignment="1">
      <alignment horizontal="center" vertical="center"/>
    </xf>
    <xf numFmtId="164" fontId="14" fillId="0" borderId="37" xfId="0" applyNumberFormat="1" applyFont="1" applyBorder="1" applyAlignment="1">
      <alignment horizontal="center" vertical="center"/>
    </xf>
    <xf numFmtId="0" fontId="62" fillId="0" borderId="37" xfId="0" applyFont="1" applyBorder="1" applyAlignment="1">
      <alignment horizontal="center" vertical="center"/>
    </xf>
    <xf numFmtId="20" fontId="27" fillId="0" borderId="0" xfId="0" applyNumberFormat="1" applyFont="1"/>
    <xf numFmtId="0" fontId="14" fillId="31" borderId="72" xfId="0" applyFont="1" applyFill="1" applyBorder="1" applyAlignment="1">
      <alignment horizontal="center" vertical="center"/>
    </xf>
    <xf numFmtId="0" fontId="14" fillId="31" borderId="73" xfId="0" applyFont="1" applyFill="1" applyBorder="1" applyAlignment="1">
      <alignment horizontal="center" vertical="center"/>
    </xf>
    <xf numFmtId="0" fontId="14" fillId="24" borderId="72" xfId="0" applyFont="1" applyFill="1" applyBorder="1" applyAlignment="1">
      <alignment horizontal="center" vertical="center"/>
    </xf>
    <xf numFmtId="0" fontId="14" fillId="30" borderId="72" xfId="0" applyFont="1" applyFill="1" applyBorder="1" applyAlignment="1">
      <alignment horizontal="center" vertical="center"/>
    </xf>
    <xf numFmtId="0" fontId="41" fillId="30" borderId="72" xfId="0" applyFont="1" applyFill="1" applyBorder="1" applyAlignment="1">
      <alignment horizontal="center" vertical="center"/>
    </xf>
    <xf numFmtId="0" fontId="14" fillId="24" borderId="73" xfId="0" applyFont="1" applyFill="1" applyBorder="1" applyAlignment="1">
      <alignment horizontal="center" vertical="center"/>
    </xf>
    <xf numFmtId="0" fontId="61" fillId="24" borderId="73" xfId="0" applyFont="1" applyFill="1" applyBorder="1" applyAlignment="1">
      <alignment horizontal="center" vertical="center"/>
    </xf>
    <xf numFmtId="0" fontId="14" fillId="30" borderId="73" xfId="0" applyFont="1" applyFill="1" applyBorder="1" applyAlignment="1">
      <alignment horizontal="center" vertical="center"/>
    </xf>
    <xf numFmtId="0" fontId="14" fillId="24" borderId="66" xfId="0" applyFont="1" applyFill="1" applyBorder="1" applyAlignment="1">
      <alignment horizontal="center" vertical="center"/>
    </xf>
    <xf numFmtId="0" fontId="14" fillId="0" borderId="70" xfId="0" applyFont="1" applyBorder="1" applyAlignment="1">
      <alignment horizontal="center" vertical="center"/>
    </xf>
    <xf numFmtId="0" fontId="14" fillId="0" borderId="72" xfId="0" applyFont="1" applyBorder="1" applyAlignment="1">
      <alignment horizontal="center" vertical="center"/>
    </xf>
    <xf numFmtId="0" fontId="14" fillId="0" borderId="73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/>
    </xf>
    <xf numFmtId="0" fontId="14" fillId="0" borderId="37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0" fillId="15" borderId="37" xfId="0" applyFont="1" applyFill="1" applyBorder="1" applyAlignment="1">
      <alignment horizontal="center" vertical="center"/>
    </xf>
    <xf numFmtId="0" fontId="50" fillId="15" borderId="37" xfId="0" applyFont="1" applyFill="1" applyBorder="1" applyAlignment="1">
      <alignment horizontal="center" vertical="center"/>
    </xf>
    <xf numFmtId="0" fontId="35" fillId="9" borderId="40" xfId="0" applyFont="1" applyFill="1" applyBorder="1" applyAlignment="1">
      <alignment horizontal="center" vertical="center"/>
    </xf>
    <xf numFmtId="0" fontId="35" fillId="9" borderId="50" xfId="0" applyFont="1" applyFill="1" applyBorder="1" applyAlignment="1">
      <alignment horizontal="center" vertical="center"/>
    </xf>
    <xf numFmtId="0" fontId="35" fillId="4" borderId="33" xfId="0" applyFont="1" applyFill="1" applyBorder="1" applyAlignment="1">
      <alignment horizontal="center" vertical="center"/>
    </xf>
    <xf numFmtId="0" fontId="35" fillId="4" borderId="35" xfId="0" applyFont="1" applyFill="1" applyBorder="1" applyAlignment="1">
      <alignment horizontal="center" vertical="center"/>
    </xf>
    <xf numFmtId="0" fontId="35" fillId="0" borderId="26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5" fillId="0" borderId="37" xfId="0" applyFont="1" applyBorder="1" applyAlignment="1">
      <alignment horizontal="center"/>
    </xf>
    <xf numFmtId="0" fontId="38" fillId="0" borderId="37" xfId="0" applyFont="1" applyBorder="1"/>
    <xf numFmtId="0" fontId="37" fillId="13" borderId="12" xfId="0" applyFont="1" applyFill="1" applyBorder="1" applyAlignment="1">
      <alignment horizontal="center"/>
    </xf>
    <xf numFmtId="0" fontId="51" fillId="14" borderId="13" xfId="0" applyFont="1" applyFill="1" applyBorder="1"/>
    <xf numFmtId="0" fontId="51" fillId="14" borderId="14" xfId="0" applyFont="1" applyFill="1" applyBorder="1"/>
    <xf numFmtId="0" fontId="37" fillId="0" borderId="12" xfId="0" applyFont="1" applyBorder="1" applyAlignment="1">
      <alignment horizontal="center" vertical="center"/>
    </xf>
    <xf numFmtId="0" fontId="51" fillId="0" borderId="13" xfId="0" applyFont="1" applyBorder="1"/>
    <xf numFmtId="0" fontId="51" fillId="0" borderId="14" xfId="0" applyFont="1" applyBorder="1"/>
    <xf numFmtId="0" fontId="35" fillId="0" borderId="12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30" fillId="15" borderId="44" xfId="0" applyFont="1" applyFill="1" applyBorder="1" applyAlignment="1">
      <alignment horizontal="center" vertical="center"/>
    </xf>
    <xf numFmtId="0" fontId="30" fillId="15" borderId="45" xfId="0" applyFont="1" applyFill="1" applyBorder="1" applyAlignment="1">
      <alignment horizontal="center" vertical="center"/>
    </xf>
    <xf numFmtId="0" fontId="30" fillId="15" borderId="46" xfId="0" applyFont="1" applyFill="1" applyBorder="1" applyAlignment="1">
      <alignment horizontal="center" vertical="center"/>
    </xf>
    <xf numFmtId="0" fontId="30" fillId="15" borderId="47" xfId="0" applyFont="1" applyFill="1" applyBorder="1" applyAlignment="1">
      <alignment horizontal="center" vertical="center"/>
    </xf>
    <xf numFmtId="0" fontId="30" fillId="15" borderId="48" xfId="0" applyFont="1" applyFill="1" applyBorder="1" applyAlignment="1">
      <alignment horizontal="center" vertical="center"/>
    </xf>
    <xf numFmtId="0" fontId="30" fillId="15" borderId="49" xfId="0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/>
    </xf>
    <xf numFmtId="0" fontId="14" fillId="2" borderId="44" xfId="0" applyFont="1" applyFill="1" applyBorder="1" applyAlignment="1">
      <alignment horizontal="center" vertical="center"/>
    </xf>
    <xf numFmtId="0" fontId="35" fillId="2" borderId="45" xfId="0" applyFont="1" applyFill="1" applyBorder="1" applyAlignment="1">
      <alignment horizontal="center" vertical="center"/>
    </xf>
    <xf numFmtId="0" fontId="35" fillId="2" borderId="46" xfId="0" applyFont="1" applyFill="1" applyBorder="1" applyAlignment="1">
      <alignment horizontal="center" vertical="center"/>
    </xf>
    <xf numFmtId="0" fontId="35" fillId="2" borderId="47" xfId="0" applyFont="1" applyFill="1" applyBorder="1" applyAlignment="1">
      <alignment horizontal="center" vertical="center"/>
    </xf>
    <xf numFmtId="0" fontId="35" fillId="2" borderId="48" xfId="0" applyFont="1" applyFill="1" applyBorder="1" applyAlignment="1">
      <alignment horizontal="center" vertical="center"/>
    </xf>
    <xf numFmtId="0" fontId="35" fillId="2" borderId="49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0" fontId="14" fillId="2" borderId="49" xfId="0" applyFont="1" applyFill="1" applyBorder="1" applyAlignment="1">
      <alignment horizontal="center" vertical="center"/>
    </xf>
    <xf numFmtId="0" fontId="37" fillId="8" borderId="25" xfId="0" applyFont="1" applyFill="1" applyBorder="1" applyAlignment="1">
      <alignment horizontal="center"/>
    </xf>
    <xf numFmtId="0" fontId="51" fillId="0" borderId="36" xfId="0" applyFont="1" applyBorder="1"/>
    <xf numFmtId="0" fontId="51" fillId="0" borderId="30" xfId="0" applyFont="1" applyBorder="1"/>
    <xf numFmtId="0" fontId="14" fillId="2" borderId="37" xfId="0" applyFont="1" applyFill="1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/>
    </xf>
    <xf numFmtId="0" fontId="35" fillId="8" borderId="37" xfId="0" applyFont="1" applyFill="1" applyBorder="1" applyAlignment="1">
      <alignment horizontal="center"/>
    </xf>
    <xf numFmtId="0" fontId="37" fillId="0" borderId="37" xfId="0" applyFont="1" applyBorder="1" applyAlignment="1">
      <alignment horizontal="center" vertical="center"/>
    </xf>
    <xf numFmtId="0" fontId="51" fillId="0" borderId="37" xfId="0" applyFont="1" applyBorder="1"/>
    <xf numFmtId="0" fontId="35" fillId="13" borderId="27" xfId="0" applyFont="1" applyFill="1" applyBorder="1" applyAlignment="1">
      <alignment horizontal="center" vertical="center"/>
    </xf>
    <xf numFmtId="0" fontId="35" fillId="13" borderId="22" xfId="0" applyFont="1" applyFill="1" applyBorder="1" applyAlignment="1">
      <alignment horizontal="center" vertical="center"/>
    </xf>
    <xf numFmtId="0" fontId="35" fillId="13" borderId="57" xfId="0" applyFont="1" applyFill="1" applyBorder="1" applyAlignment="1">
      <alignment horizontal="center" vertical="center"/>
    </xf>
    <xf numFmtId="0" fontId="35" fillId="19" borderId="38" xfId="0" applyFont="1" applyFill="1" applyBorder="1" applyAlignment="1">
      <alignment horizontal="center"/>
    </xf>
    <xf numFmtId="0" fontId="35" fillId="19" borderId="41" xfId="0" applyFont="1" applyFill="1" applyBorder="1" applyAlignment="1">
      <alignment horizontal="center"/>
    </xf>
    <xf numFmtId="0" fontId="35" fillId="19" borderId="39" xfId="0" applyFont="1" applyFill="1" applyBorder="1" applyAlignment="1">
      <alignment horizontal="center"/>
    </xf>
    <xf numFmtId="0" fontId="35" fillId="0" borderId="37" xfId="0" applyFont="1" applyBorder="1" applyAlignment="1">
      <alignment horizontal="center" vertical="center"/>
    </xf>
    <xf numFmtId="0" fontId="35" fillId="9" borderId="37" xfId="0" applyFont="1" applyFill="1" applyBorder="1" applyAlignment="1">
      <alignment horizontal="center" vertical="center"/>
    </xf>
    <xf numFmtId="0" fontId="36" fillId="32" borderId="37" xfId="0" applyFont="1" applyFill="1" applyBorder="1" applyAlignment="1">
      <alignment horizontal="center"/>
    </xf>
    <xf numFmtId="0" fontId="51" fillId="32" borderId="37" xfId="0" applyFont="1" applyFill="1" applyBorder="1"/>
    <xf numFmtId="0" fontId="36" fillId="31" borderId="37" xfId="0" applyFont="1" applyFill="1" applyBorder="1" applyAlignment="1">
      <alignment horizontal="center"/>
    </xf>
    <xf numFmtId="0" fontId="14" fillId="13" borderId="37" xfId="0" applyFont="1" applyFill="1" applyBorder="1" applyAlignment="1">
      <alignment horizontal="center" vertical="center"/>
    </xf>
    <xf numFmtId="0" fontId="38" fillId="14" borderId="37" xfId="0" applyFont="1" applyFill="1" applyBorder="1"/>
    <xf numFmtId="0" fontId="14" fillId="8" borderId="37" xfId="0" applyFont="1" applyFill="1" applyBorder="1" applyAlignment="1">
      <alignment horizontal="center" vertical="center"/>
    </xf>
    <xf numFmtId="0" fontId="14" fillId="9" borderId="37" xfId="0" applyFont="1" applyFill="1" applyBorder="1" applyAlignment="1">
      <alignment horizontal="center" vertical="center"/>
    </xf>
    <xf numFmtId="164" fontId="36" fillId="30" borderId="37" xfId="0" applyNumberFormat="1" applyFont="1" applyFill="1" applyBorder="1" applyAlignment="1">
      <alignment horizontal="center"/>
    </xf>
    <xf numFmtId="0" fontId="51" fillId="30" borderId="37" xfId="0" applyFont="1" applyFill="1" applyBorder="1"/>
    <xf numFmtId="164" fontId="36" fillId="32" borderId="37" xfId="0" applyNumberFormat="1" applyFont="1" applyFill="1" applyBorder="1" applyAlignment="1">
      <alignment horizontal="center"/>
    </xf>
    <xf numFmtId="164" fontId="36" fillId="31" borderId="37" xfId="0" applyNumberFormat="1" applyFont="1" applyFill="1" applyBorder="1" applyAlignment="1">
      <alignment horizontal="center"/>
    </xf>
    <xf numFmtId="0" fontId="51" fillId="31" borderId="37" xfId="0" applyFont="1" applyFill="1" applyBorder="1"/>
    <xf numFmtId="0" fontId="35" fillId="4" borderId="37" xfId="0" applyFont="1" applyFill="1" applyBorder="1" applyAlignment="1">
      <alignment horizontal="center" vertical="center"/>
    </xf>
    <xf numFmtId="0" fontId="36" fillId="30" borderId="37" xfId="0" applyFont="1" applyFill="1" applyBorder="1" applyAlignment="1">
      <alignment horizontal="center"/>
    </xf>
    <xf numFmtId="0" fontId="35" fillId="13" borderId="26" xfId="0" applyFont="1" applyFill="1" applyBorder="1" applyAlignment="1">
      <alignment horizontal="center" vertical="center"/>
    </xf>
    <xf numFmtId="0" fontId="35" fillId="13" borderId="13" xfId="0" applyFont="1" applyFill="1" applyBorder="1" applyAlignment="1">
      <alignment horizontal="center" vertical="center"/>
    </xf>
    <xf numFmtId="0" fontId="35" fillId="13" borderId="14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35" fillId="8" borderId="13" xfId="0" applyFont="1" applyFill="1" applyBorder="1" applyAlignment="1">
      <alignment horizontal="center" vertical="center"/>
    </xf>
    <xf numFmtId="0" fontId="35" fillId="8" borderId="14" xfId="0" applyFont="1" applyFill="1" applyBorder="1" applyAlignment="1">
      <alignment horizontal="center" vertical="center"/>
    </xf>
    <xf numFmtId="0" fontId="35" fillId="20" borderId="33" xfId="0" applyFont="1" applyFill="1" applyBorder="1" applyAlignment="1">
      <alignment horizontal="center" vertical="center"/>
    </xf>
    <xf numFmtId="0" fontId="35" fillId="20" borderId="35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35" fillId="22" borderId="33" xfId="0" applyFont="1" applyFill="1" applyBorder="1" applyAlignment="1">
      <alignment horizontal="center" vertical="center"/>
    </xf>
    <xf numFmtId="0" fontId="35" fillId="22" borderId="35" xfId="0" applyFont="1" applyFill="1" applyBorder="1" applyAlignment="1">
      <alignment horizontal="center" vertical="center"/>
    </xf>
    <xf numFmtId="0" fontId="35" fillId="13" borderId="37" xfId="0" applyFont="1" applyFill="1" applyBorder="1" applyAlignment="1">
      <alignment horizontal="center"/>
    </xf>
    <xf numFmtId="0" fontId="35" fillId="20" borderId="37" xfId="0" applyFont="1" applyFill="1" applyBorder="1" applyAlignment="1">
      <alignment horizontal="center" vertical="center"/>
    </xf>
    <xf numFmtId="0" fontId="51" fillId="21" borderId="37" xfId="0" applyFont="1" applyFill="1" applyBorder="1"/>
    <xf numFmtId="0" fontId="46" fillId="0" borderId="0" xfId="0" applyFont="1" applyAlignment="1">
      <alignment horizontal="center" vertical="center"/>
    </xf>
    <xf numFmtId="0" fontId="39" fillId="0" borderId="0" xfId="0" applyFont="1"/>
    <xf numFmtId="0" fontId="35" fillId="8" borderId="38" xfId="0" applyFont="1" applyFill="1" applyBorder="1" applyAlignment="1">
      <alignment horizontal="center"/>
    </xf>
    <xf numFmtId="0" fontId="35" fillId="8" borderId="41" xfId="0" applyFont="1" applyFill="1" applyBorder="1" applyAlignment="1">
      <alignment horizontal="center"/>
    </xf>
    <xf numFmtId="0" fontId="35" fillId="8" borderId="39" xfId="0" applyFont="1" applyFill="1" applyBorder="1" applyAlignment="1">
      <alignment horizontal="center"/>
    </xf>
    <xf numFmtId="0" fontId="35" fillId="0" borderId="24" xfId="0" applyFont="1" applyBorder="1" applyAlignment="1">
      <alignment horizontal="center"/>
    </xf>
    <xf numFmtId="0" fontId="38" fillId="0" borderId="31" xfId="0" applyFont="1" applyBorder="1"/>
    <xf numFmtId="0" fontId="38" fillId="0" borderId="32" xfId="0" applyFont="1" applyBorder="1"/>
    <xf numFmtId="0" fontId="35" fillId="0" borderId="24" xfId="0" applyFont="1" applyBorder="1" applyAlignment="1">
      <alignment horizontal="center" vertical="center"/>
    </xf>
    <xf numFmtId="0" fontId="35" fillId="8" borderId="25" xfId="0" applyFont="1" applyFill="1" applyBorder="1" applyAlignment="1">
      <alignment horizontal="center"/>
    </xf>
    <xf numFmtId="0" fontId="38" fillId="0" borderId="36" xfId="0" applyFont="1" applyBorder="1"/>
    <xf numFmtId="0" fontId="38" fillId="0" borderId="30" xfId="0" applyFont="1" applyBorder="1"/>
    <xf numFmtId="0" fontId="14" fillId="0" borderId="37" xfId="0" applyFont="1" applyBorder="1" applyAlignment="1">
      <alignment horizontal="center" vertical="center"/>
    </xf>
    <xf numFmtId="0" fontId="35" fillId="8" borderId="36" xfId="0" applyFont="1" applyFill="1" applyBorder="1" applyAlignment="1">
      <alignment horizontal="center"/>
    </xf>
    <xf numFmtId="0" fontId="35" fillId="8" borderId="30" xfId="0" applyFont="1" applyFill="1" applyBorder="1" applyAlignment="1">
      <alignment horizontal="center"/>
    </xf>
    <xf numFmtId="0" fontId="35" fillId="8" borderId="51" xfId="0" applyFont="1" applyFill="1" applyBorder="1" applyAlignment="1">
      <alignment horizontal="center"/>
    </xf>
    <xf numFmtId="0" fontId="35" fillId="8" borderId="52" xfId="0" applyFont="1" applyFill="1" applyBorder="1" applyAlignment="1">
      <alignment horizontal="center"/>
    </xf>
    <xf numFmtId="0" fontId="35" fillId="8" borderId="53" xfId="0" applyFont="1" applyFill="1" applyBorder="1" applyAlignment="1">
      <alignment horizontal="center"/>
    </xf>
    <xf numFmtId="0" fontId="35" fillId="4" borderId="34" xfId="0" applyFont="1" applyFill="1" applyBorder="1" applyAlignment="1">
      <alignment horizontal="center" vertical="center"/>
    </xf>
    <xf numFmtId="0" fontId="35" fillId="8" borderId="37" xfId="0" applyFont="1" applyFill="1" applyBorder="1" applyAlignment="1">
      <alignment horizontal="center" vertical="center"/>
    </xf>
    <xf numFmtId="0" fontId="35" fillId="13" borderId="37" xfId="0" applyFont="1" applyFill="1" applyBorder="1" applyAlignment="1">
      <alignment horizontal="center" vertical="center"/>
    </xf>
    <xf numFmtId="0" fontId="35" fillId="13" borderId="38" xfId="0" applyFont="1" applyFill="1" applyBorder="1" applyAlignment="1">
      <alignment horizontal="center" vertical="center"/>
    </xf>
    <xf numFmtId="0" fontId="35" fillId="13" borderId="41" xfId="0" applyFont="1" applyFill="1" applyBorder="1" applyAlignment="1">
      <alignment horizontal="center" vertical="center"/>
    </xf>
    <xf numFmtId="0" fontId="35" fillId="13" borderId="39" xfId="0" applyFont="1" applyFill="1" applyBorder="1" applyAlignment="1">
      <alignment horizontal="center" vertical="center"/>
    </xf>
    <xf numFmtId="164" fontId="39" fillId="0" borderId="38" xfId="0" applyNumberFormat="1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35" fillId="23" borderId="40" xfId="0" applyFont="1" applyFill="1" applyBorder="1" applyAlignment="1">
      <alignment horizontal="center" vertical="center"/>
    </xf>
    <xf numFmtId="0" fontId="35" fillId="23" borderId="42" xfId="0" applyFont="1" applyFill="1" applyBorder="1" applyAlignment="1">
      <alignment horizontal="center" vertical="center"/>
    </xf>
    <xf numFmtId="0" fontId="35" fillId="13" borderId="38" xfId="0" applyFont="1" applyFill="1" applyBorder="1" applyAlignment="1">
      <alignment horizontal="center"/>
    </xf>
    <xf numFmtId="0" fontId="35" fillId="13" borderId="41" xfId="0" applyFont="1" applyFill="1" applyBorder="1" applyAlignment="1">
      <alignment horizontal="center"/>
    </xf>
    <xf numFmtId="0" fontId="35" fillId="13" borderId="39" xfId="0" applyFont="1" applyFill="1" applyBorder="1" applyAlignment="1">
      <alignment horizontal="center"/>
    </xf>
    <xf numFmtId="0" fontId="35" fillId="8" borderId="38" xfId="0" applyFont="1" applyFill="1" applyBorder="1" applyAlignment="1">
      <alignment horizontal="center" vertical="center"/>
    </xf>
    <xf numFmtId="0" fontId="35" fillId="8" borderId="41" xfId="0" applyFont="1" applyFill="1" applyBorder="1" applyAlignment="1">
      <alignment horizontal="center" vertical="center"/>
    </xf>
    <xf numFmtId="0" fontId="35" fillId="8" borderId="39" xfId="0" applyFont="1" applyFill="1" applyBorder="1" applyAlignment="1">
      <alignment horizontal="center" vertical="center"/>
    </xf>
    <xf numFmtId="0" fontId="30" fillId="16" borderId="37" xfId="0" applyFont="1" applyFill="1" applyBorder="1" applyAlignment="1">
      <alignment horizontal="center" vertical="center"/>
    </xf>
    <xf numFmtId="0" fontId="50" fillId="16" borderId="37" xfId="0" applyFont="1" applyFill="1" applyBorder="1" applyAlignment="1">
      <alignment horizontal="center" vertical="center"/>
    </xf>
    <xf numFmtId="0" fontId="35" fillId="13" borderId="40" xfId="0" applyFont="1" applyFill="1" applyBorder="1" applyAlignment="1">
      <alignment horizontal="center"/>
    </xf>
    <xf numFmtId="0" fontId="38" fillId="14" borderId="40" xfId="0" applyFont="1" applyFill="1" applyBorder="1"/>
    <xf numFmtId="0" fontId="36" fillId="30" borderId="38" xfId="0" applyFont="1" applyFill="1" applyBorder="1" applyAlignment="1">
      <alignment horizontal="center"/>
    </xf>
    <xf numFmtId="0" fontId="36" fillId="30" borderId="41" xfId="0" applyFont="1" applyFill="1" applyBorder="1" applyAlignment="1">
      <alignment horizontal="center"/>
    </xf>
    <xf numFmtId="0" fontId="36" fillId="30" borderId="39" xfId="0" applyFont="1" applyFill="1" applyBorder="1" applyAlignment="1">
      <alignment horizontal="center"/>
    </xf>
    <xf numFmtId="0" fontId="36" fillId="0" borderId="38" xfId="0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14" fillId="13" borderId="37" xfId="0" applyFont="1" applyFill="1" applyBorder="1" applyAlignment="1">
      <alignment horizontal="center"/>
    </xf>
    <xf numFmtId="0" fontId="35" fillId="8" borderId="42" xfId="0" applyFont="1" applyFill="1" applyBorder="1" applyAlignment="1">
      <alignment horizontal="center"/>
    </xf>
    <xf numFmtId="0" fontId="38" fillId="0" borderId="42" xfId="0" applyFont="1" applyBorder="1"/>
    <xf numFmtId="0" fontId="35" fillId="0" borderId="38" xfId="0" applyFont="1" applyBorder="1" applyAlignment="1">
      <alignment horizontal="center"/>
    </xf>
    <xf numFmtId="0" fontId="35" fillId="0" borderId="41" xfId="0" applyFont="1" applyBorder="1" applyAlignment="1">
      <alignment horizontal="center"/>
    </xf>
    <xf numFmtId="0" fontId="35" fillId="0" borderId="39" xfId="0" applyFont="1" applyBorder="1" applyAlignment="1">
      <alignment horizontal="center"/>
    </xf>
    <xf numFmtId="0" fontId="36" fillId="0" borderId="41" xfId="0" applyFont="1" applyBorder="1" applyAlignment="1">
      <alignment horizontal="center"/>
    </xf>
    <xf numFmtId="0" fontId="35" fillId="14" borderId="44" xfId="0" applyFont="1" applyFill="1" applyBorder="1" applyAlignment="1">
      <alignment horizontal="center"/>
    </xf>
    <xf numFmtId="0" fontId="35" fillId="14" borderId="45" xfId="0" applyFont="1" applyFill="1" applyBorder="1" applyAlignment="1">
      <alignment horizontal="center"/>
    </xf>
    <xf numFmtId="0" fontId="35" fillId="14" borderId="46" xfId="0" applyFont="1" applyFill="1" applyBorder="1" applyAlignment="1">
      <alignment horizontal="center"/>
    </xf>
    <xf numFmtId="0" fontId="35" fillId="9" borderId="42" xfId="0" applyFont="1" applyFill="1" applyBorder="1" applyAlignment="1">
      <alignment horizontal="center" vertical="center"/>
    </xf>
    <xf numFmtId="0" fontId="35" fillId="9" borderId="43" xfId="0" applyFont="1" applyFill="1" applyBorder="1" applyAlignment="1">
      <alignment horizontal="center" vertical="center"/>
    </xf>
    <xf numFmtId="0" fontId="35" fillId="4" borderId="17" xfId="0" applyFont="1" applyFill="1" applyBorder="1" applyAlignment="1">
      <alignment horizontal="center" vertical="center"/>
    </xf>
    <xf numFmtId="0" fontId="51" fillId="0" borderId="18" xfId="0" applyFont="1" applyBorder="1"/>
    <xf numFmtId="0" fontId="51" fillId="0" borderId="20" xfId="0" applyFont="1" applyBorder="1"/>
    <xf numFmtId="0" fontId="35" fillId="9" borderId="17" xfId="0" applyFont="1" applyFill="1" applyBorder="1" applyAlignment="1">
      <alignment horizontal="center" vertical="center"/>
    </xf>
    <xf numFmtId="0" fontId="37" fillId="13" borderId="12" xfId="0" applyFont="1" applyFill="1" applyBorder="1" applyAlignment="1">
      <alignment horizontal="center" vertical="center"/>
    </xf>
    <xf numFmtId="0" fontId="37" fillId="8" borderId="12" xfId="0" applyFont="1" applyFill="1" applyBorder="1" applyAlignment="1">
      <alignment horizontal="center" vertical="center"/>
    </xf>
    <xf numFmtId="0" fontId="14" fillId="9" borderId="40" xfId="0" applyFont="1" applyFill="1" applyBorder="1" applyAlignment="1">
      <alignment horizontal="center" vertical="center"/>
    </xf>
    <xf numFmtId="0" fontId="14" fillId="9" borderId="43" xfId="0" applyFont="1" applyFill="1" applyBorder="1" applyAlignment="1">
      <alignment horizontal="center" vertical="center"/>
    </xf>
    <xf numFmtId="0" fontId="14" fillId="9" borderId="42" xfId="0" applyFont="1" applyFill="1" applyBorder="1" applyAlignment="1">
      <alignment horizontal="center" vertical="center"/>
    </xf>
    <xf numFmtId="0" fontId="37" fillId="8" borderId="26" xfId="0" applyFont="1" applyFill="1" applyBorder="1" applyAlignment="1">
      <alignment horizontal="center" vertical="center"/>
    </xf>
    <xf numFmtId="0" fontId="37" fillId="8" borderId="13" xfId="0" applyFont="1" applyFill="1" applyBorder="1" applyAlignment="1">
      <alignment horizontal="center" vertical="center"/>
    </xf>
    <xf numFmtId="0" fontId="37" fillId="8" borderId="14" xfId="0" applyFont="1" applyFill="1" applyBorder="1" applyAlignment="1">
      <alignment horizontal="center" vertical="center"/>
    </xf>
    <xf numFmtId="0" fontId="63" fillId="0" borderId="40" xfId="0" applyFont="1" applyBorder="1" applyAlignment="1">
      <alignment horizontal="center" vertical="center"/>
    </xf>
    <xf numFmtId="0" fontId="63" fillId="0" borderId="43" xfId="0" applyFont="1" applyBorder="1" applyAlignment="1">
      <alignment horizontal="center" vertical="center"/>
    </xf>
    <xf numFmtId="0" fontId="63" fillId="0" borderId="42" xfId="0" applyFont="1" applyBorder="1" applyAlignment="1">
      <alignment horizontal="center" vertical="center"/>
    </xf>
    <xf numFmtId="0" fontId="64" fillId="0" borderId="37" xfId="0" applyFont="1" applyBorder="1" applyAlignment="1">
      <alignment horizontal="center" vertical="center"/>
    </xf>
    <xf numFmtId="0" fontId="62" fillId="41" borderId="38" xfId="0" applyFont="1" applyFill="1" applyBorder="1" applyAlignment="1">
      <alignment horizontal="center" vertical="center"/>
    </xf>
    <xf numFmtId="0" fontId="62" fillId="41" borderId="41" xfId="0" applyFont="1" applyFill="1" applyBorder="1" applyAlignment="1">
      <alignment horizontal="center" vertical="center"/>
    </xf>
    <xf numFmtId="0" fontId="62" fillId="41" borderId="39" xfId="0" applyFont="1" applyFill="1" applyBorder="1" applyAlignment="1">
      <alignment horizontal="center" vertical="center"/>
    </xf>
    <xf numFmtId="0" fontId="62" fillId="0" borderId="41" xfId="0" applyFont="1" applyBorder="1" applyAlignment="1">
      <alignment horizontal="center" vertical="center"/>
    </xf>
    <xf numFmtId="0" fontId="62" fillId="0" borderId="39" xfId="0" applyFont="1" applyBorder="1" applyAlignment="1">
      <alignment horizontal="center" vertical="center"/>
    </xf>
    <xf numFmtId="0" fontId="64" fillId="0" borderId="40" xfId="0" applyFont="1" applyBorder="1" applyAlignment="1">
      <alignment horizontal="center" vertical="center"/>
    </xf>
    <xf numFmtId="0" fontId="64" fillId="0" borderId="43" xfId="0" applyFont="1" applyBorder="1" applyAlignment="1">
      <alignment horizontal="center" vertical="center"/>
    </xf>
    <xf numFmtId="0" fontId="64" fillId="0" borderId="42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44" fillId="0" borderId="37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65" fillId="0" borderId="0" xfId="0" applyFont="1"/>
    <xf numFmtId="0" fontId="42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164" fontId="42" fillId="0" borderId="22" xfId="0" applyNumberFormat="1" applyFont="1" applyBorder="1" applyAlignment="1">
      <alignment horizontal="center" vertical="center"/>
    </xf>
    <xf numFmtId="164" fontId="60" fillId="34" borderId="64" xfId="0" applyNumberFormat="1" applyFont="1" applyFill="1" applyBorder="1" applyAlignment="1">
      <alignment horizontal="center" vertical="center"/>
    </xf>
    <xf numFmtId="164" fontId="60" fillId="34" borderId="76" xfId="0" applyNumberFormat="1" applyFont="1" applyFill="1" applyBorder="1" applyAlignment="1">
      <alignment horizontal="center" vertical="center"/>
    </xf>
    <xf numFmtId="164" fontId="60" fillId="34" borderId="65" xfId="0" applyNumberFormat="1" applyFont="1" applyFill="1" applyBorder="1" applyAlignment="1">
      <alignment horizontal="center" vertical="center"/>
    </xf>
    <xf numFmtId="164" fontId="60" fillId="34" borderId="68" xfId="0" applyNumberFormat="1" applyFont="1" applyFill="1" applyBorder="1" applyAlignment="1">
      <alignment horizontal="center" vertical="center"/>
    </xf>
    <xf numFmtId="164" fontId="60" fillId="34" borderId="22" xfId="0" applyNumberFormat="1" applyFont="1" applyFill="1" applyBorder="1" applyAlignment="1">
      <alignment horizontal="center" vertical="center"/>
    </xf>
    <xf numFmtId="164" fontId="60" fillId="34" borderId="69" xfId="0" applyNumberFormat="1" applyFont="1" applyFill="1" applyBorder="1" applyAlignment="1">
      <alignment horizontal="center" vertical="center"/>
    </xf>
    <xf numFmtId="164" fontId="60" fillId="34" borderId="66" xfId="0" applyNumberFormat="1" applyFont="1" applyFill="1" applyBorder="1" applyAlignment="1">
      <alignment horizontal="center" vertical="center"/>
    </xf>
    <xf numFmtId="164" fontId="60" fillId="34" borderId="56" xfId="0" applyNumberFormat="1" applyFont="1" applyFill="1" applyBorder="1" applyAlignment="1">
      <alignment horizontal="center" vertical="center"/>
    </xf>
    <xf numFmtId="164" fontId="60" fillId="34" borderId="67" xfId="0" applyNumberFormat="1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45" fillId="35" borderId="76" xfId="0" applyFont="1" applyFill="1" applyBorder="1" applyAlignment="1">
      <alignment horizontal="center" vertical="center"/>
    </xf>
    <xf numFmtId="0" fontId="45" fillId="35" borderId="56" xfId="0" applyFont="1" applyFill="1" applyBorder="1" applyAlignment="1">
      <alignment horizontal="center" vertical="center"/>
    </xf>
    <xf numFmtId="0" fontId="55" fillId="26" borderId="0" xfId="0" applyFont="1" applyFill="1" applyAlignment="1">
      <alignment horizontal="center" vertical="center"/>
    </xf>
    <xf numFmtId="0" fontId="37" fillId="25" borderId="22" xfId="0" applyFont="1" applyFill="1" applyBorder="1" applyAlignment="1">
      <alignment horizontal="center" vertical="center"/>
    </xf>
    <xf numFmtId="0" fontId="35" fillId="25" borderId="55" xfId="0" applyFont="1" applyFill="1" applyBorder="1" applyAlignment="1">
      <alignment horizontal="center" vertical="center"/>
    </xf>
    <xf numFmtId="0" fontId="44" fillId="27" borderId="0" xfId="0" applyFont="1" applyFill="1" applyAlignment="1">
      <alignment horizontal="center" vertical="center"/>
    </xf>
    <xf numFmtId="0" fontId="44" fillId="27" borderId="22" xfId="0" applyFont="1" applyFill="1" applyBorder="1" applyAlignment="1">
      <alignment horizontal="center" vertical="center"/>
    </xf>
    <xf numFmtId="0" fontId="44" fillId="27" borderId="54" xfId="0" applyFont="1" applyFill="1" applyBorder="1" applyAlignment="1">
      <alignment horizontal="center" vertical="center"/>
    </xf>
    <xf numFmtId="0" fontId="35" fillId="25" borderId="22" xfId="0" applyFont="1" applyFill="1" applyBorder="1" applyAlignment="1">
      <alignment horizontal="center" vertical="center"/>
    </xf>
    <xf numFmtId="0" fontId="42" fillId="14" borderId="56" xfId="0" applyFont="1" applyFill="1" applyBorder="1" applyAlignment="1">
      <alignment horizontal="center" vertical="center"/>
    </xf>
    <xf numFmtId="49" fontId="44" fillId="27" borderId="0" xfId="0" applyNumberFormat="1" applyFont="1" applyFill="1" applyAlignment="1">
      <alignment horizontal="center" vertical="center"/>
    </xf>
    <xf numFmtId="0" fontId="43" fillId="27" borderId="22" xfId="0" applyFont="1" applyFill="1" applyBorder="1" applyAlignment="1">
      <alignment horizontal="center" vertical="center"/>
    </xf>
    <xf numFmtId="0" fontId="35" fillId="28" borderId="58" xfId="0" applyFont="1" applyFill="1" applyBorder="1" applyAlignment="1">
      <alignment horizontal="center" vertical="center"/>
    </xf>
    <xf numFmtId="0" fontId="35" fillId="28" borderId="59" xfId="0" applyFont="1" applyFill="1" applyBorder="1" applyAlignment="1">
      <alignment horizontal="center" vertical="center"/>
    </xf>
    <xf numFmtId="0" fontId="35" fillId="28" borderId="60" xfId="0" applyFont="1" applyFill="1" applyBorder="1" applyAlignment="1">
      <alignment horizontal="center" vertical="center"/>
    </xf>
    <xf numFmtId="0" fontId="35" fillId="28" borderId="61" xfId="0" applyFont="1" applyFill="1" applyBorder="1" applyAlignment="1">
      <alignment horizontal="center" vertical="center"/>
    </xf>
    <xf numFmtId="0" fontId="35" fillId="28" borderId="62" xfId="0" applyFont="1" applyFill="1" applyBorder="1" applyAlignment="1">
      <alignment horizontal="center" vertical="center"/>
    </xf>
    <xf numFmtId="0" fontId="35" fillId="28" borderId="63" xfId="0" applyFont="1" applyFill="1" applyBorder="1" applyAlignment="1">
      <alignment horizontal="center" vertical="center"/>
    </xf>
    <xf numFmtId="0" fontId="42" fillId="24" borderId="22" xfId="0" applyFont="1" applyFill="1" applyBorder="1" applyAlignment="1">
      <alignment horizontal="center" vertical="center"/>
    </xf>
    <xf numFmtId="0" fontId="42" fillId="24" borderId="56" xfId="0" applyFont="1" applyFill="1" applyBorder="1" applyAlignment="1">
      <alignment horizontal="center" vertical="center"/>
    </xf>
    <xf numFmtId="0" fontId="45" fillId="37" borderId="0" xfId="0" applyFont="1" applyFill="1" applyAlignment="1">
      <alignment horizontal="center" vertical="center"/>
    </xf>
    <xf numFmtId="0" fontId="53" fillId="37" borderId="0" xfId="0" applyFont="1" applyFill="1" applyAlignment="1">
      <alignment horizontal="center" vertical="center"/>
    </xf>
    <xf numFmtId="0" fontId="35" fillId="29" borderId="64" xfId="0" applyFont="1" applyFill="1" applyBorder="1" applyAlignment="1">
      <alignment horizontal="center" vertical="center"/>
    </xf>
    <xf numFmtId="0" fontId="35" fillId="29" borderId="65" xfId="0" applyFont="1" applyFill="1" applyBorder="1" applyAlignment="1">
      <alignment horizontal="center" vertical="center"/>
    </xf>
    <xf numFmtId="0" fontId="35" fillId="29" borderId="66" xfId="0" applyFont="1" applyFill="1" applyBorder="1" applyAlignment="1">
      <alignment horizontal="center" vertical="center"/>
    </xf>
    <xf numFmtId="0" fontId="35" fillId="29" borderId="67" xfId="0" applyFont="1" applyFill="1" applyBorder="1" applyAlignment="1">
      <alignment horizontal="center" vertical="center"/>
    </xf>
    <xf numFmtId="49" fontId="44" fillId="27" borderId="22" xfId="0" applyNumberFormat="1" applyFont="1" applyFill="1" applyBorder="1" applyAlignment="1">
      <alignment horizontal="center" vertical="center"/>
    </xf>
    <xf numFmtId="0" fontId="36" fillId="28" borderId="59" xfId="0" applyFont="1" applyFill="1" applyBorder="1" applyAlignment="1">
      <alignment horizontal="center" vertical="center"/>
    </xf>
    <xf numFmtId="0" fontId="36" fillId="28" borderId="60" xfId="0" applyFont="1" applyFill="1" applyBorder="1" applyAlignment="1">
      <alignment horizontal="center" vertical="center"/>
    </xf>
    <xf numFmtId="0" fontId="36" fillId="28" borderId="61" xfId="0" applyFont="1" applyFill="1" applyBorder="1" applyAlignment="1">
      <alignment horizontal="center" vertical="center"/>
    </xf>
    <xf numFmtId="0" fontId="36" fillId="28" borderId="62" xfId="0" applyFont="1" applyFill="1" applyBorder="1" applyAlignment="1">
      <alignment horizontal="center" vertical="center"/>
    </xf>
    <xf numFmtId="0" fontId="36" fillId="28" borderId="63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top"/>
    </xf>
    <xf numFmtId="0" fontId="36" fillId="0" borderId="0" xfId="0" applyFont="1" applyAlignment="1">
      <alignment horizontal="center"/>
    </xf>
    <xf numFmtId="0" fontId="42" fillId="0" borderId="22" xfId="0" applyFont="1" applyBorder="1" applyAlignment="1">
      <alignment horizontal="center"/>
    </xf>
    <xf numFmtId="0" fontId="60" fillId="33" borderId="22" xfId="0" applyFont="1" applyFill="1" applyBorder="1" applyAlignment="1">
      <alignment horizontal="center" vertical="center" textRotation="90"/>
    </xf>
    <xf numFmtId="0" fontId="14" fillId="16" borderId="56" xfId="0" applyFont="1" applyFill="1" applyBorder="1" applyAlignment="1">
      <alignment horizontal="center" vertical="center"/>
    </xf>
    <xf numFmtId="0" fontId="14" fillId="34" borderId="64" xfId="0" applyFont="1" applyFill="1" applyBorder="1" applyAlignment="1">
      <alignment horizontal="center" vertical="center"/>
    </xf>
    <xf numFmtId="0" fontId="14" fillId="34" borderId="65" xfId="0" applyFont="1" applyFill="1" applyBorder="1" applyAlignment="1">
      <alignment horizontal="center" vertical="center"/>
    </xf>
    <xf numFmtId="0" fontId="14" fillId="34" borderId="66" xfId="0" applyFont="1" applyFill="1" applyBorder="1" applyAlignment="1">
      <alignment horizontal="center" vertical="center"/>
    </xf>
    <xf numFmtId="0" fontId="14" fillId="34" borderId="67" xfId="0" applyFont="1" applyFill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  <xf numFmtId="0" fontId="14" fillId="35" borderId="0" xfId="0" applyFont="1" applyFill="1" applyAlignment="1">
      <alignment horizontal="center" vertical="center"/>
    </xf>
    <xf numFmtId="0" fontId="14" fillId="28" borderId="64" xfId="0" applyFont="1" applyFill="1" applyBorder="1" applyAlignment="1">
      <alignment horizontal="center" vertical="center"/>
    </xf>
    <xf numFmtId="0" fontId="14" fillId="28" borderId="65" xfId="0" applyFont="1" applyFill="1" applyBorder="1" applyAlignment="1">
      <alignment horizontal="center" vertical="center"/>
    </xf>
    <xf numFmtId="0" fontId="14" fillId="28" borderId="68" xfId="0" applyFont="1" applyFill="1" applyBorder="1" applyAlignment="1">
      <alignment horizontal="center" vertical="center"/>
    </xf>
    <xf numFmtId="0" fontId="14" fillId="28" borderId="69" xfId="0" applyFont="1" applyFill="1" applyBorder="1" applyAlignment="1">
      <alignment horizontal="center" vertical="center"/>
    </xf>
    <xf numFmtId="0" fontId="14" fillId="28" borderId="66" xfId="0" applyFont="1" applyFill="1" applyBorder="1" applyAlignment="1">
      <alignment horizontal="center" vertical="center"/>
    </xf>
    <xf numFmtId="0" fontId="14" fillId="28" borderId="67" xfId="0" applyFont="1" applyFill="1" applyBorder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34" fillId="0" borderId="76" xfId="0" applyFont="1" applyBorder="1" applyAlignment="1">
      <alignment horizontal="center" vertical="center"/>
    </xf>
    <xf numFmtId="0" fontId="34" fillId="0" borderId="77" xfId="0" applyFont="1" applyBorder="1" applyAlignment="1">
      <alignment horizontal="center" vertical="center"/>
    </xf>
    <xf numFmtId="0" fontId="14" fillId="14" borderId="75" xfId="0" applyFont="1" applyFill="1" applyBorder="1" applyAlignment="1">
      <alignment horizontal="center" vertical="center"/>
    </xf>
    <xf numFmtId="0" fontId="14" fillId="14" borderId="56" xfId="0" applyFont="1" applyFill="1" applyBorder="1" applyAlignment="1">
      <alignment horizontal="center" vertical="center"/>
    </xf>
    <xf numFmtId="0" fontId="14" fillId="14" borderId="71" xfId="0" applyFont="1" applyFill="1" applyBorder="1" applyAlignment="1">
      <alignment horizontal="center" vertical="center"/>
    </xf>
    <xf numFmtId="0" fontId="34" fillId="0" borderId="78" xfId="0" applyFont="1" applyBorder="1" applyAlignment="1">
      <alignment horizontal="center" vertical="center"/>
    </xf>
    <xf numFmtId="0" fontId="14" fillId="14" borderId="80" xfId="0" applyFont="1" applyFill="1" applyBorder="1" applyAlignment="1">
      <alignment horizontal="center" vertical="center"/>
    </xf>
    <xf numFmtId="0" fontId="14" fillId="14" borderId="79" xfId="0" applyFont="1" applyFill="1" applyBorder="1" applyAlignment="1">
      <alignment horizontal="center" vertical="center"/>
    </xf>
    <xf numFmtId="0" fontId="14" fillId="14" borderId="81" xfId="0" applyFont="1" applyFill="1" applyBorder="1" applyAlignment="1">
      <alignment horizontal="center" vertical="center"/>
    </xf>
    <xf numFmtId="0" fontId="14" fillId="37" borderId="56" xfId="0" applyFont="1" applyFill="1" applyBorder="1" applyAlignment="1">
      <alignment horizontal="center" vertical="center"/>
    </xf>
    <xf numFmtId="0" fontId="34" fillId="0" borderId="42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34" fillId="0" borderId="49" xfId="0" applyFont="1" applyBorder="1" applyAlignment="1">
      <alignment horizontal="center" vertical="center"/>
    </xf>
    <xf numFmtId="0" fontId="14" fillId="35" borderId="56" xfId="0" applyFont="1" applyFill="1" applyBorder="1" applyAlignment="1">
      <alignment horizontal="center" vertical="center"/>
    </xf>
    <xf numFmtId="0" fontId="14" fillId="25" borderId="22" xfId="0" applyFont="1" applyFill="1" applyBorder="1" applyAlignment="1">
      <alignment horizontal="center" vertical="center"/>
    </xf>
    <xf numFmtId="49" fontId="43" fillId="27" borderId="0" xfId="0" applyNumberFormat="1" applyFont="1" applyFill="1" applyAlignment="1">
      <alignment horizontal="center" vertical="center"/>
    </xf>
    <xf numFmtId="0" fontId="43" fillId="27" borderId="54" xfId="0" applyFont="1" applyFill="1" applyBorder="1" applyAlignment="1">
      <alignment horizontal="center" vertical="center"/>
    </xf>
    <xf numFmtId="0" fontId="43" fillId="27" borderId="0" xfId="0" applyFont="1" applyFill="1" applyAlignment="1">
      <alignment horizontal="center" vertical="center"/>
    </xf>
    <xf numFmtId="0" fontId="45" fillId="37" borderId="56" xfId="0" applyFont="1" applyFill="1" applyBorder="1" applyAlignment="1">
      <alignment horizontal="center" vertical="center"/>
    </xf>
    <xf numFmtId="2" fontId="43" fillId="27" borderId="22" xfId="0" applyNumberFormat="1" applyFont="1" applyFill="1" applyBorder="1" applyAlignment="1">
      <alignment horizontal="center" vertical="center"/>
    </xf>
    <xf numFmtId="0" fontId="66" fillId="25" borderId="22" xfId="0" applyFont="1" applyFill="1" applyBorder="1" applyAlignment="1">
      <alignment horizontal="center" vertical="center"/>
    </xf>
    <xf numFmtId="0" fontId="35" fillId="28" borderId="64" xfId="0" applyFont="1" applyFill="1" applyBorder="1" applyAlignment="1">
      <alignment horizontal="center" vertical="center"/>
    </xf>
    <xf numFmtId="0" fontId="35" fillId="28" borderId="65" xfId="0" applyFont="1" applyFill="1" applyBorder="1" applyAlignment="1">
      <alignment horizontal="center" vertical="center"/>
    </xf>
    <xf numFmtId="0" fontId="35" fillId="28" borderId="68" xfId="0" applyFont="1" applyFill="1" applyBorder="1" applyAlignment="1">
      <alignment horizontal="center" vertical="center"/>
    </xf>
    <xf numFmtId="0" fontId="35" fillId="28" borderId="69" xfId="0" applyFont="1" applyFill="1" applyBorder="1" applyAlignment="1">
      <alignment horizontal="center" vertical="center"/>
    </xf>
    <xf numFmtId="0" fontId="35" fillId="28" borderId="66" xfId="0" applyFont="1" applyFill="1" applyBorder="1" applyAlignment="1">
      <alignment horizontal="center" vertical="center"/>
    </xf>
    <xf numFmtId="0" fontId="35" fillId="28" borderId="67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5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11" xfId="0" applyFont="1" applyBorder="1"/>
    <xf numFmtId="0" fontId="6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/>
    <xf numFmtId="0" fontId="16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3" fillId="11" borderId="12" xfId="0" applyFont="1" applyFill="1" applyBorder="1" applyAlignment="1">
      <alignment horizontal="center" vertical="center"/>
    </xf>
    <xf numFmtId="0" fontId="9" fillId="0" borderId="13" xfId="0" applyFont="1" applyBorder="1"/>
    <xf numFmtId="0" fontId="9" fillId="0" borderId="14" xfId="0" applyFont="1" applyBorder="1"/>
    <xf numFmtId="0" fontId="23" fillId="8" borderId="12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9" fillId="0" borderId="20" xfId="0" applyFont="1" applyBorder="1"/>
    <xf numFmtId="0" fontId="22" fillId="8" borderId="12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9" fillId="0" borderId="27" xfId="0" applyFont="1" applyBorder="1"/>
    <xf numFmtId="0" fontId="9" fillId="0" borderId="25" xfId="0" applyFont="1" applyBorder="1"/>
    <xf numFmtId="0" fontId="14" fillId="9" borderId="24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3" fillId="5" borderId="12" xfId="0" applyFont="1" applyFill="1" applyBorder="1" applyAlignment="1">
      <alignment horizontal="center" vertical="center"/>
    </xf>
    <xf numFmtId="0" fontId="22" fillId="9" borderId="17" xfId="0" applyFont="1" applyFill="1" applyBorder="1" applyAlignment="1">
      <alignment horizontal="center" vertical="center"/>
    </xf>
    <xf numFmtId="0" fontId="9" fillId="0" borderId="18" xfId="0" applyFont="1" applyBorder="1"/>
    <xf numFmtId="0" fontId="9" fillId="0" borderId="21" xfId="0" applyFont="1" applyBorder="1"/>
    <xf numFmtId="0" fontId="22" fillId="9" borderId="24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9" fillId="0" borderId="31" xfId="0" applyFont="1" applyBorder="1"/>
    <xf numFmtId="0" fontId="9" fillId="0" borderId="32" xfId="0" applyFont="1" applyBorder="1"/>
    <xf numFmtId="0" fontId="25" fillId="0" borderId="16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9" fillId="0" borderId="29" xfId="0" applyFont="1" applyBorder="1"/>
    <xf numFmtId="0" fontId="9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AF"/>
      <color rgb="FF990033"/>
      <color rgb="FFF1F5AB"/>
      <color rgb="FFE8F5F8"/>
      <color rgb="FFFFFFD9"/>
      <color rgb="FFFFFFCC"/>
      <color rgb="FFCCFFFF"/>
      <color rgb="FFCCECFF"/>
      <color rgb="FFFFE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2</xdr:rowOff>
    </xdr:from>
    <xdr:to>
      <xdr:col>2</xdr:col>
      <xdr:colOff>14970</xdr:colOff>
      <xdr:row>17</xdr:row>
      <xdr:rowOff>163289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B4DAA59C-E2C0-4C86-8454-028258813D0A}"/>
            </a:ext>
          </a:extLst>
        </xdr:cNvPr>
        <xdr:cNvSpPr/>
      </xdr:nvSpPr>
      <xdr:spPr>
        <a:xfrm rot="16200000" flipH="1">
          <a:off x="840242" y="2392818"/>
          <a:ext cx="3559630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2</xdr:colOff>
      <xdr:row>4</xdr:row>
      <xdr:rowOff>0</xdr:rowOff>
    </xdr:from>
    <xdr:to>
      <xdr:col>17</xdr:col>
      <xdr:colOff>14971</xdr:colOff>
      <xdr:row>17</xdr:row>
      <xdr:rowOff>185701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77F8916D-741B-4CAF-A6A6-7A0389BF7BDF}"/>
            </a:ext>
          </a:extLst>
        </xdr:cNvPr>
        <xdr:cNvSpPr/>
      </xdr:nvSpPr>
      <xdr:spPr>
        <a:xfrm rot="16200000" flipH="1">
          <a:off x="15590065" y="2404023"/>
          <a:ext cx="3582044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</xdr:col>
      <xdr:colOff>1</xdr:colOff>
      <xdr:row>30</xdr:row>
      <xdr:rowOff>224118</xdr:rowOff>
    </xdr:from>
    <xdr:to>
      <xdr:col>2</xdr:col>
      <xdr:colOff>14970</xdr:colOff>
      <xdr:row>44</xdr:row>
      <xdr:rowOff>119743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E0E3D95E-2032-43C3-82A8-515F9B7162EC}"/>
            </a:ext>
          </a:extLst>
        </xdr:cNvPr>
        <xdr:cNvSpPr/>
      </xdr:nvSpPr>
      <xdr:spPr>
        <a:xfrm rot="16200000" flipH="1">
          <a:off x="658387" y="9341103"/>
          <a:ext cx="3923339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1</xdr:colOff>
      <xdr:row>31</xdr:row>
      <xdr:rowOff>0</xdr:rowOff>
    </xdr:from>
    <xdr:to>
      <xdr:col>17</xdr:col>
      <xdr:colOff>14970</xdr:colOff>
      <xdr:row>44</xdr:row>
      <xdr:rowOff>103829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169D9BC1-71CA-433E-B386-7F1C6D326221}"/>
            </a:ext>
          </a:extLst>
        </xdr:cNvPr>
        <xdr:cNvSpPr/>
      </xdr:nvSpPr>
      <xdr:spPr>
        <a:xfrm rot="16200000" flipH="1">
          <a:off x="15435057" y="9340830"/>
          <a:ext cx="3892057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</xdr:colOff>
      <xdr:row>56</xdr:row>
      <xdr:rowOff>0</xdr:rowOff>
    </xdr:from>
    <xdr:to>
      <xdr:col>2</xdr:col>
      <xdr:colOff>14970</xdr:colOff>
      <xdr:row>68</xdr:row>
      <xdr:rowOff>152400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E98A013F-5B0D-4C89-AB7C-FA3C897B156A}"/>
            </a:ext>
          </a:extLst>
        </xdr:cNvPr>
        <xdr:cNvSpPr/>
      </xdr:nvSpPr>
      <xdr:spPr>
        <a:xfrm rot="16200000" flipH="1">
          <a:off x="1106942" y="16059830"/>
          <a:ext cx="3026229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1</xdr:colOff>
      <xdr:row>56</xdr:row>
      <xdr:rowOff>1</xdr:rowOff>
    </xdr:from>
    <xdr:to>
      <xdr:col>17</xdr:col>
      <xdr:colOff>14970</xdr:colOff>
      <xdr:row>68</xdr:row>
      <xdr:rowOff>174144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3450A26F-5176-4C56-8ED5-8980C64A6D17}"/>
            </a:ext>
          </a:extLst>
        </xdr:cNvPr>
        <xdr:cNvSpPr/>
      </xdr:nvSpPr>
      <xdr:spPr>
        <a:xfrm rot="16200000" flipH="1">
          <a:off x="15857100" y="16070702"/>
          <a:ext cx="3047972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0</xdr:rowOff>
    </xdr:from>
    <xdr:to>
      <xdr:col>2</xdr:col>
      <xdr:colOff>936</xdr:colOff>
      <xdr:row>16</xdr:row>
      <xdr:rowOff>130632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3A4C64CA-EC75-487C-A51D-85F74F55FCD7}"/>
            </a:ext>
          </a:extLst>
        </xdr:cNvPr>
        <xdr:cNvSpPr/>
      </xdr:nvSpPr>
      <xdr:spPr>
        <a:xfrm rot="16200000" flipH="1">
          <a:off x="1023724" y="2144020"/>
          <a:ext cx="3526975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16</xdr:col>
      <xdr:colOff>0</xdr:colOff>
      <xdr:row>3</xdr:row>
      <xdr:rowOff>2</xdr:rowOff>
    </xdr:from>
    <xdr:to>
      <xdr:col>17</xdr:col>
      <xdr:colOff>935</xdr:colOff>
      <xdr:row>16</xdr:row>
      <xdr:rowOff>134475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CF58C9D-322F-4A1F-9E65-57037D8A5AD6}"/>
            </a:ext>
          </a:extLst>
        </xdr:cNvPr>
        <xdr:cNvSpPr/>
      </xdr:nvSpPr>
      <xdr:spPr>
        <a:xfrm rot="16200000" flipH="1">
          <a:off x="15343560" y="2137618"/>
          <a:ext cx="3550026" cy="67328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</xdr:col>
      <xdr:colOff>1</xdr:colOff>
      <xdr:row>28</xdr:row>
      <xdr:rowOff>0</xdr:rowOff>
    </xdr:from>
    <xdr:to>
      <xdr:col>2</xdr:col>
      <xdr:colOff>936</xdr:colOff>
      <xdr:row>41</xdr:row>
      <xdr:rowOff>160023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D6DB0066-C6EE-4E04-87C2-FD8D04CA206B}"/>
            </a:ext>
          </a:extLst>
        </xdr:cNvPr>
        <xdr:cNvSpPr/>
      </xdr:nvSpPr>
      <xdr:spPr>
        <a:xfrm rot="16200000" flipH="1">
          <a:off x="987257" y="8537744"/>
          <a:ext cx="3589023" cy="67149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16</xdr:col>
      <xdr:colOff>0</xdr:colOff>
      <xdr:row>28</xdr:row>
      <xdr:rowOff>1</xdr:rowOff>
    </xdr:from>
    <xdr:to>
      <xdr:col>17</xdr:col>
      <xdr:colOff>935</xdr:colOff>
      <xdr:row>41</xdr:row>
      <xdr:rowOff>144781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DA01F3B9-D313-4B57-891F-FA75D613AB51}"/>
            </a:ext>
          </a:extLst>
        </xdr:cNvPr>
        <xdr:cNvSpPr/>
      </xdr:nvSpPr>
      <xdr:spPr>
        <a:xfrm rot="16200000" flipH="1">
          <a:off x="15305238" y="8530123"/>
          <a:ext cx="3573780" cy="67149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  <a:p>
          <a:pPr algn="ctr"/>
          <a:endParaRPr lang="en-US" sz="2300" b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</xdr:colOff>
      <xdr:row>53</xdr:row>
      <xdr:rowOff>0</xdr:rowOff>
    </xdr:from>
    <xdr:to>
      <xdr:col>2</xdr:col>
      <xdr:colOff>936</xdr:colOff>
      <xdr:row>65</xdr:row>
      <xdr:rowOff>152400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39D8578D-C557-4049-A671-99D9CC964130}"/>
            </a:ext>
          </a:extLst>
        </xdr:cNvPr>
        <xdr:cNvSpPr/>
      </xdr:nvSpPr>
      <xdr:spPr>
        <a:xfrm rot="16200000" flipH="1">
          <a:off x="1259425" y="14682941"/>
          <a:ext cx="3041374" cy="670170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  <xdr:twoCellAnchor>
    <xdr:from>
      <xdr:col>16</xdr:col>
      <xdr:colOff>1</xdr:colOff>
      <xdr:row>53</xdr:row>
      <xdr:rowOff>1</xdr:rowOff>
    </xdr:from>
    <xdr:to>
      <xdr:col>17</xdr:col>
      <xdr:colOff>936</xdr:colOff>
      <xdr:row>65</xdr:row>
      <xdr:rowOff>152403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DFF6E017-A1C3-4C7B-BF99-5871AB4EFB10}"/>
            </a:ext>
          </a:extLst>
        </xdr:cNvPr>
        <xdr:cNvSpPr/>
      </xdr:nvSpPr>
      <xdr:spPr>
        <a:xfrm rot="16200000" flipH="1">
          <a:off x="15603537" y="14526841"/>
          <a:ext cx="3030073" cy="67328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1</xdr:rowOff>
    </xdr:from>
    <xdr:to>
      <xdr:col>2</xdr:col>
      <xdr:colOff>7635</xdr:colOff>
      <xdr:row>16</xdr:row>
      <xdr:rowOff>163291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1E65DF30-8956-402B-8D6E-67A4194740BD}"/>
            </a:ext>
          </a:extLst>
        </xdr:cNvPr>
        <xdr:cNvSpPr/>
      </xdr:nvSpPr>
      <xdr:spPr>
        <a:xfrm rot="16200000" flipH="1">
          <a:off x="2191844" y="2151558"/>
          <a:ext cx="3548747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2</xdr:colOff>
      <xdr:row>3</xdr:row>
      <xdr:rowOff>0</xdr:rowOff>
    </xdr:from>
    <xdr:to>
      <xdr:col>17</xdr:col>
      <xdr:colOff>7635</xdr:colOff>
      <xdr:row>16</xdr:row>
      <xdr:rowOff>163289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F7D41AE-410E-4B67-8B09-79594B8AEF60}"/>
            </a:ext>
          </a:extLst>
        </xdr:cNvPr>
        <xdr:cNvSpPr/>
      </xdr:nvSpPr>
      <xdr:spPr>
        <a:xfrm rot="16200000" flipH="1">
          <a:off x="14939017" y="2151556"/>
          <a:ext cx="3548746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  <a:p>
          <a:pPr algn="ctr"/>
          <a:endParaRPr lang="en-US" sz="2300" b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7634</xdr:colOff>
      <xdr:row>41</xdr:row>
      <xdr:rowOff>141514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63BBE398-DC74-434D-83E5-64271E56B611}"/>
            </a:ext>
          </a:extLst>
        </xdr:cNvPr>
        <xdr:cNvSpPr/>
      </xdr:nvSpPr>
      <xdr:spPr>
        <a:xfrm rot="16200000" flipH="1">
          <a:off x="2458545" y="8633998"/>
          <a:ext cx="3015343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17</xdr:col>
      <xdr:colOff>7633</xdr:colOff>
      <xdr:row>41</xdr:row>
      <xdr:rowOff>141514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412D2186-4B6D-41B0-8A64-05A58CD58DC6}"/>
            </a:ext>
          </a:extLst>
        </xdr:cNvPr>
        <xdr:cNvSpPr/>
      </xdr:nvSpPr>
      <xdr:spPr>
        <a:xfrm rot="16200000" flipH="1">
          <a:off x="15205716" y="8633998"/>
          <a:ext cx="3015343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8962</xdr:colOff>
      <xdr:row>51</xdr:row>
      <xdr:rowOff>224119</xdr:rowOff>
    </xdr:from>
    <xdr:to>
      <xdr:col>2</xdr:col>
      <xdr:colOff>1</xdr:colOff>
      <xdr:row>64</xdr:row>
      <xdr:rowOff>125509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D300634B-EA57-1200-3396-3D47FBD1EBC2}"/>
            </a:ext>
          </a:extLst>
        </xdr:cNvPr>
        <xdr:cNvSpPr/>
      </xdr:nvSpPr>
      <xdr:spPr>
        <a:xfrm rot="16200000" flipH="1">
          <a:off x="1712257" y="14872448"/>
          <a:ext cx="3012143" cy="663392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16</xdr:col>
      <xdr:colOff>2</xdr:colOff>
      <xdr:row>52</xdr:row>
      <xdr:rowOff>0</xdr:rowOff>
    </xdr:from>
    <xdr:to>
      <xdr:col>16</xdr:col>
      <xdr:colOff>665955</xdr:colOff>
      <xdr:row>64</xdr:row>
      <xdr:rowOff>143438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106FB3F0-353E-47B9-AD34-6B43329A6A46}"/>
            </a:ext>
          </a:extLst>
        </xdr:cNvPr>
        <xdr:cNvSpPr/>
      </xdr:nvSpPr>
      <xdr:spPr>
        <a:xfrm rot="16200000" flipH="1">
          <a:off x="15711930" y="14884613"/>
          <a:ext cx="3021109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  <xdr:twoCellAnchor>
    <xdr:from>
      <xdr:col>1</xdr:col>
      <xdr:colOff>8967</xdr:colOff>
      <xdr:row>27</xdr:row>
      <xdr:rowOff>206192</xdr:rowOff>
    </xdr:from>
    <xdr:to>
      <xdr:col>2</xdr:col>
      <xdr:colOff>6</xdr:colOff>
      <xdr:row>41</xdr:row>
      <xdr:rowOff>125507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31F67F8F-E281-4736-9ADD-E7D26C3DA120}"/>
            </a:ext>
          </a:extLst>
        </xdr:cNvPr>
        <xdr:cNvSpPr/>
      </xdr:nvSpPr>
      <xdr:spPr>
        <a:xfrm rot="16200000" flipH="1">
          <a:off x="1420912" y="8655424"/>
          <a:ext cx="3594844" cy="663392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2</xdr:colOff>
      <xdr:row>28</xdr:row>
      <xdr:rowOff>0</xdr:rowOff>
    </xdr:from>
    <xdr:to>
      <xdr:col>16</xdr:col>
      <xdr:colOff>665955</xdr:colOff>
      <xdr:row>41</xdr:row>
      <xdr:rowOff>121923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F516AFCC-6DEE-499C-AFD4-CC5D2C39B130}"/>
            </a:ext>
          </a:extLst>
        </xdr:cNvPr>
        <xdr:cNvSpPr/>
      </xdr:nvSpPr>
      <xdr:spPr>
        <a:xfrm rot="16200000" flipH="1">
          <a:off x="15409147" y="8692915"/>
          <a:ext cx="3573783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10888</xdr:colOff>
      <xdr:row>3</xdr:row>
      <xdr:rowOff>215793</xdr:rowOff>
    </xdr:from>
    <xdr:to>
      <xdr:col>2</xdr:col>
      <xdr:colOff>1927</xdr:colOff>
      <xdr:row>17</xdr:row>
      <xdr:rowOff>128953</xdr:rowOff>
    </xdr:to>
    <xdr:sp macro="" textlink="">
      <xdr:nvSpPr>
        <xdr:cNvPr id="8" name="Arrow: Pentagon 7">
          <a:extLst>
            <a:ext uri="{FF2B5EF4-FFF2-40B4-BE49-F238E27FC236}">
              <a16:creationId xmlns:a16="http://schemas.microsoft.com/office/drawing/2014/main" id="{BDA72DF5-E471-4705-8FED-B2D3CB0B29CA}"/>
            </a:ext>
          </a:extLst>
        </xdr:cNvPr>
        <xdr:cNvSpPr/>
      </xdr:nvSpPr>
      <xdr:spPr>
        <a:xfrm rot="16200000" flipH="1">
          <a:off x="1400912" y="2407169"/>
          <a:ext cx="3635237" cy="65925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1</xdr:colOff>
      <xdr:row>4</xdr:row>
      <xdr:rowOff>5024</xdr:rowOff>
    </xdr:from>
    <xdr:to>
      <xdr:col>16</xdr:col>
      <xdr:colOff>665954</xdr:colOff>
      <xdr:row>17</xdr:row>
      <xdr:rowOff>134815</xdr:rowOff>
    </xdr:to>
    <xdr:sp macro="" textlink="">
      <xdr:nvSpPr>
        <xdr:cNvPr id="9" name="Arrow: Pentagon 8">
          <a:extLst>
            <a:ext uri="{FF2B5EF4-FFF2-40B4-BE49-F238E27FC236}">
              <a16:creationId xmlns:a16="http://schemas.microsoft.com/office/drawing/2014/main" id="{160BA8A6-71D0-45F5-A9B9-B0934BA1F187}"/>
            </a:ext>
          </a:extLst>
        </xdr:cNvPr>
        <xdr:cNvSpPr/>
      </xdr:nvSpPr>
      <xdr:spPr>
        <a:xfrm rot="16200000" flipH="1">
          <a:off x="15376197" y="2418597"/>
          <a:ext cx="3617407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S1002"/>
  <sheetViews>
    <sheetView topLeftCell="R7" zoomScale="70" zoomScaleNormal="70" workbookViewId="0">
      <selection activeCell="AI26" sqref="AI26"/>
    </sheetView>
  </sheetViews>
  <sheetFormatPr defaultColWidth="12.59765625" defaultRowHeight="15" customHeight="1"/>
  <cols>
    <col min="1" max="1" width="3.19921875" style="91" customWidth="1"/>
    <col min="2" max="2" width="13.3984375" style="91" bestFit="1" customWidth="1"/>
    <col min="3" max="3" width="7.59765625" style="91" customWidth="1"/>
    <col min="4" max="4" width="2.3984375" style="91" customWidth="1"/>
    <col min="5" max="5" width="7.59765625" style="91" customWidth="1"/>
    <col min="6" max="6" width="21" style="91" bestFit="1" customWidth="1"/>
    <col min="7" max="7" width="6.19921875" style="172" customWidth="1"/>
    <col min="8" max="8" width="6.19921875" style="91" customWidth="1"/>
    <col min="9" max="9" width="6.19921875" style="172" customWidth="1"/>
    <col min="10" max="11" width="21.296875" style="91" bestFit="1" customWidth="1"/>
    <col min="12" max="12" width="9.69921875" style="91" customWidth="1"/>
    <col min="13" max="13" width="13.3984375" style="91" bestFit="1" customWidth="1"/>
    <col min="14" max="14" width="7.19921875" style="91" customWidth="1"/>
    <col min="15" max="15" width="2.59765625" style="91" customWidth="1"/>
    <col min="16" max="16" width="8.09765625" style="91" customWidth="1"/>
    <col min="17" max="17" width="21.69921875" style="91" customWidth="1"/>
    <col min="18" max="18" width="7" style="172" customWidth="1"/>
    <col min="19" max="19" width="6.19921875" style="91" customWidth="1"/>
    <col min="20" max="20" width="7" style="172" customWidth="1"/>
    <col min="21" max="21" width="20.09765625" style="91" customWidth="1"/>
    <col min="22" max="22" width="25.3984375" style="91" customWidth="1"/>
    <col min="23" max="23" width="11.09765625" style="91" customWidth="1"/>
    <col min="24" max="24" width="13.3984375" style="91" customWidth="1"/>
    <col min="25" max="25" width="7.59765625" style="91" customWidth="1"/>
    <col min="26" max="26" width="2.3984375" style="91" customWidth="1"/>
    <col min="27" max="27" width="7.59765625" style="91" customWidth="1"/>
    <col min="28" max="28" width="27.5" style="127" customWidth="1"/>
    <col min="29" max="29" width="8.19921875" style="91" hidden="1" customWidth="1"/>
    <col min="30" max="30" width="8.19921875" style="127" customWidth="1"/>
    <col min="31" max="31" width="7.09765625" style="91" customWidth="1"/>
    <col min="32" max="32" width="7.19921875" style="178" customWidth="1"/>
    <col min="33" max="33" width="23.5" style="178" customWidth="1"/>
    <col min="34" max="34" width="23.8984375" style="91" customWidth="1"/>
    <col min="35" max="36" width="12.59765625" style="91"/>
    <col min="37" max="37" width="9" style="91" customWidth="1"/>
    <col min="38" max="38" width="3.5" style="91" customWidth="1"/>
    <col min="39" max="39" width="9" style="91" customWidth="1"/>
    <col min="40" max="40" width="21.3984375" style="91" bestFit="1" customWidth="1"/>
    <col min="41" max="41" width="6.8984375" style="172" customWidth="1"/>
    <col min="42" max="42" width="6.5" style="91" customWidth="1"/>
    <col min="43" max="43" width="7.5" style="172" customWidth="1"/>
    <col min="44" max="44" width="21" style="91" bestFit="1" customWidth="1"/>
    <col min="45" max="45" width="19.19921875" style="91" customWidth="1"/>
    <col min="46" max="47" width="12.59765625" style="91"/>
    <col min="48" max="48" width="8.8984375" style="91" customWidth="1"/>
    <col min="49" max="49" width="4.296875" style="91" customWidth="1"/>
    <col min="50" max="50" width="8.8984375" style="91" customWidth="1"/>
    <col min="51" max="51" width="20.3984375" style="91" customWidth="1"/>
    <col min="52" max="52" width="6" style="91" customWidth="1"/>
    <col min="53" max="53" width="5.69921875" style="91" customWidth="1"/>
    <col min="54" max="54" width="6" style="91" customWidth="1"/>
    <col min="55" max="55" width="20.3984375" style="91" customWidth="1"/>
    <col min="56" max="56" width="20.69921875" style="91" customWidth="1"/>
    <col min="57" max="16384" width="12.59765625" style="91"/>
  </cols>
  <sheetData>
    <row r="1" spans="2:45" ht="18">
      <c r="B1" s="332" t="s">
        <v>184</v>
      </c>
      <c r="C1" s="333"/>
      <c r="D1" s="333"/>
      <c r="E1" s="333"/>
      <c r="F1" s="333"/>
      <c r="G1" s="333"/>
      <c r="H1" s="333"/>
      <c r="I1" s="333"/>
      <c r="J1" s="333"/>
      <c r="K1" s="333"/>
    </row>
    <row r="2" spans="2:45" ht="18">
      <c r="B2" s="332" t="s">
        <v>96</v>
      </c>
      <c r="C2" s="333"/>
      <c r="D2" s="333"/>
      <c r="E2" s="333"/>
      <c r="F2" s="333"/>
      <c r="G2" s="333"/>
      <c r="H2" s="333"/>
      <c r="I2" s="333"/>
      <c r="J2" s="333"/>
      <c r="K2" s="333"/>
      <c r="N2" s="108">
        <v>6.9444444444444441E-3</v>
      </c>
      <c r="P2" s="109">
        <v>3.472222222222222E-3</v>
      </c>
    </row>
    <row r="3" spans="2:45" ht="18">
      <c r="B3" s="107"/>
      <c r="C3" s="108">
        <v>3.472222222222222E-3</v>
      </c>
      <c r="E3" s="110">
        <v>6.9444444444444441E-3</v>
      </c>
    </row>
    <row r="4" spans="2:45" ht="17.399999999999999" customHeight="1">
      <c r="B4" s="249" t="s">
        <v>148</v>
      </c>
      <c r="C4" s="250"/>
      <c r="D4" s="250"/>
      <c r="E4" s="250"/>
      <c r="F4" s="250"/>
      <c r="G4" s="250"/>
      <c r="H4" s="250"/>
      <c r="I4" s="250"/>
      <c r="J4" s="250"/>
      <c r="K4" s="250"/>
      <c r="L4" s="111"/>
      <c r="M4" s="249" t="s">
        <v>150</v>
      </c>
      <c r="N4" s="250"/>
      <c r="O4" s="250"/>
      <c r="P4" s="250"/>
      <c r="Q4" s="250"/>
      <c r="R4" s="250"/>
      <c r="S4" s="250"/>
      <c r="T4" s="250"/>
      <c r="U4" s="250"/>
      <c r="V4" s="250"/>
      <c r="X4" s="270" t="s">
        <v>154</v>
      </c>
      <c r="Y4" s="271"/>
      <c r="Z4" s="271"/>
      <c r="AA4" s="271"/>
      <c r="AB4" s="271"/>
      <c r="AC4" s="271"/>
      <c r="AD4" s="271"/>
      <c r="AE4" s="271"/>
      <c r="AF4" s="271"/>
      <c r="AG4" s="271"/>
      <c r="AH4" s="272"/>
      <c r="AJ4" s="249" t="s">
        <v>155</v>
      </c>
      <c r="AK4" s="250"/>
      <c r="AL4" s="250"/>
      <c r="AM4" s="250"/>
      <c r="AN4" s="250"/>
      <c r="AO4" s="250"/>
      <c r="AP4" s="250"/>
      <c r="AQ4" s="250"/>
      <c r="AR4" s="250"/>
      <c r="AS4" s="250"/>
    </row>
    <row r="5" spans="2:45" ht="15.6" customHeight="1">
      <c r="B5" s="250"/>
      <c r="C5" s="250"/>
      <c r="D5" s="250"/>
      <c r="E5" s="250"/>
      <c r="F5" s="250"/>
      <c r="G5" s="250"/>
      <c r="H5" s="250"/>
      <c r="I5" s="250"/>
      <c r="J5" s="250"/>
      <c r="K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X5" s="273"/>
      <c r="Y5" s="274"/>
      <c r="Z5" s="274"/>
      <c r="AA5" s="274"/>
      <c r="AB5" s="274"/>
      <c r="AC5" s="274"/>
      <c r="AD5" s="274"/>
      <c r="AE5" s="274"/>
      <c r="AF5" s="274"/>
      <c r="AG5" s="274"/>
      <c r="AH5" s="275"/>
      <c r="AJ5" s="250"/>
      <c r="AK5" s="250"/>
      <c r="AL5" s="250"/>
      <c r="AM5" s="250"/>
      <c r="AN5" s="250"/>
      <c r="AO5" s="250"/>
      <c r="AP5" s="250"/>
      <c r="AQ5" s="250"/>
      <c r="AR5" s="250"/>
      <c r="AS5" s="250"/>
    </row>
    <row r="6" spans="2:45" ht="15.6" customHeight="1">
      <c r="B6" s="292" t="s">
        <v>46</v>
      </c>
      <c r="C6" s="292"/>
      <c r="D6" s="292"/>
      <c r="E6" s="292"/>
      <c r="F6" s="292"/>
      <c r="G6" s="292"/>
      <c r="H6" s="292"/>
      <c r="I6" s="292"/>
      <c r="J6" s="292"/>
      <c r="K6" s="292"/>
      <c r="M6" s="291" t="s">
        <v>68</v>
      </c>
      <c r="N6" s="292"/>
      <c r="O6" s="292"/>
      <c r="P6" s="292"/>
      <c r="Q6" s="292"/>
      <c r="R6" s="292"/>
      <c r="S6" s="292"/>
      <c r="T6" s="292"/>
      <c r="U6" s="292"/>
      <c r="V6" s="292"/>
      <c r="X6" s="277" t="s">
        <v>98</v>
      </c>
      <c r="Y6" s="278"/>
      <c r="Z6" s="278"/>
      <c r="AA6" s="278"/>
      <c r="AB6" s="278"/>
      <c r="AC6" s="278"/>
      <c r="AD6" s="278"/>
      <c r="AE6" s="278"/>
      <c r="AF6" s="278"/>
      <c r="AG6" s="278"/>
      <c r="AH6" s="279"/>
      <c r="AJ6" s="291" t="s">
        <v>48</v>
      </c>
      <c r="AK6" s="292"/>
      <c r="AL6" s="292"/>
      <c r="AM6" s="292"/>
      <c r="AN6" s="292"/>
      <c r="AO6" s="292"/>
      <c r="AP6" s="292"/>
      <c r="AQ6" s="292"/>
      <c r="AR6" s="292"/>
      <c r="AS6" s="292"/>
    </row>
    <row r="7" spans="2:45" ht="13.8">
      <c r="B7" s="292"/>
      <c r="C7" s="292"/>
      <c r="D7" s="292"/>
      <c r="E7" s="292"/>
      <c r="F7" s="292"/>
      <c r="G7" s="292"/>
      <c r="H7" s="292"/>
      <c r="I7" s="292"/>
      <c r="J7" s="292"/>
      <c r="K7" s="292"/>
      <c r="M7" s="292"/>
      <c r="N7" s="292"/>
      <c r="O7" s="292"/>
      <c r="P7" s="292"/>
      <c r="Q7" s="292"/>
      <c r="R7" s="292"/>
      <c r="S7" s="292"/>
      <c r="T7" s="292"/>
      <c r="U7" s="292"/>
      <c r="V7" s="292"/>
      <c r="X7" s="280"/>
      <c r="Y7" s="281"/>
      <c r="Z7" s="281"/>
      <c r="AA7" s="281"/>
      <c r="AB7" s="281"/>
      <c r="AC7" s="281"/>
      <c r="AD7" s="281"/>
      <c r="AE7" s="281"/>
      <c r="AF7" s="281"/>
      <c r="AG7" s="281"/>
      <c r="AH7" s="282"/>
      <c r="AJ7" s="292"/>
      <c r="AK7" s="292"/>
      <c r="AL7" s="292"/>
      <c r="AM7" s="292"/>
      <c r="AN7" s="292"/>
      <c r="AO7" s="292"/>
      <c r="AP7" s="292"/>
      <c r="AQ7" s="292"/>
      <c r="AR7" s="292"/>
      <c r="AS7" s="292"/>
    </row>
    <row r="8" spans="2:45" s="94" customFormat="1" ht="15.6">
      <c r="B8" s="341" t="s">
        <v>97</v>
      </c>
      <c r="C8" s="342"/>
      <c r="D8" s="342"/>
      <c r="E8" s="342"/>
      <c r="F8" s="342"/>
      <c r="G8" s="342"/>
      <c r="H8" s="342"/>
      <c r="I8" s="342"/>
      <c r="J8" s="342"/>
      <c r="K8" s="343"/>
      <c r="M8" s="341" t="s">
        <v>97</v>
      </c>
      <c r="N8" s="345"/>
      <c r="O8" s="345"/>
      <c r="P8" s="345"/>
      <c r="Q8" s="345"/>
      <c r="R8" s="345"/>
      <c r="S8" s="345"/>
      <c r="T8" s="345"/>
      <c r="U8" s="345"/>
      <c r="V8" s="346"/>
      <c r="X8" s="363" t="s">
        <v>97</v>
      </c>
      <c r="Y8" s="364"/>
      <c r="Z8" s="364"/>
      <c r="AA8" s="364"/>
      <c r="AB8" s="364"/>
      <c r="AC8" s="364"/>
      <c r="AD8" s="364"/>
      <c r="AE8" s="364"/>
      <c r="AF8" s="364"/>
      <c r="AG8" s="364"/>
      <c r="AH8" s="365"/>
      <c r="AJ8" s="288" t="s">
        <v>97</v>
      </c>
      <c r="AK8" s="289"/>
      <c r="AL8" s="289"/>
      <c r="AM8" s="289"/>
      <c r="AN8" s="289"/>
      <c r="AO8" s="289"/>
      <c r="AP8" s="289"/>
      <c r="AQ8" s="289"/>
      <c r="AR8" s="289"/>
      <c r="AS8" s="290"/>
    </row>
    <row r="9" spans="2:45" ht="15.6">
      <c r="B9" s="86" t="s">
        <v>50</v>
      </c>
      <c r="C9" s="340" t="s">
        <v>51</v>
      </c>
      <c r="D9" s="338"/>
      <c r="E9" s="339"/>
      <c r="F9" s="337" t="s">
        <v>52</v>
      </c>
      <c r="G9" s="338"/>
      <c r="H9" s="338"/>
      <c r="I9" s="338"/>
      <c r="J9" s="339"/>
      <c r="K9" s="87" t="s">
        <v>53</v>
      </c>
      <c r="M9" s="82" t="s">
        <v>50</v>
      </c>
      <c r="N9" s="255" t="s">
        <v>51</v>
      </c>
      <c r="O9" s="256"/>
      <c r="P9" s="257"/>
      <c r="Q9" s="82" t="s">
        <v>52</v>
      </c>
      <c r="R9" s="255" t="s">
        <v>54</v>
      </c>
      <c r="S9" s="256"/>
      <c r="T9" s="257"/>
      <c r="U9" s="82" t="s">
        <v>52</v>
      </c>
      <c r="V9" s="82" t="s">
        <v>53</v>
      </c>
      <c r="X9" s="211" t="s">
        <v>50</v>
      </c>
      <c r="Y9" s="344" t="s">
        <v>51</v>
      </c>
      <c r="Z9" s="344"/>
      <c r="AA9" s="344"/>
      <c r="AB9" s="245" t="s">
        <v>52</v>
      </c>
      <c r="AC9" s="246"/>
      <c r="AD9" s="267" t="s">
        <v>54</v>
      </c>
      <c r="AE9" s="268"/>
      <c r="AF9" s="269"/>
      <c r="AG9" s="245" t="s">
        <v>52</v>
      </c>
      <c r="AH9" s="211" t="s">
        <v>53</v>
      </c>
      <c r="AJ9" s="128" t="s">
        <v>50</v>
      </c>
      <c r="AK9" s="263" t="s">
        <v>51</v>
      </c>
      <c r="AL9" s="264"/>
      <c r="AM9" s="265"/>
      <c r="AN9" s="82" t="s">
        <v>52</v>
      </c>
      <c r="AO9" s="266" t="s">
        <v>54</v>
      </c>
      <c r="AP9" s="264"/>
      <c r="AQ9" s="265"/>
      <c r="AR9" s="82" t="s">
        <v>52</v>
      </c>
      <c r="AS9" s="129" t="s">
        <v>53</v>
      </c>
    </row>
    <row r="10" spans="2:45" ht="15.6">
      <c r="B10" s="303" t="s">
        <v>55</v>
      </c>
      <c r="C10" s="79">
        <v>0.3125</v>
      </c>
      <c r="D10" s="79" t="s">
        <v>56</v>
      </c>
      <c r="E10" s="79">
        <f t="shared" ref="E10:E15" si="0">C10+$C$3</f>
        <v>0.31597222222222221</v>
      </c>
      <c r="F10" s="304" t="s">
        <v>57</v>
      </c>
      <c r="G10" s="305"/>
      <c r="H10" s="305"/>
      <c r="I10" s="305"/>
      <c r="J10" s="305"/>
      <c r="K10" s="196" t="str">
        <f>'Bagan Estafet'!E51</f>
        <v>DARUSSALAM</v>
      </c>
      <c r="M10" s="253" t="s">
        <v>55</v>
      </c>
      <c r="N10" s="114">
        <f>E15 +G21</f>
        <v>0.34027777777777768</v>
      </c>
      <c r="O10" s="115" t="s">
        <v>56</v>
      </c>
      <c r="P10" s="114">
        <f>N10+$E$3</f>
        <v>0.3472222222222221</v>
      </c>
      <c r="Q10" s="115" t="str">
        <f>'Bagan Basket'!C6</f>
        <v>BADR</v>
      </c>
      <c r="R10" s="47">
        <f>'Bagan Basket'!D6</f>
        <v>1</v>
      </c>
      <c r="S10" s="115" t="s">
        <v>59</v>
      </c>
      <c r="T10" s="47">
        <f>'Bagan Basket'!D9</f>
        <v>2</v>
      </c>
      <c r="U10" s="114" t="str">
        <f>'Bagan Basket'!C9</f>
        <v>TABUK</v>
      </c>
      <c r="V10" s="116" t="str">
        <f>'Bagan Basket'!E7</f>
        <v>TABUK</v>
      </c>
      <c r="X10" s="251" t="s">
        <v>55</v>
      </c>
      <c r="Y10" s="79">
        <f>E15+G21</f>
        <v>0.34027777777777768</v>
      </c>
      <c r="Z10" s="79" t="s">
        <v>56</v>
      </c>
      <c r="AA10" s="79">
        <f>Y10+$N$2</f>
        <v>0.3472222222222221</v>
      </c>
      <c r="AB10" s="276" t="str">
        <f>'Bagan Volly Sarung'!P7</f>
        <v>MADINAH</v>
      </c>
      <c r="AC10" s="276"/>
      <c r="AD10" s="112">
        <f>'Bagan Volly Sarung'!O7</f>
        <v>1</v>
      </c>
      <c r="AE10" s="112" t="s">
        <v>59</v>
      </c>
      <c r="AF10" s="166">
        <f>'Bagan Volly Sarung'!O10</f>
        <v>2</v>
      </c>
      <c r="AG10" s="166" t="str">
        <f>'Bagan Volly Sarung'!P10</f>
        <v>ISTANBUL</v>
      </c>
      <c r="AH10" s="113" t="str">
        <f>'Bagan Volly Sarung'!N8</f>
        <v>ISTANBUL</v>
      </c>
      <c r="AJ10" s="253" t="s">
        <v>55</v>
      </c>
      <c r="AK10" s="114">
        <f>E15 +G21</f>
        <v>0.34027777777777768</v>
      </c>
      <c r="AL10" s="115" t="s">
        <v>56</v>
      </c>
      <c r="AM10" s="114">
        <f>AK10+$E$3</f>
        <v>0.3472222222222221</v>
      </c>
      <c r="AN10" s="115" t="str">
        <f>'Bagan Bola Beracun'!C56</f>
        <v>SUFYAN ATS TSAURY</v>
      </c>
      <c r="AO10" s="47">
        <f>'Bagan Bola Beracun'!D56</f>
        <v>1</v>
      </c>
      <c r="AP10" s="115" t="s">
        <v>59</v>
      </c>
      <c r="AQ10" s="47">
        <f>'Bagan Bola Beracun'!D59</f>
        <v>2</v>
      </c>
      <c r="AR10" s="115" t="str">
        <f>'Bagan Bola Beracun'!C59</f>
        <v>ABU HANIFAH</v>
      </c>
      <c r="AS10" s="118" t="str">
        <f>'Bagan Bola Beracun'!E57</f>
        <v>ABU HANIFAH</v>
      </c>
    </row>
    <row r="11" spans="2:45" ht="15.6">
      <c r="B11" s="295"/>
      <c r="C11" s="79">
        <f t="shared" ref="C11:C15" si="1">E10</f>
        <v>0.31597222222222221</v>
      </c>
      <c r="D11" s="79" t="s">
        <v>56</v>
      </c>
      <c r="E11" s="79">
        <f t="shared" si="0"/>
        <v>0.31944444444444442</v>
      </c>
      <c r="F11" s="304" t="s">
        <v>60</v>
      </c>
      <c r="G11" s="305"/>
      <c r="H11" s="305"/>
      <c r="I11" s="305"/>
      <c r="J11" s="305"/>
      <c r="K11" s="196" t="str">
        <f>'Bagan Estafet'!J51</f>
        <v>AHMAD BIN HAMBAL</v>
      </c>
      <c r="M11" s="350"/>
      <c r="N11" s="114">
        <f>P10</f>
        <v>0.3472222222222221</v>
      </c>
      <c r="O11" s="115" t="s">
        <v>56</v>
      </c>
      <c r="P11" s="114">
        <f>N11+$E$3</f>
        <v>0.35416666666666652</v>
      </c>
      <c r="Q11" s="115" t="str">
        <f>'Bagan Basket'!P6</f>
        <v>BUKHORI</v>
      </c>
      <c r="R11" s="47">
        <f>'Bagan Basket'!O6</f>
        <v>1</v>
      </c>
      <c r="S11" s="115" t="s">
        <v>59</v>
      </c>
      <c r="T11" s="47">
        <f>'Bagan Basket'!O9</f>
        <v>2</v>
      </c>
      <c r="U11" s="114" t="str">
        <f>'Bagan Basket'!P9</f>
        <v>MUSLIM</v>
      </c>
      <c r="V11" s="116" t="str">
        <f>'Bagan Basket'!N7</f>
        <v>MUSLIM</v>
      </c>
      <c r="X11" s="386"/>
      <c r="Y11" s="79">
        <f>AA10</f>
        <v>0.3472222222222221</v>
      </c>
      <c r="Z11" s="79" t="s">
        <v>56</v>
      </c>
      <c r="AA11" s="79">
        <f>Y11+$N$2</f>
        <v>0.35416666666666652</v>
      </c>
      <c r="AB11" s="373" t="str">
        <f>'Bagan Volly Sarung'!C7</f>
        <v>UMAR</v>
      </c>
      <c r="AC11" s="374"/>
      <c r="AD11" s="112">
        <f>'Bagan Volly Sarung'!D7</f>
        <v>1</v>
      </c>
      <c r="AE11" s="112" t="s">
        <v>59</v>
      </c>
      <c r="AF11" s="166">
        <f>'Bagan Volly Sarung'!D10</f>
        <v>2</v>
      </c>
      <c r="AG11" s="166" t="str">
        <f>'Bagan Volly Sarung'!C10</f>
        <v>UTSMAN</v>
      </c>
      <c r="AH11" s="113" t="str">
        <f>'Bagan Volly Sarung'!E8</f>
        <v>UTSMAN</v>
      </c>
      <c r="AJ11" s="254"/>
      <c r="AK11" s="114">
        <f>AM10</f>
        <v>0.3472222222222221</v>
      </c>
      <c r="AL11" s="115" t="s">
        <v>56</v>
      </c>
      <c r="AM11" s="114">
        <f>AK11+$E$3</f>
        <v>0.35416666666666652</v>
      </c>
      <c r="AN11" s="115" t="str">
        <f>'Bagan Bola Beracun'!P56</f>
        <v>DARUSSALAM</v>
      </c>
      <c r="AO11" s="47">
        <f>'Bagan Bola Beracun'!O56</f>
        <v>2</v>
      </c>
      <c r="AP11" s="115" t="s">
        <v>59</v>
      </c>
      <c r="AQ11" s="47">
        <f>'Bagan Bola Beracun'!O59</f>
        <v>1</v>
      </c>
      <c r="AR11" s="115" t="str">
        <f>'Bagan Bola Beracun'!P59</f>
        <v>NA'IM</v>
      </c>
      <c r="AS11" s="118" t="str">
        <f>'Bagan Bola Beracun'!N57</f>
        <v>DARUSSALAM</v>
      </c>
    </row>
    <row r="12" spans="2:45" ht="15.6">
      <c r="B12" s="295"/>
      <c r="C12" s="79">
        <f t="shared" si="1"/>
        <v>0.31944444444444442</v>
      </c>
      <c r="D12" s="79" t="s">
        <v>56</v>
      </c>
      <c r="E12" s="79">
        <f t="shared" si="0"/>
        <v>0.32291666666666663</v>
      </c>
      <c r="F12" s="306" t="s">
        <v>58</v>
      </c>
      <c r="G12" s="306"/>
      <c r="H12" s="306"/>
      <c r="I12" s="306"/>
      <c r="J12" s="306"/>
      <c r="K12" s="196" t="str">
        <f>'Bagan Estafet'!E31</f>
        <v>BADR</v>
      </c>
      <c r="M12" s="350"/>
      <c r="N12" s="114">
        <f>P11</f>
        <v>0.35416666666666652</v>
      </c>
      <c r="O12" s="115" t="s">
        <v>56</v>
      </c>
      <c r="P12" s="114">
        <f>N12+$E$3</f>
        <v>0.36111111111111094</v>
      </c>
      <c r="Q12" s="115" t="str">
        <f>'Bagan Basket'!C12</f>
        <v>UHUD</v>
      </c>
      <c r="R12" s="47">
        <f>'Bagan Basket'!D12</f>
        <v>3</v>
      </c>
      <c r="S12" s="115" t="s">
        <v>59</v>
      </c>
      <c r="T12" s="47">
        <f>'Bagan Basket'!D15</f>
        <v>4</v>
      </c>
      <c r="U12" s="114" t="str">
        <f>'Bagan Basket'!C15</f>
        <v>KHAIBAR</v>
      </c>
      <c r="V12" s="118" t="str">
        <f>'Bagan Basket'!E13</f>
        <v>KHAIBAR</v>
      </c>
      <c r="X12" s="386"/>
      <c r="Y12" s="79">
        <f>AA11</f>
        <v>0.35416666666666652</v>
      </c>
      <c r="Z12" s="79" t="s">
        <v>56</v>
      </c>
      <c r="AA12" s="79">
        <f>Y12+$N$2</f>
        <v>0.36111111111111094</v>
      </c>
      <c r="AB12" s="276" t="str">
        <f>'Bagan Volly Sarung'!P13</f>
        <v>MAKKAH</v>
      </c>
      <c r="AC12" s="276"/>
      <c r="AD12" s="112">
        <f>'Bagan Volly Sarung'!O13</f>
        <v>3</v>
      </c>
      <c r="AE12" s="112" t="s">
        <v>59</v>
      </c>
      <c r="AF12" s="166">
        <f>'Bagan Volly Sarung'!O16</f>
        <v>4</v>
      </c>
      <c r="AG12" s="166" t="str">
        <f>'Bagan Volly Sarung'!P16</f>
        <v>AL QUDS</v>
      </c>
      <c r="AH12" s="113" t="str">
        <f>'Bagan Volly Sarung'!N14</f>
        <v>AL QUDS</v>
      </c>
      <c r="AJ12" s="396" t="s">
        <v>101</v>
      </c>
      <c r="AK12" s="397"/>
      <c r="AL12" s="397"/>
      <c r="AM12" s="397"/>
      <c r="AN12" s="397"/>
      <c r="AO12" s="397"/>
      <c r="AP12" s="397"/>
      <c r="AQ12" s="397"/>
      <c r="AR12" s="397"/>
      <c r="AS12" s="398"/>
    </row>
    <row r="13" spans="2:45" ht="15.6">
      <c r="B13" s="295"/>
      <c r="C13" s="79">
        <f t="shared" si="1"/>
        <v>0.32291666666666663</v>
      </c>
      <c r="D13" s="79" t="s">
        <v>56</v>
      </c>
      <c r="E13" s="79">
        <f t="shared" si="0"/>
        <v>0.32638888888888884</v>
      </c>
      <c r="F13" s="306" t="s">
        <v>61</v>
      </c>
      <c r="G13" s="306"/>
      <c r="H13" s="306"/>
      <c r="I13" s="306"/>
      <c r="J13" s="306"/>
      <c r="K13" s="196" t="str">
        <f>'Bagan Estafet'!J31</f>
        <v>ABU DAWUD</v>
      </c>
      <c r="M13" s="254"/>
      <c r="N13" s="114">
        <f>P12</f>
        <v>0.36111111111111094</v>
      </c>
      <c r="O13" s="115" t="s">
        <v>56</v>
      </c>
      <c r="P13" s="114">
        <f>N13+$E$3</f>
        <v>0.36805555555555536</v>
      </c>
      <c r="Q13" s="115" t="str">
        <f>'Bagan Basket'!P12</f>
        <v>ABU DAWUD</v>
      </c>
      <c r="R13" s="47">
        <f>'Bagan Basket'!O12</f>
        <v>3</v>
      </c>
      <c r="S13" s="115" t="s">
        <v>59</v>
      </c>
      <c r="T13" s="47">
        <f>'Bagan Basket'!O15</f>
        <v>4</v>
      </c>
      <c r="U13" s="114" t="str">
        <f>'Bagan Basket'!P15</f>
        <v>AL BAIHAQI</v>
      </c>
      <c r="V13" s="118" t="str">
        <f>'Bagan Basket'!N13</f>
        <v>AL BAIHAQI</v>
      </c>
      <c r="X13" s="385"/>
      <c r="Y13" s="79">
        <f>AA12</f>
        <v>0.36111111111111094</v>
      </c>
      <c r="Z13" s="79" t="s">
        <v>56</v>
      </c>
      <c r="AA13" s="79">
        <f>Y13+$N$2</f>
        <v>0.36805555555555536</v>
      </c>
      <c r="AB13" s="276" t="str">
        <f>'Bagan Volly Sarung'!C13</f>
        <v>ABU BAKR</v>
      </c>
      <c r="AC13" s="276"/>
      <c r="AD13" s="112">
        <f>'Bagan Volly Sarung'!D13</f>
        <v>3</v>
      </c>
      <c r="AE13" s="112" t="s">
        <v>59</v>
      </c>
      <c r="AF13" s="166">
        <f>'Bagan Volly Sarung'!D16</f>
        <v>4</v>
      </c>
      <c r="AG13" s="166" t="str">
        <f>'Bagan Volly Sarung'!C16</f>
        <v>ALI BIN ABI THALIB</v>
      </c>
      <c r="AH13" s="113" t="str">
        <f>'Bagan Volly Sarung'!E14</f>
        <v>ALI BIN ABI THALIB</v>
      </c>
      <c r="AJ13" s="253" t="s">
        <v>55</v>
      </c>
      <c r="AK13" s="114">
        <f>AM11</f>
        <v>0.35416666666666652</v>
      </c>
      <c r="AL13" s="115" t="s">
        <v>56</v>
      </c>
      <c r="AM13" s="114">
        <f>AK13+$E$3</f>
        <v>0.36111111111111094</v>
      </c>
      <c r="AN13" s="115" t="str">
        <f>AS10</f>
        <v>ABU HANIFAH</v>
      </c>
      <c r="AO13" s="47">
        <f>'Bagan Bola Beracun'!F57</f>
        <v>3</v>
      </c>
      <c r="AP13" s="115" t="s">
        <v>59</v>
      </c>
      <c r="AQ13" s="47">
        <f>'Bagan Bola Beracun'!F63</f>
        <v>4</v>
      </c>
      <c r="AR13" s="115" t="str">
        <f>'Bagan Bola Beracun'!E63</f>
        <v>AHMAD BIN HAMBAL</v>
      </c>
      <c r="AS13" s="118" t="str">
        <f>'Bagan Bola Beracun'!G60</f>
        <v>AHMAD BIN HAMBAL</v>
      </c>
    </row>
    <row r="14" spans="2:45" ht="15.6">
      <c r="B14" s="295"/>
      <c r="C14" s="79">
        <f>E13</f>
        <v>0.32638888888888884</v>
      </c>
      <c r="D14" s="79" t="s">
        <v>56</v>
      </c>
      <c r="E14" s="79">
        <f t="shared" si="0"/>
        <v>0.32986111111111105</v>
      </c>
      <c r="F14" s="317" t="s">
        <v>62</v>
      </c>
      <c r="G14" s="312"/>
      <c r="H14" s="312"/>
      <c r="I14" s="312"/>
      <c r="J14" s="312"/>
      <c r="K14" s="196" t="str">
        <f>'Bagan Estafet'!E10</f>
        <v>ABU BAKR</v>
      </c>
      <c r="M14" s="321" t="s">
        <v>101</v>
      </c>
      <c r="N14" s="322"/>
      <c r="O14" s="322"/>
      <c r="P14" s="322"/>
      <c r="Q14" s="322"/>
      <c r="R14" s="322"/>
      <c r="S14" s="322"/>
      <c r="T14" s="322"/>
      <c r="U14" s="322"/>
      <c r="V14" s="323"/>
      <c r="X14" s="299" t="s">
        <v>101</v>
      </c>
      <c r="Y14" s="300"/>
      <c r="Z14" s="300"/>
      <c r="AA14" s="300"/>
      <c r="AB14" s="300"/>
      <c r="AC14" s="300"/>
      <c r="AD14" s="300"/>
      <c r="AE14" s="300"/>
      <c r="AF14" s="300"/>
      <c r="AG14" s="300"/>
      <c r="AH14" s="301"/>
      <c r="AJ14" s="254"/>
      <c r="AK14" s="114">
        <f>AM13</f>
        <v>0.36111111111111094</v>
      </c>
      <c r="AL14" s="115" t="s">
        <v>56</v>
      </c>
      <c r="AM14" s="114">
        <f>AK14+$E$3</f>
        <v>0.36805555555555536</v>
      </c>
      <c r="AN14" s="132" t="str">
        <f>AS11</f>
        <v>DARUSSALAM</v>
      </c>
      <c r="AO14" s="184">
        <f>'Bagan Bola Beracun'!M57</f>
        <v>4</v>
      </c>
      <c r="AP14" s="132" t="s">
        <v>59</v>
      </c>
      <c r="AQ14" s="184">
        <f>'Bagan Bola Beracun'!M63</f>
        <v>3</v>
      </c>
      <c r="AR14" s="132" t="str">
        <f>'Bagan Bola Beracun'!N63</f>
        <v>FIRDAUS</v>
      </c>
      <c r="AS14" s="133" t="str">
        <f>'Bagan Bola Beracun'!L60</f>
        <v>DARUSSALAM</v>
      </c>
    </row>
    <row r="15" spans="2:45" ht="15.6">
      <c r="B15" s="295"/>
      <c r="C15" s="79">
        <f t="shared" si="1"/>
        <v>0.32986111111111105</v>
      </c>
      <c r="D15" s="79" t="s">
        <v>56</v>
      </c>
      <c r="E15" s="79">
        <f t="shared" si="0"/>
        <v>0.33333333333333326</v>
      </c>
      <c r="F15" s="317" t="s">
        <v>64</v>
      </c>
      <c r="G15" s="312"/>
      <c r="H15" s="312"/>
      <c r="I15" s="312"/>
      <c r="J15" s="312"/>
      <c r="K15" s="196" t="str">
        <f>'Bagan Estafet'!J10</f>
        <v>MADINAH</v>
      </c>
      <c r="M15" s="327" t="s">
        <v>66</v>
      </c>
      <c r="N15" s="114">
        <f>E19+G21</f>
        <v>0.32986111111111105</v>
      </c>
      <c r="O15" s="115" t="s">
        <v>56</v>
      </c>
      <c r="P15" s="114">
        <f>N15+$E$3</f>
        <v>0.33680555555555547</v>
      </c>
      <c r="Q15" s="114" t="str">
        <f>V10</f>
        <v>TABUK</v>
      </c>
      <c r="R15" s="47">
        <f>'Bagan Basket'!F7</f>
        <v>5</v>
      </c>
      <c r="S15" s="115" t="s">
        <v>59</v>
      </c>
      <c r="T15" s="47">
        <f>'Bagan Basket'!F13</f>
        <v>6</v>
      </c>
      <c r="U15" s="114" t="str">
        <f>V12</f>
        <v>KHAIBAR</v>
      </c>
      <c r="V15" s="116" t="str">
        <f>'Bagan Basket'!G10</f>
        <v>KHAIBAR</v>
      </c>
      <c r="X15" s="251" t="s">
        <v>55</v>
      </c>
      <c r="Y15" s="79">
        <f>AA13</f>
        <v>0.36805555555555536</v>
      </c>
      <c r="Z15" s="79" t="s">
        <v>56</v>
      </c>
      <c r="AA15" s="79">
        <f>Y15+$N$2</f>
        <v>0.37499999999999978</v>
      </c>
      <c r="AB15" s="276" t="str">
        <f>AH10</f>
        <v>ISTANBUL</v>
      </c>
      <c r="AC15" s="276"/>
      <c r="AD15" s="112">
        <f>'Bagan Volly Sarung'!M8</f>
        <v>5</v>
      </c>
      <c r="AE15" s="112" t="s">
        <v>59</v>
      </c>
      <c r="AF15" s="166">
        <f>'Bagan Volly Sarung'!M14</f>
        <v>6</v>
      </c>
      <c r="AG15" s="166" t="str">
        <f>AH12</f>
        <v>AL QUDS</v>
      </c>
      <c r="AH15" s="113" t="str">
        <f>'Bagan Volly Sarung'!L11</f>
        <v>AL QUDS</v>
      </c>
      <c r="AJ15" s="260" t="s">
        <v>65</v>
      </c>
      <c r="AK15" s="261"/>
      <c r="AL15" s="261"/>
      <c r="AM15" s="261"/>
      <c r="AN15" s="261"/>
      <c r="AO15" s="261"/>
      <c r="AP15" s="261"/>
      <c r="AQ15" s="261"/>
      <c r="AR15" s="261"/>
      <c r="AS15" s="262"/>
    </row>
    <row r="16" spans="2:45" ht="15.6">
      <c r="B16" s="329" t="s">
        <v>65</v>
      </c>
      <c r="C16" s="308"/>
      <c r="D16" s="308"/>
      <c r="E16" s="308"/>
      <c r="F16" s="308"/>
      <c r="G16" s="308"/>
      <c r="H16" s="308"/>
      <c r="I16" s="308"/>
      <c r="J16" s="308"/>
      <c r="K16" s="308"/>
      <c r="M16" s="328"/>
      <c r="N16" s="114">
        <f>P15</f>
        <v>0.33680555555555547</v>
      </c>
      <c r="O16" s="115" t="s">
        <v>56</v>
      </c>
      <c r="P16" s="114">
        <f>N16+$E$3</f>
        <v>0.34374999999999989</v>
      </c>
      <c r="Q16" s="114" t="str">
        <f>V11</f>
        <v>MUSLIM</v>
      </c>
      <c r="R16" s="47">
        <f>'Bagan Basket'!M7</f>
        <v>5</v>
      </c>
      <c r="S16" s="115" t="s">
        <v>59</v>
      </c>
      <c r="T16" s="47">
        <f>'Bagan Basket'!M13</f>
        <v>6</v>
      </c>
      <c r="U16" s="115" t="str">
        <f>V13</f>
        <v>AL BAIHAQI</v>
      </c>
      <c r="V16" s="118" t="str">
        <f>'Bagan Basket'!L10</f>
        <v>AL BAIHAQI</v>
      </c>
      <c r="X16" s="252"/>
      <c r="Y16" s="79">
        <f>AA15</f>
        <v>0.37499999999999978</v>
      </c>
      <c r="Z16" s="79" t="s">
        <v>56</v>
      </c>
      <c r="AA16" s="79">
        <f>Y16+$N$2</f>
        <v>0.3819444444444442</v>
      </c>
      <c r="AB16" s="276" t="str">
        <f>AH11</f>
        <v>UTSMAN</v>
      </c>
      <c r="AC16" s="276"/>
      <c r="AD16" s="112">
        <f>'Bagan Volly Sarung'!F8</f>
        <v>5</v>
      </c>
      <c r="AE16" s="112" t="s">
        <v>59</v>
      </c>
      <c r="AF16" s="166">
        <f>'Bagan Volly Sarung'!F14</f>
        <v>6</v>
      </c>
      <c r="AG16" s="166" t="str">
        <f>AH13</f>
        <v>ALI BIN ABI THALIB</v>
      </c>
      <c r="AH16" s="113" t="str">
        <f>'Bagan Volly Sarung'!G11</f>
        <v>ALI BIN ABI THALIB</v>
      </c>
      <c r="AJ16" s="121" t="s">
        <v>66</v>
      </c>
      <c r="AK16" s="114">
        <f>E19+G21</f>
        <v>0.32986111111111105</v>
      </c>
      <c r="AL16" s="122" t="s">
        <v>56</v>
      </c>
      <c r="AM16" s="114">
        <f>AK16+$E$3</f>
        <v>0.33680555555555547</v>
      </c>
      <c r="AN16" s="132" t="str">
        <f>AS13</f>
        <v>AHMAD BIN HAMBAL</v>
      </c>
      <c r="AO16" s="184">
        <f>'Bagan Bola Beracun'!H60</f>
        <v>5</v>
      </c>
      <c r="AP16" s="132" t="s">
        <v>59</v>
      </c>
      <c r="AQ16" s="184">
        <f>'Bagan Bola Beracun'!K60</f>
        <v>6</v>
      </c>
      <c r="AR16" s="132" t="str">
        <f>AS14</f>
        <v>DARUSSALAM</v>
      </c>
      <c r="AS16" s="135" t="str">
        <f>'Bagan Bola Beracun'!I59</f>
        <v>DARUSSALAM</v>
      </c>
    </row>
    <row r="17" spans="1:45" ht="15.6">
      <c r="B17" s="330" t="s">
        <v>66</v>
      </c>
      <c r="C17" s="79">
        <v>0.3125</v>
      </c>
      <c r="D17" s="79" t="s">
        <v>56</v>
      </c>
      <c r="E17" s="79">
        <f>C17+$C$3</f>
        <v>0.31597222222222221</v>
      </c>
      <c r="F17" s="313" t="str">
        <f>K10</f>
        <v>DARUSSALAM</v>
      </c>
      <c r="G17" s="305"/>
      <c r="H17" s="165" t="s">
        <v>59</v>
      </c>
      <c r="I17" s="313" t="str">
        <f>K11</f>
        <v>AHMAD BIN HAMBAL</v>
      </c>
      <c r="J17" s="305"/>
      <c r="K17" s="197" t="str">
        <f>'Bagan Estafet'!G50</f>
        <v>AHMAD BIN HAMBAL</v>
      </c>
      <c r="M17" s="318" t="s">
        <v>65</v>
      </c>
      <c r="N17" s="319"/>
      <c r="O17" s="319"/>
      <c r="P17" s="319"/>
      <c r="Q17" s="319"/>
      <c r="R17" s="319"/>
      <c r="S17" s="319"/>
      <c r="T17" s="319"/>
      <c r="U17" s="319"/>
      <c r="V17" s="320"/>
      <c r="X17" s="296" t="s">
        <v>65</v>
      </c>
      <c r="Y17" s="297"/>
      <c r="Z17" s="297"/>
      <c r="AA17" s="297"/>
      <c r="AB17" s="297"/>
      <c r="AC17" s="297"/>
      <c r="AD17" s="297"/>
      <c r="AE17" s="297"/>
      <c r="AF17" s="297"/>
      <c r="AG17" s="297"/>
      <c r="AH17" s="298"/>
    </row>
    <row r="18" spans="1:45" ht="15.6" customHeight="1">
      <c r="B18" s="331"/>
      <c r="C18" s="79">
        <f t="shared" ref="C18:C19" si="2">E17</f>
        <v>0.31597222222222221</v>
      </c>
      <c r="D18" s="79" t="s">
        <v>56</v>
      </c>
      <c r="E18" s="79">
        <f>C18+$C$3</f>
        <v>0.31944444444444442</v>
      </c>
      <c r="F18" s="314" t="str">
        <f>K12</f>
        <v>BADR</v>
      </c>
      <c r="G18" s="315"/>
      <c r="H18" s="164" t="s">
        <v>59</v>
      </c>
      <c r="I18" s="314" t="str">
        <f>K13</f>
        <v>ABU DAWUD</v>
      </c>
      <c r="J18" s="315"/>
      <c r="K18" s="197" t="str">
        <f>'Bagan Estafet'!G30</f>
        <v>ABU DAWUD</v>
      </c>
      <c r="M18" s="121" t="s">
        <v>66</v>
      </c>
      <c r="N18" s="114">
        <f>P16</f>
        <v>0.34374999999999989</v>
      </c>
      <c r="O18" s="122" t="s">
        <v>56</v>
      </c>
      <c r="P18" s="114">
        <f>N18+$E$3</f>
        <v>0.35069444444444431</v>
      </c>
      <c r="Q18" s="114" t="str">
        <f>V15</f>
        <v>KHAIBAR</v>
      </c>
      <c r="R18" s="47">
        <f>'Bagan Basket'!H10</f>
        <v>7</v>
      </c>
      <c r="S18" s="115" t="s">
        <v>59</v>
      </c>
      <c r="T18" s="47">
        <f>'Bagan Basket'!K10</f>
        <v>8</v>
      </c>
      <c r="U18" s="115" t="str">
        <f>V16</f>
        <v>AL BAIHAQI</v>
      </c>
      <c r="V18" s="123" t="str">
        <f>'Bagan Basket'!I9</f>
        <v>AL BAIHAQI</v>
      </c>
      <c r="X18" s="147" t="s">
        <v>138</v>
      </c>
      <c r="Y18" s="114">
        <f>E19+G21</f>
        <v>0.32986111111111105</v>
      </c>
      <c r="Z18" s="122" t="s">
        <v>56</v>
      </c>
      <c r="AA18" s="114">
        <f>Y18+$E$3</f>
        <v>0.33680555555555547</v>
      </c>
      <c r="AB18" s="79" t="str">
        <f>AH16</f>
        <v>ALI BIN ABI THALIB</v>
      </c>
      <c r="AC18" s="80"/>
      <c r="AD18" s="157">
        <f>'Bagan Volly Sarung'!H11</f>
        <v>7</v>
      </c>
      <c r="AE18" s="102" t="s">
        <v>59</v>
      </c>
      <c r="AF18" s="157">
        <f>'Bagan Volly Sarung'!K11</f>
        <v>8</v>
      </c>
      <c r="AG18" s="157" t="str">
        <f>AH15</f>
        <v>AL QUDS</v>
      </c>
      <c r="AH18" s="123" t="str">
        <f>'Bagan Volly Sarung'!I10</f>
        <v>AL QUDS</v>
      </c>
      <c r="AJ18" s="291" t="s">
        <v>72</v>
      </c>
      <c r="AK18" s="292"/>
      <c r="AL18" s="292"/>
      <c r="AM18" s="292"/>
      <c r="AN18" s="292"/>
      <c r="AO18" s="292"/>
      <c r="AP18" s="292"/>
      <c r="AQ18" s="292"/>
      <c r="AR18" s="292"/>
      <c r="AS18" s="292"/>
    </row>
    <row r="19" spans="1:45" ht="15.6" customHeight="1">
      <c r="B19" s="331"/>
      <c r="C19" s="79">
        <f t="shared" si="2"/>
        <v>0.31944444444444442</v>
      </c>
      <c r="D19" s="79" t="s">
        <v>56</v>
      </c>
      <c r="E19" s="79">
        <f>C19+$C$3</f>
        <v>0.32291666666666663</v>
      </c>
      <c r="F19" s="311" t="str">
        <f>K14</f>
        <v>ABU BAKR</v>
      </c>
      <c r="G19" s="312"/>
      <c r="H19" s="163" t="s">
        <v>59</v>
      </c>
      <c r="I19" s="311" t="str">
        <f>K15</f>
        <v>MADINAH</v>
      </c>
      <c r="J19" s="312"/>
      <c r="K19" s="197" t="str">
        <f>'Bagan Estafet'!G9</f>
        <v>ABU BAKR</v>
      </c>
      <c r="M19" s="126"/>
      <c r="N19" s="126"/>
      <c r="O19" s="126"/>
      <c r="P19" s="126"/>
      <c r="Q19" s="126"/>
      <c r="R19" s="175"/>
      <c r="S19" s="126"/>
      <c r="T19" s="175"/>
      <c r="U19" s="126"/>
      <c r="V19" s="126"/>
      <c r="AJ19" s="292"/>
      <c r="AK19" s="292"/>
      <c r="AL19" s="292"/>
      <c r="AM19" s="292"/>
      <c r="AN19" s="292"/>
      <c r="AO19" s="292"/>
      <c r="AP19" s="292"/>
      <c r="AQ19" s="292"/>
      <c r="AR19" s="292"/>
      <c r="AS19" s="292"/>
    </row>
    <row r="20" spans="1:45" ht="15.6">
      <c r="A20" s="126"/>
      <c r="B20" s="104"/>
      <c r="C20" s="104"/>
      <c r="D20" s="104"/>
      <c r="E20" s="104"/>
      <c r="F20" s="99"/>
      <c r="G20" s="173"/>
      <c r="H20" s="99"/>
      <c r="I20" s="173"/>
      <c r="J20" s="99"/>
      <c r="K20" s="127"/>
      <c r="L20" s="126"/>
      <c r="M20" s="291" t="s">
        <v>71</v>
      </c>
      <c r="N20" s="292"/>
      <c r="O20" s="292"/>
      <c r="P20" s="292"/>
      <c r="Q20" s="292"/>
      <c r="R20" s="292"/>
      <c r="S20" s="292"/>
      <c r="T20" s="292"/>
      <c r="U20" s="292"/>
      <c r="V20" s="292"/>
      <c r="X20" s="277" t="s">
        <v>100</v>
      </c>
      <c r="Y20" s="283"/>
      <c r="Z20" s="283"/>
      <c r="AA20" s="283"/>
      <c r="AB20" s="283"/>
      <c r="AC20" s="283"/>
      <c r="AD20" s="283"/>
      <c r="AE20" s="283"/>
      <c r="AF20" s="283"/>
      <c r="AG20" s="283"/>
      <c r="AH20" s="284"/>
      <c r="AJ20" s="288" t="s">
        <v>97</v>
      </c>
      <c r="AK20" s="289"/>
      <c r="AL20" s="289"/>
      <c r="AM20" s="289"/>
      <c r="AN20" s="289"/>
      <c r="AO20" s="289"/>
      <c r="AP20" s="289"/>
      <c r="AQ20" s="289"/>
      <c r="AR20" s="289"/>
      <c r="AS20" s="290"/>
    </row>
    <row r="21" spans="1:45" ht="15.6">
      <c r="A21" s="126"/>
      <c r="B21" s="326" t="s">
        <v>197</v>
      </c>
      <c r="C21" s="326"/>
      <c r="D21" s="326"/>
      <c r="E21" s="326"/>
      <c r="F21" s="326"/>
      <c r="G21" s="232">
        <f>E3</f>
        <v>6.9444444444444441E-3</v>
      </c>
      <c r="L21" s="126"/>
      <c r="M21" s="292"/>
      <c r="N21" s="292"/>
      <c r="O21" s="292"/>
      <c r="P21" s="292"/>
      <c r="Q21" s="292"/>
      <c r="R21" s="292"/>
      <c r="S21" s="292"/>
      <c r="T21" s="292"/>
      <c r="U21" s="292"/>
      <c r="V21" s="292"/>
      <c r="W21" s="126"/>
      <c r="X21" s="285"/>
      <c r="Y21" s="286"/>
      <c r="Z21" s="286"/>
      <c r="AA21" s="286"/>
      <c r="AB21" s="286"/>
      <c r="AC21" s="286"/>
      <c r="AD21" s="286"/>
      <c r="AE21" s="286"/>
      <c r="AF21" s="286"/>
      <c r="AG21" s="286"/>
      <c r="AH21" s="287"/>
      <c r="AI21" s="126"/>
      <c r="AJ21" s="128" t="s">
        <v>50</v>
      </c>
      <c r="AK21" s="263" t="s">
        <v>51</v>
      </c>
      <c r="AL21" s="264"/>
      <c r="AM21" s="265"/>
      <c r="AN21" s="82" t="s">
        <v>52</v>
      </c>
      <c r="AO21" s="266" t="s">
        <v>54</v>
      </c>
      <c r="AP21" s="264"/>
      <c r="AQ21" s="265"/>
      <c r="AR21" s="82" t="s">
        <v>52</v>
      </c>
      <c r="AS21" s="129" t="s">
        <v>53</v>
      </c>
    </row>
    <row r="22" spans="1:45" ht="15.6">
      <c r="A22" s="126"/>
      <c r="L22" s="126"/>
      <c r="M22" s="347" t="s">
        <v>97</v>
      </c>
      <c r="N22" s="348"/>
      <c r="O22" s="348"/>
      <c r="P22" s="348"/>
      <c r="Q22" s="348"/>
      <c r="R22" s="348"/>
      <c r="S22" s="348"/>
      <c r="T22" s="348"/>
      <c r="U22" s="348"/>
      <c r="V22" s="349"/>
      <c r="W22" s="126"/>
      <c r="X22" s="334" t="s">
        <v>97</v>
      </c>
      <c r="Y22" s="335"/>
      <c r="Z22" s="335"/>
      <c r="AA22" s="335"/>
      <c r="AB22" s="335"/>
      <c r="AC22" s="335"/>
      <c r="AD22" s="335"/>
      <c r="AE22" s="335"/>
      <c r="AF22" s="335"/>
      <c r="AG22" s="335"/>
      <c r="AH22" s="336"/>
      <c r="AI22" s="126"/>
      <c r="AJ22" s="387" t="s">
        <v>55</v>
      </c>
      <c r="AK22" s="114">
        <f>AM14</f>
        <v>0.36805555555555536</v>
      </c>
      <c r="AL22" s="115" t="s">
        <v>56</v>
      </c>
      <c r="AM22" s="114">
        <f>AK22+$E$3</f>
        <v>0.37499999999999978</v>
      </c>
      <c r="AN22" s="115" t="str">
        <f>'Bagan Bola Beracun'!C31</f>
        <v>BUKHORI</v>
      </c>
      <c r="AO22" s="47">
        <f>'Bagan Bola Beracun'!D31</f>
        <v>1</v>
      </c>
      <c r="AP22" s="115" t="s">
        <v>59</v>
      </c>
      <c r="AQ22" s="47">
        <f>'Bagan Bola Beracun'!D34</f>
        <v>2</v>
      </c>
      <c r="AR22" s="115" t="str">
        <f>'Bagan Bola Beracun'!C34</f>
        <v>AL BAIHAQI</v>
      </c>
      <c r="AS22" s="118" t="str">
        <f>'Bagan Bola Beracun'!E32</f>
        <v>AL BAIHAQI</v>
      </c>
    </row>
    <row r="23" spans="1:45" ht="15.6">
      <c r="A23" s="126"/>
      <c r="B23" s="249" t="s">
        <v>149</v>
      </c>
      <c r="C23" s="250"/>
      <c r="D23" s="250"/>
      <c r="E23" s="250"/>
      <c r="F23" s="250"/>
      <c r="G23" s="250"/>
      <c r="H23" s="250"/>
      <c r="I23" s="250"/>
      <c r="J23" s="250"/>
      <c r="K23" s="250"/>
      <c r="L23" s="126"/>
      <c r="M23" s="81" t="s">
        <v>50</v>
      </c>
      <c r="N23" s="255" t="s">
        <v>51</v>
      </c>
      <c r="O23" s="256"/>
      <c r="P23" s="257"/>
      <c r="Q23" s="82" t="s">
        <v>52</v>
      </c>
      <c r="R23" s="255" t="s">
        <v>54</v>
      </c>
      <c r="S23" s="256"/>
      <c r="T23" s="257"/>
      <c r="U23" s="82" t="s">
        <v>52</v>
      </c>
      <c r="V23" s="82" t="s">
        <v>53</v>
      </c>
      <c r="W23" s="126"/>
      <c r="X23" s="211" t="s">
        <v>50</v>
      </c>
      <c r="Y23" s="344" t="s">
        <v>51</v>
      </c>
      <c r="Z23" s="344"/>
      <c r="AA23" s="344"/>
      <c r="AB23" s="245" t="s">
        <v>52</v>
      </c>
      <c r="AC23" s="246"/>
      <c r="AD23" s="267" t="s">
        <v>54</v>
      </c>
      <c r="AE23" s="268"/>
      <c r="AF23" s="269"/>
      <c r="AG23" s="245" t="s">
        <v>52</v>
      </c>
      <c r="AH23" s="211" t="s">
        <v>53</v>
      </c>
      <c r="AJ23" s="388"/>
      <c r="AK23" s="114">
        <f>AM22</f>
        <v>0.37499999999999978</v>
      </c>
      <c r="AL23" s="115" t="s">
        <v>56</v>
      </c>
      <c r="AM23" s="114">
        <f>AK23+$E$3</f>
        <v>0.3819444444444442</v>
      </c>
      <c r="AN23" s="115" t="str">
        <f>'Bagan Bola Beracun'!P31</f>
        <v>UHUD</v>
      </c>
      <c r="AO23" s="47">
        <f>'Bagan Bola Beracun'!O31</f>
        <v>1</v>
      </c>
      <c r="AP23" s="115" t="s">
        <v>59</v>
      </c>
      <c r="AQ23" s="47">
        <f>'Bagan Bola Beracun'!O34</f>
        <v>2</v>
      </c>
      <c r="AR23" s="115" t="str">
        <f>'Bagan Bola Beracun'!P34</f>
        <v>BADR</v>
      </c>
      <c r="AS23" s="118" t="str">
        <f>'Bagan Bola Beracun'!N32</f>
        <v>BADR</v>
      </c>
    </row>
    <row r="24" spans="1:45" ht="15.6">
      <c r="A24" s="126"/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126"/>
      <c r="M24" s="253" t="s">
        <v>55</v>
      </c>
      <c r="N24" s="114">
        <f>P13</f>
        <v>0.36805555555555536</v>
      </c>
      <c r="O24" s="115" t="s">
        <v>56</v>
      </c>
      <c r="P24" s="114">
        <f>N24+$E$3</f>
        <v>0.37499999999999978</v>
      </c>
      <c r="Q24" s="115" t="str">
        <f>'Bagan Basket'!C32</f>
        <v>NA'IM</v>
      </c>
      <c r="R24" s="47">
        <f>'Bagan Basket'!D32</f>
        <v>1</v>
      </c>
      <c r="S24" s="115" t="s">
        <v>59</v>
      </c>
      <c r="T24" s="47">
        <f>'Bagan Basket'!D35</f>
        <v>2</v>
      </c>
      <c r="U24" s="115" t="str">
        <f>'Bagan Basket'!C35</f>
        <v>FIRDAUS</v>
      </c>
      <c r="V24" s="118" t="str">
        <f>'Bagan Basket'!E33</f>
        <v>FIRDAUS</v>
      </c>
      <c r="W24" s="126"/>
      <c r="X24" s="251" t="s">
        <v>55</v>
      </c>
      <c r="Y24" s="79">
        <f>AA16</f>
        <v>0.3819444444444442</v>
      </c>
      <c r="Z24" s="79" t="s">
        <v>56</v>
      </c>
      <c r="AA24" s="79">
        <f>Y24+$N$2</f>
        <v>0.38888888888888862</v>
      </c>
      <c r="AB24" s="276" t="str">
        <f>'Bagan Volly Sarung'!P59</f>
        <v>ABU HANIFAH</v>
      </c>
      <c r="AC24" s="276"/>
      <c r="AD24" s="112">
        <f>'Bagan Volly Sarung'!O59</f>
        <v>2</v>
      </c>
      <c r="AE24" s="112" t="s">
        <v>59</v>
      </c>
      <c r="AF24" s="166">
        <f>'Bagan Volly Sarung'!O62</f>
        <v>1</v>
      </c>
      <c r="AG24" s="166" t="str">
        <f>'Bagan Volly Sarung'!P62</f>
        <v>AHMAD BIN HAMBAL</v>
      </c>
      <c r="AH24" s="113" t="str">
        <f>'Bagan Volly Sarung'!N60</f>
        <v>ABU HANIFAH</v>
      </c>
      <c r="AJ24" s="388"/>
      <c r="AK24" s="114">
        <f>AM23</f>
        <v>0.3819444444444442</v>
      </c>
      <c r="AL24" s="115" t="s">
        <v>56</v>
      </c>
      <c r="AM24" s="114">
        <f>AK24+$E$3</f>
        <v>0.38888888888888862</v>
      </c>
      <c r="AN24" s="115" t="str">
        <f>'Bagan Bola Beracun'!C37</f>
        <v>ABU DAWUD</v>
      </c>
      <c r="AO24" s="47">
        <f>'Bagan Bola Beracun'!D37</f>
        <v>3</v>
      </c>
      <c r="AP24" s="115" t="s">
        <v>59</v>
      </c>
      <c r="AQ24" s="47">
        <f>'Bagan Bola Beracun'!D40</f>
        <v>4</v>
      </c>
      <c r="AR24" s="115" t="str">
        <f>'Bagan Bola Beracun'!C40</f>
        <v>MUSLIM</v>
      </c>
      <c r="AS24" s="118" t="str">
        <f>'Bagan Bola Beracun'!E38</f>
        <v>MUSLIM</v>
      </c>
    </row>
    <row r="25" spans="1:45" ht="15.6">
      <c r="A25" s="126"/>
      <c r="B25" s="291" t="s">
        <v>67</v>
      </c>
      <c r="C25" s="292"/>
      <c r="D25" s="292"/>
      <c r="E25" s="292"/>
      <c r="F25" s="292"/>
      <c r="G25" s="292"/>
      <c r="H25" s="292"/>
      <c r="I25" s="292"/>
      <c r="J25" s="292"/>
      <c r="K25" s="292"/>
      <c r="L25" s="126"/>
      <c r="M25" s="254"/>
      <c r="N25" s="114">
        <f>P24</f>
        <v>0.37499999999999978</v>
      </c>
      <c r="O25" s="115" t="s">
        <v>56</v>
      </c>
      <c r="P25" s="114">
        <f>N25+$E$3</f>
        <v>0.3819444444444442</v>
      </c>
      <c r="Q25" s="115" t="str">
        <f>'Bagan Basket'!P32</f>
        <v>SUFYAN ATS TSAURY</v>
      </c>
      <c r="R25" s="47">
        <f>'Bagan Basket'!O32</f>
        <v>1</v>
      </c>
      <c r="S25" s="115" t="s">
        <v>59</v>
      </c>
      <c r="T25" s="47">
        <f>'Bagan Basket'!O35</f>
        <v>2</v>
      </c>
      <c r="U25" s="115" t="str">
        <f>'Bagan Basket'!P35</f>
        <v>AHMAD BIN HAMBAL</v>
      </c>
      <c r="V25" s="118" t="str">
        <f>'Bagan Basket'!N33</f>
        <v>AHMAD BIN HAMBAL</v>
      </c>
      <c r="W25" s="126"/>
      <c r="X25" s="385"/>
      <c r="Y25" s="79">
        <f>AA24</f>
        <v>0.38888888888888862</v>
      </c>
      <c r="Z25" s="79" t="s">
        <v>56</v>
      </c>
      <c r="AA25" s="79">
        <f>Y25+$N$2</f>
        <v>0.39583333333333304</v>
      </c>
      <c r="AB25" s="276" t="str">
        <f>'Bagan Volly Sarung'!C59</f>
        <v>FIRDAUS</v>
      </c>
      <c r="AC25" s="276"/>
      <c r="AD25" s="112">
        <f>'Bagan Volly Sarung'!D59</f>
        <v>2</v>
      </c>
      <c r="AE25" s="112" t="s">
        <v>59</v>
      </c>
      <c r="AF25" s="166">
        <f>'Bagan Volly Sarung'!D62</f>
        <v>1</v>
      </c>
      <c r="AG25" s="166" t="str">
        <f>'Bagan Volly Sarung'!C62</f>
        <v>DARUSSALAM</v>
      </c>
      <c r="AH25" s="113" t="str">
        <f>'Bagan Volly Sarung'!E60</f>
        <v>FIRDAUS</v>
      </c>
      <c r="AJ25" s="389"/>
      <c r="AK25" s="114">
        <f>AM24</f>
        <v>0.38888888888888862</v>
      </c>
      <c r="AL25" s="115" t="s">
        <v>56</v>
      </c>
      <c r="AM25" s="114">
        <f>AK25+$E$3</f>
        <v>0.39583333333333304</v>
      </c>
      <c r="AN25" s="115" t="str">
        <f>'Bagan Bola Beracun'!P37</f>
        <v>TABUK</v>
      </c>
      <c r="AO25" s="47">
        <f>'Bagan Bola Beracun'!O37</f>
        <v>3</v>
      </c>
      <c r="AP25" s="115" t="s">
        <v>59</v>
      </c>
      <c r="AQ25" s="47">
        <f>'Bagan Bola Beracun'!O40</f>
        <v>4</v>
      </c>
      <c r="AR25" s="115" t="str">
        <f>'Bagan Bola Beracun'!P40</f>
        <v>KHAIBAR</v>
      </c>
      <c r="AS25" s="118" t="str">
        <f>'Bagan Bola Beracun'!N38</f>
        <v>KHAIBAR</v>
      </c>
    </row>
    <row r="26" spans="1:45" ht="15.6">
      <c r="A26" s="126"/>
      <c r="B26" s="292"/>
      <c r="C26" s="292"/>
      <c r="D26" s="292"/>
      <c r="E26" s="292"/>
      <c r="F26" s="292"/>
      <c r="G26" s="292"/>
      <c r="H26" s="292"/>
      <c r="I26" s="292"/>
      <c r="J26" s="292"/>
      <c r="K26" s="292"/>
      <c r="L26" s="126"/>
      <c r="M26" s="321" t="s">
        <v>101</v>
      </c>
      <c r="N26" s="322"/>
      <c r="O26" s="322"/>
      <c r="P26" s="322"/>
      <c r="Q26" s="322"/>
      <c r="R26" s="322"/>
      <c r="S26" s="322"/>
      <c r="T26" s="322"/>
      <c r="U26" s="322"/>
      <c r="V26" s="323"/>
      <c r="W26" s="126"/>
      <c r="X26" s="299" t="s">
        <v>101</v>
      </c>
      <c r="Y26" s="300"/>
      <c r="Z26" s="300"/>
      <c r="AA26" s="300"/>
      <c r="AB26" s="300"/>
      <c r="AC26" s="300"/>
      <c r="AD26" s="300"/>
      <c r="AE26" s="300"/>
      <c r="AF26" s="300"/>
      <c r="AG26" s="300"/>
      <c r="AH26" s="301"/>
      <c r="AJ26" s="392" t="s">
        <v>101</v>
      </c>
      <c r="AK26" s="264"/>
      <c r="AL26" s="264"/>
      <c r="AM26" s="264"/>
      <c r="AN26" s="264"/>
      <c r="AO26" s="264"/>
      <c r="AP26" s="264"/>
      <c r="AQ26" s="264"/>
      <c r="AR26" s="264"/>
      <c r="AS26" s="265"/>
    </row>
    <row r="27" spans="1:45" ht="15.6">
      <c r="A27" s="126"/>
      <c r="B27" s="293" t="s">
        <v>97</v>
      </c>
      <c r="C27" s="259"/>
      <c r="D27" s="259"/>
      <c r="E27" s="259"/>
      <c r="F27" s="259"/>
      <c r="G27" s="259"/>
      <c r="H27" s="259"/>
      <c r="I27" s="259"/>
      <c r="J27" s="259"/>
      <c r="K27" s="259"/>
      <c r="L27" s="126"/>
      <c r="M27" s="324" t="s">
        <v>66</v>
      </c>
      <c r="N27" s="114">
        <f>P18</f>
        <v>0.35069444444444431</v>
      </c>
      <c r="O27" s="115" t="s">
        <v>56</v>
      </c>
      <c r="P27" s="114">
        <f>N27+$E$3</f>
        <v>0.35763888888888873</v>
      </c>
      <c r="Q27" s="171" t="str">
        <f>V24</f>
        <v>FIRDAUS</v>
      </c>
      <c r="R27" s="47">
        <f>'Bagan Basket'!F33</f>
        <v>3</v>
      </c>
      <c r="S27" s="115" t="s">
        <v>59</v>
      </c>
      <c r="T27" s="47">
        <f>'Bagan Basket'!F39</f>
        <v>4</v>
      </c>
      <c r="U27" s="115" t="str">
        <f>'Bagan Basket'!E39</f>
        <v>DARUSSALAM</v>
      </c>
      <c r="V27" s="118" t="str">
        <f>'Bagan Basket'!G36</f>
        <v>DARUSSALAM</v>
      </c>
      <c r="W27" s="126"/>
      <c r="X27" s="251" t="s">
        <v>55</v>
      </c>
      <c r="Y27" s="79">
        <f>AA25</f>
        <v>0.39583333333333304</v>
      </c>
      <c r="Z27" s="79" t="s">
        <v>56</v>
      </c>
      <c r="AA27" s="79">
        <f>Y27+$N$2</f>
        <v>0.40277777777777746</v>
      </c>
      <c r="AB27" s="112" t="str">
        <f>'Bagan Volly Sarung'!N60</f>
        <v>ABU HANIFAH</v>
      </c>
      <c r="AC27" s="112"/>
      <c r="AD27" s="112">
        <f>'Bagan Volly Sarung'!M60</f>
        <v>4</v>
      </c>
      <c r="AE27" s="112" t="s">
        <v>59</v>
      </c>
      <c r="AF27" s="166">
        <f>'Bagan Volly Sarung'!M66</f>
        <v>3</v>
      </c>
      <c r="AG27" s="166" t="str">
        <f>'Bagan Volly Sarung'!N66</f>
        <v>SUFYAN ATS TSAURY</v>
      </c>
      <c r="AH27" s="113" t="str">
        <f>'Bagan Volly Sarung'!L63</f>
        <v>ABU HANIFAH</v>
      </c>
      <c r="AJ27" s="390" t="s">
        <v>55</v>
      </c>
      <c r="AK27" s="114">
        <f>AM25</f>
        <v>0.39583333333333304</v>
      </c>
      <c r="AL27" s="115" t="s">
        <v>56</v>
      </c>
      <c r="AM27" s="114">
        <f>AK27+$E$3</f>
        <v>0.40277777777777746</v>
      </c>
      <c r="AN27" s="115" t="str">
        <f>AS22</f>
        <v>AL BAIHAQI</v>
      </c>
      <c r="AO27" s="47">
        <f>'Bagan Bola Beracun'!F32</f>
        <v>5</v>
      </c>
      <c r="AP27" s="115" t="s">
        <v>59</v>
      </c>
      <c r="AQ27" s="47">
        <f>'Bagan Bola Beracun'!F38</f>
        <v>6</v>
      </c>
      <c r="AR27" s="115" t="str">
        <f>AS24</f>
        <v>MUSLIM</v>
      </c>
      <c r="AS27" s="118" t="str">
        <f>'Bagan Bola Beracun'!G35</f>
        <v>MUSLIM</v>
      </c>
    </row>
    <row r="28" spans="1:45" ht="15.6">
      <c r="A28" s="126"/>
      <c r="B28" s="80" t="s">
        <v>50</v>
      </c>
      <c r="C28" s="302" t="s">
        <v>51</v>
      </c>
      <c r="D28" s="259"/>
      <c r="E28" s="259"/>
      <c r="F28" s="80" t="s">
        <v>52</v>
      </c>
      <c r="G28" s="302" t="s">
        <v>54</v>
      </c>
      <c r="H28" s="259"/>
      <c r="I28" s="259"/>
      <c r="J28" s="80" t="s">
        <v>52</v>
      </c>
      <c r="K28" s="80" t="s">
        <v>53</v>
      </c>
      <c r="L28" s="126"/>
      <c r="M28" s="325"/>
      <c r="N28" s="114">
        <f>P27</f>
        <v>0.35763888888888873</v>
      </c>
      <c r="O28" s="115" t="s">
        <v>56</v>
      </c>
      <c r="P28" s="114">
        <f>N28+$E$3</f>
        <v>0.36458333333333315</v>
      </c>
      <c r="Q28" s="171" t="str">
        <f>V25</f>
        <v>AHMAD BIN HAMBAL</v>
      </c>
      <c r="R28" s="47">
        <f>'Bagan Basket'!M33</f>
        <v>3</v>
      </c>
      <c r="S28" s="115" t="s">
        <v>59</v>
      </c>
      <c r="T28" s="47">
        <f>'Bagan Basket'!M39</f>
        <v>4</v>
      </c>
      <c r="U28" s="115" t="str">
        <f>'Bagan Basket'!N39</f>
        <v>ABU HANIFAH</v>
      </c>
      <c r="V28" s="118" t="str">
        <f>'Bagan Basket'!L36</f>
        <v>ABU HANIFAH</v>
      </c>
      <c r="W28" s="126"/>
      <c r="X28" s="385"/>
      <c r="Y28" s="79">
        <f>AA27</f>
        <v>0.40277777777777746</v>
      </c>
      <c r="Z28" s="79" t="s">
        <v>56</v>
      </c>
      <c r="AA28" s="79">
        <f>Y28+$N$2</f>
        <v>0.40972222222222188</v>
      </c>
      <c r="AB28" s="112" t="str">
        <f>'Bagan Volly Sarung'!E60</f>
        <v>FIRDAUS</v>
      </c>
      <c r="AC28" s="112"/>
      <c r="AD28" s="112">
        <f>'Bagan Volly Sarung'!F60</f>
        <v>4</v>
      </c>
      <c r="AE28" s="112" t="s">
        <v>59</v>
      </c>
      <c r="AF28" s="166">
        <f>'Bagan Volly Sarung'!F66</f>
        <v>3</v>
      </c>
      <c r="AG28" s="166" t="str">
        <f>'Bagan Volly Sarung'!E66</f>
        <v>NA'IM</v>
      </c>
      <c r="AH28" s="113" t="str">
        <f>'Bagan Volly Sarung'!G63</f>
        <v>FIRDAUS</v>
      </c>
      <c r="AJ28" s="389"/>
      <c r="AK28" s="114">
        <f>AM27</f>
        <v>0.40277777777777746</v>
      </c>
      <c r="AL28" s="115" t="s">
        <v>56</v>
      </c>
      <c r="AM28" s="114">
        <f>AK28+$E$3</f>
        <v>0.40972222222222188</v>
      </c>
      <c r="AN28" s="115" t="str">
        <f>AS23</f>
        <v>BADR</v>
      </c>
      <c r="AO28" s="47">
        <f>'Bagan Bola Beracun'!M32</f>
        <v>6</v>
      </c>
      <c r="AP28" s="115" t="s">
        <v>59</v>
      </c>
      <c r="AQ28" s="47">
        <f>'Bagan Bola Beracun'!M38</f>
        <v>5</v>
      </c>
      <c r="AR28" s="115" t="str">
        <f>AS25</f>
        <v>KHAIBAR</v>
      </c>
      <c r="AS28" s="118" t="str">
        <f>'Bagan Bola Beracun'!L35</f>
        <v>BADR</v>
      </c>
    </row>
    <row r="29" spans="1:45" ht="15.6">
      <c r="A29" s="126"/>
      <c r="B29" s="316" t="s">
        <v>55</v>
      </c>
      <c r="C29" s="79">
        <f>E15 +G21</f>
        <v>0.34027777777777768</v>
      </c>
      <c r="D29" s="102" t="s">
        <v>56</v>
      </c>
      <c r="E29" s="79">
        <f>C29+$E$3</f>
        <v>0.3472222222222221</v>
      </c>
      <c r="F29" s="157" t="s">
        <v>103</v>
      </c>
      <c r="G29" s="157">
        <f>'Bagan Futsal'!D7</f>
        <v>1</v>
      </c>
      <c r="H29" s="102" t="s">
        <v>59</v>
      </c>
      <c r="I29" s="157">
        <f>'Bagan Futsal'!D10</f>
        <v>2</v>
      </c>
      <c r="J29" s="157" t="s">
        <v>2</v>
      </c>
      <c r="K29" s="117" t="str">
        <f>'Bagan Futsal'!E8</f>
        <v>UTSMAN</v>
      </c>
      <c r="L29" s="126"/>
      <c r="M29" s="318" t="s">
        <v>65</v>
      </c>
      <c r="N29" s="319"/>
      <c r="O29" s="319"/>
      <c r="P29" s="319"/>
      <c r="Q29" s="319"/>
      <c r="R29" s="319"/>
      <c r="S29" s="319"/>
      <c r="T29" s="319"/>
      <c r="U29" s="319"/>
      <c r="V29" s="320"/>
      <c r="W29" s="126"/>
      <c r="X29" s="353" t="s">
        <v>65</v>
      </c>
      <c r="Y29" s="354"/>
      <c r="Z29" s="354"/>
      <c r="AA29" s="354"/>
      <c r="AB29" s="354"/>
      <c r="AC29" s="354"/>
      <c r="AD29" s="354"/>
      <c r="AE29" s="354"/>
      <c r="AF29" s="354"/>
      <c r="AG29" s="354"/>
      <c r="AH29" s="355"/>
      <c r="AJ29" s="391" t="s">
        <v>65</v>
      </c>
      <c r="AK29" s="261"/>
      <c r="AL29" s="261"/>
      <c r="AM29" s="261"/>
      <c r="AN29" s="261"/>
      <c r="AO29" s="261"/>
      <c r="AP29" s="261"/>
      <c r="AQ29" s="261"/>
      <c r="AR29" s="261"/>
      <c r="AS29" s="262"/>
    </row>
    <row r="30" spans="1:45" ht="15.6">
      <c r="A30" s="126"/>
      <c r="B30" s="295"/>
      <c r="C30" s="79">
        <f t="shared" ref="C30:C32" si="3">E29</f>
        <v>0.3472222222222221</v>
      </c>
      <c r="D30" s="102" t="s">
        <v>56</v>
      </c>
      <c r="E30" s="79">
        <f>C30+$E$3</f>
        <v>0.35416666666666652</v>
      </c>
      <c r="F30" s="157" t="s">
        <v>7</v>
      </c>
      <c r="G30" s="157">
        <f>'Bagan Futsal'!O7</f>
        <v>1</v>
      </c>
      <c r="H30" s="102" t="s">
        <v>59</v>
      </c>
      <c r="I30" s="157">
        <f>'Bagan Futsal'!O10</f>
        <v>2</v>
      </c>
      <c r="J30" s="157" t="s">
        <v>10</v>
      </c>
      <c r="K30" s="117" t="str">
        <f>'Bagan Futsal'!N8</f>
        <v>ISTANBUL</v>
      </c>
      <c r="L30" s="126"/>
      <c r="M30" s="121" t="s">
        <v>66</v>
      </c>
      <c r="N30" s="114">
        <f>P28</f>
        <v>0.36458333333333315</v>
      </c>
      <c r="O30" s="115" t="s">
        <v>56</v>
      </c>
      <c r="P30" s="114">
        <f>N30+$E$3</f>
        <v>0.37152777777777757</v>
      </c>
      <c r="Q30" s="115" t="str">
        <f>V27</f>
        <v>DARUSSALAM</v>
      </c>
      <c r="R30" s="47">
        <f>'Bagan Basket'!H36</f>
        <v>5</v>
      </c>
      <c r="S30" s="115" t="s">
        <v>59</v>
      </c>
      <c r="T30" s="47">
        <f>'Bagan Basket'!K36</f>
        <v>7</v>
      </c>
      <c r="U30" s="115" t="str">
        <f>V28</f>
        <v>ABU HANIFAH</v>
      </c>
      <c r="V30" s="123" t="str">
        <f>'Bagan Basket'!I35</f>
        <v>ABU HANIFAH</v>
      </c>
      <c r="W30" s="126"/>
      <c r="X30" s="146" t="s">
        <v>138</v>
      </c>
      <c r="Y30" s="79">
        <f>AA18</f>
        <v>0.33680555555555547</v>
      </c>
      <c r="Z30" s="124" t="s">
        <v>56</v>
      </c>
      <c r="AA30" s="79">
        <f>Y30+$E$3</f>
        <v>0.34374999999999989</v>
      </c>
      <c r="AB30" s="79" t="str">
        <f>AH28</f>
        <v>FIRDAUS</v>
      </c>
      <c r="AC30" s="80"/>
      <c r="AD30" s="157">
        <f>'Bagan Volly Sarung'!H63</f>
        <v>5</v>
      </c>
      <c r="AE30" s="102" t="s">
        <v>59</v>
      </c>
      <c r="AF30" s="157">
        <f>'Bagan Volly Sarung'!K63</f>
        <v>4</v>
      </c>
      <c r="AG30" s="157" t="str">
        <f>AH27</f>
        <v>ABU HANIFAH</v>
      </c>
      <c r="AH30" s="125" t="str">
        <f>'Bagan Volly Sarung'!I62</f>
        <v>FIRDAUS</v>
      </c>
      <c r="AJ30" s="121" t="s">
        <v>66</v>
      </c>
      <c r="AK30" s="114">
        <f>AM16</f>
        <v>0.33680555555555547</v>
      </c>
      <c r="AL30" s="115" t="s">
        <v>56</v>
      </c>
      <c r="AM30" s="114">
        <f>AK30+$E$3</f>
        <v>0.34374999999999989</v>
      </c>
      <c r="AN30" s="115" t="str">
        <f>AS27</f>
        <v>MUSLIM</v>
      </c>
      <c r="AO30" s="47">
        <f>'Bagan Bola Beracun'!H35</f>
        <v>7</v>
      </c>
      <c r="AP30" s="115" t="s">
        <v>59</v>
      </c>
      <c r="AQ30" s="47">
        <f>'Bagan Bola Beracun'!K35</f>
        <v>8</v>
      </c>
      <c r="AR30" s="115" t="str">
        <f>AS28</f>
        <v>BADR</v>
      </c>
      <c r="AS30" s="123" t="str">
        <f>'Bagan Bola Beracun'!I34</f>
        <v>BADR</v>
      </c>
    </row>
    <row r="31" spans="1:45" ht="15.6">
      <c r="A31" s="126"/>
      <c r="B31" s="295"/>
      <c r="C31" s="79">
        <f t="shared" si="3"/>
        <v>0.35416666666666652</v>
      </c>
      <c r="D31" s="102" t="s">
        <v>56</v>
      </c>
      <c r="E31" s="79">
        <f>C31+$E$3</f>
        <v>0.36111111111111094</v>
      </c>
      <c r="F31" s="157" t="s">
        <v>1</v>
      </c>
      <c r="G31" s="157">
        <f>'Bagan Futsal'!D13</f>
        <v>3</v>
      </c>
      <c r="H31" s="102" t="s">
        <v>59</v>
      </c>
      <c r="I31" s="157">
        <f>'Bagan Futsal'!D16</f>
        <v>4</v>
      </c>
      <c r="J31" s="157" t="s">
        <v>3</v>
      </c>
      <c r="K31" s="117" t="str">
        <f>'Bagan Futsal'!E14</f>
        <v>ALI BIN ABI THALIB</v>
      </c>
      <c r="L31" s="126"/>
      <c r="W31" s="126"/>
    </row>
    <row r="32" spans="1:45" ht="15.6" customHeight="1">
      <c r="A32" s="126"/>
      <c r="B32" s="295"/>
      <c r="C32" s="79">
        <f t="shared" si="3"/>
        <v>0.36111111111111094</v>
      </c>
      <c r="D32" s="102" t="s">
        <v>56</v>
      </c>
      <c r="E32" s="79">
        <f>C32+$E$3</f>
        <v>0.36805555555555536</v>
      </c>
      <c r="F32" s="157" t="s">
        <v>8</v>
      </c>
      <c r="G32" s="157">
        <f>'Bagan Futsal'!O13</f>
        <v>3</v>
      </c>
      <c r="H32" s="102" t="s">
        <v>59</v>
      </c>
      <c r="I32" s="157">
        <f>'Bagan Futsal'!O16</f>
        <v>4</v>
      </c>
      <c r="J32" s="157" t="s">
        <v>104</v>
      </c>
      <c r="K32" s="117" t="str">
        <f>'Bagan Futsal'!N14</f>
        <v>AL QUDS</v>
      </c>
      <c r="L32" s="126"/>
      <c r="W32" s="126"/>
      <c r="X32" s="277" t="s">
        <v>99</v>
      </c>
      <c r="Y32" s="283"/>
      <c r="Z32" s="283"/>
      <c r="AA32" s="283"/>
      <c r="AB32" s="283"/>
      <c r="AC32" s="283"/>
      <c r="AD32" s="283"/>
      <c r="AE32" s="283"/>
      <c r="AF32" s="283"/>
      <c r="AG32" s="283"/>
      <c r="AH32" s="284"/>
      <c r="AJ32" s="291" t="s">
        <v>69</v>
      </c>
      <c r="AK32" s="292"/>
      <c r="AL32" s="292"/>
      <c r="AM32" s="292"/>
      <c r="AN32" s="292"/>
      <c r="AO32" s="292"/>
      <c r="AP32" s="292"/>
      <c r="AQ32" s="292"/>
      <c r="AR32" s="292"/>
      <c r="AS32" s="292"/>
    </row>
    <row r="33" spans="1:45" ht="13.8" customHeight="1">
      <c r="A33" s="126"/>
      <c r="B33" s="351" t="s">
        <v>101</v>
      </c>
      <c r="C33" s="259"/>
      <c r="D33" s="259"/>
      <c r="E33" s="259"/>
      <c r="F33" s="259"/>
      <c r="G33" s="259"/>
      <c r="H33" s="259"/>
      <c r="I33" s="259"/>
      <c r="J33" s="259"/>
      <c r="K33" s="259"/>
      <c r="L33" s="126"/>
      <c r="W33" s="126"/>
      <c r="X33" s="285"/>
      <c r="Y33" s="286"/>
      <c r="Z33" s="286"/>
      <c r="AA33" s="286"/>
      <c r="AB33" s="286"/>
      <c r="AC33" s="286"/>
      <c r="AD33" s="286"/>
      <c r="AE33" s="286"/>
      <c r="AF33" s="286"/>
      <c r="AG33" s="286"/>
      <c r="AH33" s="287"/>
      <c r="AJ33" s="292"/>
      <c r="AK33" s="292"/>
      <c r="AL33" s="292"/>
      <c r="AM33" s="292"/>
      <c r="AN33" s="292"/>
      <c r="AO33" s="292"/>
      <c r="AP33" s="292"/>
      <c r="AQ33" s="292"/>
      <c r="AR33" s="292"/>
      <c r="AS33" s="292"/>
    </row>
    <row r="34" spans="1:45" ht="15.6">
      <c r="A34" s="126"/>
      <c r="B34" s="316" t="s">
        <v>55</v>
      </c>
      <c r="C34" s="79">
        <f>E32</f>
        <v>0.36805555555555536</v>
      </c>
      <c r="D34" s="102" t="s">
        <v>56</v>
      </c>
      <c r="E34" s="79">
        <f>C34+$E$3</f>
        <v>0.37499999999999978</v>
      </c>
      <c r="F34" s="102" t="str">
        <f>'Bagan Futsal'!E8</f>
        <v>UTSMAN</v>
      </c>
      <c r="G34" s="157">
        <f>'Bagan Futsal'!F8</f>
        <v>5</v>
      </c>
      <c r="H34" s="102" t="s">
        <v>59</v>
      </c>
      <c r="I34" s="157">
        <f>'Bagan Futsal'!F14</f>
        <v>6</v>
      </c>
      <c r="J34" s="102" t="str">
        <f>'Bagan Futsal'!E14</f>
        <v>ALI BIN ABI THALIB</v>
      </c>
      <c r="K34" s="117" t="str">
        <f>'Bagan Futsal'!G11</f>
        <v>ALI BIN ABI THALIB</v>
      </c>
      <c r="L34" s="126"/>
      <c r="M34" s="366" t="s">
        <v>151</v>
      </c>
      <c r="N34" s="367"/>
      <c r="O34" s="367"/>
      <c r="P34" s="367"/>
      <c r="Q34" s="367"/>
      <c r="R34" s="367"/>
      <c r="S34" s="367"/>
      <c r="T34" s="367"/>
      <c r="U34" s="367"/>
      <c r="V34" s="367"/>
      <c r="W34" s="126"/>
      <c r="X34" s="334" t="s">
        <v>97</v>
      </c>
      <c r="Y34" s="335"/>
      <c r="Z34" s="335"/>
      <c r="AA34" s="335"/>
      <c r="AB34" s="335"/>
      <c r="AC34" s="335"/>
      <c r="AD34" s="335"/>
      <c r="AE34" s="335"/>
      <c r="AF34" s="335"/>
      <c r="AG34" s="335"/>
      <c r="AH34" s="336"/>
      <c r="AJ34" s="293" t="s">
        <v>97</v>
      </c>
      <c r="AK34" s="259"/>
      <c r="AL34" s="259"/>
      <c r="AM34" s="259"/>
      <c r="AN34" s="259"/>
      <c r="AO34" s="259"/>
      <c r="AP34" s="259"/>
      <c r="AQ34" s="259"/>
      <c r="AR34" s="259"/>
      <c r="AS34" s="259"/>
    </row>
    <row r="35" spans="1:45" ht="15.6">
      <c r="A35" s="126"/>
      <c r="B35" s="295"/>
      <c r="C35" s="79">
        <f>E34</f>
        <v>0.37499999999999978</v>
      </c>
      <c r="D35" s="102" t="s">
        <v>56</v>
      </c>
      <c r="E35" s="79">
        <f>C35+$E$3</f>
        <v>0.3819444444444442</v>
      </c>
      <c r="F35" s="102" t="str">
        <f>'Bagan Futsal'!N8</f>
        <v>ISTANBUL</v>
      </c>
      <c r="G35" s="157">
        <f>'Bagan Futsal'!M8</f>
        <v>5</v>
      </c>
      <c r="H35" s="102" t="s">
        <v>59</v>
      </c>
      <c r="I35" s="157">
        <f>'Bagan Futsal'!M14</f>
        <v>7</v>
      </c>
      <c r="J35" s="102" t="str">
        <f>'Bagan Futsal'!N14</f>
        <v>AL QUDS</v>
      </c>
      <c r="K35" s="117" t="str">
        <f>'Bagan Futsal'!L11</f>
        <v>AL QUDS</v>
      </c>
      <c r="L35" s="126"/>
      <c r="M35" s="367"/>
      <c r="N35" s="367"/>
      <c r="O35" s="367"/>
      <c r="P35" s="367"/>
      <c r="Q35" s="367"/>
      <c r="R35" s="367"/>
      <c r="S35" s="367"/>
      <c r="T35" s="367"/>
      <c r="U35" s="367"/>
      <c r="V35" s="367"/>
      <c r="W35" s="126"/>
      <c r="X35" s="211" t="s">
        <v>50</v>
      </c>
      <c r="Y35" s="344" t="s">
        <v>51</v>
      </c>
      <c r="Z35" s="344"/>
      <c r="AA35" s="344"/>
      <c r="AB35" s="245" t="s">
        <v>52</v>
      </c>
      <c r="AC35" s="246"/>
      <c r="AD35" s="267" t="s">
        <v>54</v>
      </c>
      <c r="AE35" s="268"/>
      <c r="AF35" s="269"/>
      <c r="AG35" s="245" t="s">
        <v>52</v>
      </c>
      <c r="AH35" s="211" t="s">
        <v>53</v>
      </c>
      <c r="AJ35" s="93" t="s">
        <v>50</v>
      </c>
      <c r="AK35" s="294" t="s">
        <v>51</v>
      </c>
      <c r="AL35" s="295"/>
      <c r="AM35" s="295"/>
      <c r="AN35" s="80" t="s">
        <v>52</v>
      </c>
      <c r="AO35" s="302" t="s">
        <v>54</v>
      </c>
      <c r="AP35" s="295"/>
      <c r="AQ35" s="295"/>
      <c r="AR35" s="80" t="s">
        <v>52</v>
      </c>
      <c r="AS35" s="93" t="s">
        <v>53</v>
      </c>
    </row>
    <row r="36" spans="1:45" ht="15.6">
      <c r="A36" s="126"/>
      <c r="B36" s="352" t="s">
        <v>65</v>
      </c>
      <c r="C36" s="308"/>
      <c r="D36" s="308"/>
      <c r="E36" s="308"/>
      <c r="F36" s="308"/>
      <c r="G36" s="308"/>
      <c r="H36" s="308"/>
      <c r="I36" s="308"/>
      <c r="J36" s="308"/>
      <c r="K36" s="308"/>
      <c r="L36" s="126"/>
      <c r="M36" s="292" t="s">
        <v>133</v>
      </c>
      <c r="N36" s="292"/>
      <c r="O36" s="292"/>
      <c r="P36" s="292"/>
      <c r="Q36" s="292"/>
      <c r="R36" s="292"/>
      <c r="S36" s="292"/>
      <c r="T36" s="292"/>
      <c r="U36" s="292"/>
      <c r="V36" s="292"/>
      <c r="W36" s="126"/>
      <c r="X36" s="251" t="s">
        <v>55</v>
      </c>
      <c r="Y36" s="79">
        <f>AA28</f>
        <v>0.40972222222222188</v>
      </c>
      <c r="Z36" s="79" t="s">
        <v>56</v>
      </c>
      <c r="AA36" s="79">
        <f>Y36+$N$2</f>
        <v>0.4166666666666663</v>
      </c>
      <c r="AB36" s="276" t="str">
        <f>'Bagan Volly Sarung'!P34</f>
        <v>MUSLIM</v>
      </c>
      <c r="AC36" s="276"/>
      <c r="AD36" s="112">
        <f>'Bagan Volly Sarung'!O34</f>
        <v>1</v>
      </c>
      <c r="AE36" s="112" t="s">
        <v>59</v>
      </c>
      <c r="AF36" s="166">
        <f>'Bagan Volly Sarung'!O37</f>
        <v>2</v>
      </c>
      <c r="AG36" s="166" t="str">
        <f>'Bagan Volly Sarung'!P37</f>
        <v>BUKHORI</v>
      </c>
      <c r="AH36" s="113" t="str">
        <f>'Bagan Volly Sarung'!N35</f>
        <v>BUKHORI</v>
      </c>
      <c r="AJ36" s="393" t="s">
        <v>55</v>
      </c>
      <c r="AK36" s="168">
        <f>AM28</f>
        <v>0.40972222222222188</v>
      </c>
      <c r="AL36" s="157" t="s">
        <v>56</v>
      </c>
      <c r="AM36" s="168">
        <f>AK36+$N$2</f>
        <v>0.4166666666666663</v>
      </c>
      <c r="AN36" s="157" t="str">
        <f>'Bagan Bola Beracun'!C6</f>
        <v>AL QUDS</v>
      </c>
      <c r="AO36" s="157">
        <f>'Bagan Bola Beracun'!D6</f>
        <v>1</v>
      </c>
      <c r="AP36" s="157" t="s">
        <v>59</v>
      </c>
      <c r="AQ36" s="157">
        <f>'Bagan Bola Beracun'!D9</f>
        <v>2</v>
      </c>
      <c r="AR36" s="157" t="str">
        <f>'Bagan Bola Beracun'!C9</f>
        <v>ISTANBUL</v>
      </c>
      <c r="AS36" s="157" t="str">
        <f>'Bagan Bola Beracun'!E7</f>
        <v>ISTANBUL</v>
      </c>
    </row>
    <row r="37" spans="1:45" ht="15.6">
      <c r="A37" s="126"/>
      <c r="B37" s="119" t="s">
        <v>66</v>
      </c>
      <c r="C37" s="79">
        <f>E19+G21</f>
        <v>0.32986111111111105</v>
      </c>
      <c r="D37" s="124" t="s">
        <v>56</v>
      </c>
      <c r="E37" s="79">
        <f>C37+$E$3</f>
        <v>0.33680555555555547</v>
      </c>
      <c r="F37" s="102" t="str">
        <f>'Bagan Futsal'!G11</f>
        <v>ALI BIN ABI THALIB</v>
      </c>
      <c r="G37" s="157">
        <f>'Bagan Futsal'!H11</f>
        <v>0</v>
      </c>
      <c r="H37" s="102" t="s">
        <v>59</v>
      </c>
      <c r="I37" s="157">
        <f>'Bagan Futsal'!K11</f>
        <v>1</v>
      </c>
      <c r="J37" s="102" t="str">
        <f>'Bagan Futsal'!L11</f>
        <v>AL QUDS</v>
      </c>
      <c r="K37" s="125" t="str">
        <f>'Bagan Futsal'!I10</f>
        <v>AL QUDS</v>
      </c>
      <c r="L37" s="126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126"/>
      <c r="X37" s="386"/>
      <c r="Y37" s="79">
        <f>AA36</f>
        <v>0.4166666666666663</v>
      </c>
      <c r="Z37" s="79" t="s">
        <v>56</v>
      </c>
      <c r="AA37" s="79">
        <f>Y37+$N$2</f>
        <v>0.42361111111111072</v>
      </c>
      <c r="AB37" s="276" t="str">
        <f>'Bagan Volly Sarung'!C34</f>
        <v>BADR</v>
      </c>
      <c r="AC37" s="276"/>
      <c r="AD37" s="112">
        <f>'Bagan Volly Sarung'!D34</f>
        <v>1</v>
      </c>
      <c r="AE37" s="112" t="s">
        <v>59</v>
      </c>
      <c r="AF37" s="166">
        <f>'Bagan Volly Sarung'!D37</f>
        <v>2</v>
      </c>
      <c r="AG37" s="166" t="str">
        <f>'Bagan Volly Sarung'!C37</f>
        <v>TABUK</v>
      </c>
      <c r="AH37" s="113" t="str">
        <f>'Bagan Volly Sarung'!E35</f>
        <v>TABUK</v>
      </c>
      <c r="AJ37" s="394"/>
      <c r="AK37" s="168">
        <f>AM36</f>
        <v>0.4166666666666663</v>
      </c>
      <c r="AL37" s="157" t="s">
        <v>56</v>
      </c>
      <c r="AM37" s="168">
        <f>AK37+$N$2</f>
        <v>0.42361111111111072</v>
      </c>
      <c r="AN37" s="157" t="str">
        <f>'Bagan Bola Beracun'!P6</f>
        <v>UMAR</v>
      </c>
      <c r="AO37" s="157">
        <f>'Bagan Bola Beracun'!O6</f>
        <v>1</v>
      </c>
      <c r="AP37" s="157" t="s">
        <v>59</v>
      </c>
      <c r="AQ37" s="157">
        <f>'Bagan Bola Beracun'!O9</f>
        <v>2</v>
      </c>
      <c r="AR37" s="157" t="str">
        <f>'Bagan Bola Beracun'!P9</f>
        <v>UTSMAN</v>
      </c>
      <c r="AS37" s="157" t="str">
        <f>'Bagan Bola Beracun'!N7</f>
        <v>UTSMAN</v>
      </c>
    </row>
    <row r="38" spans="1:45" ht="15.6">
      <c r="A38" s="126"/>
      <c r="B38" s="130"/>
      <c r="C38" s="131"/>
      <c r="D38" s="131"/>
      <c r="E38" s="131"/>
      <c r="F38" s="131"/>
      <c r="G38" s="174"/>
      <c r="H38" s="131"/>
      <c r="I38" s="174"/>
      <c r="J38" s="131"/>
      <c r="K38" s="131"/>
      <c r="L38" s="126"/>
      <c r="M38" s="293" t="s">
        <v>97</v>
      </c>
      <c r="N38" s="259"/>
      <c r="O38" s="259"/>
      <c r="P38" s="259"/>
      <c r="Q38" s="259"/>
      <c r="R38" s="259"/>
      <c r="S38" s="259"/>
      <c r="T38" s="259"/>
      <c r="U38" s="259"/>
      <c r="V38" s="259"/>
      <c r="W38" s="126"/>
      <c r="X38" s="386"/>
      <c r="Y38" s="79">
        <f>AA37</f>
        <v>0.42361111111111072</v>
      </c>
      <c r="Z38" s="79" t="s">
        <v>56</v>
      </c>
      <c r="AA38" s="79">
        <f>Y38+$N$2</f>
        <v>0.43055555555555514</v>
      </c>
      <c r="AB38" s="276" t="str">
        <f>'Bagan Volly Sarung'!P40</f>
        <v>ABU DAWUD</v>
      </c>
      <c r="AC38" s="276"/>
      <c r="AD38" s="112">
        <f>'Bagan Volly Sarung'!O40</f>
        <v>3</v>
      </c>
      <c r="AE38" s="112" t="s">
        <v>59</v>
      </c>
      <c r="AF38" s="166">
        <f>'Bagan Volly Sarung'!O43</f>
        <v>4</v>
      </c>
      <c r="AG38" s="166" t="str">
        <f>'Bagan Volly Sarung'!P43</f>
        <v>AL BAIHAQI</v>
      </c>
      <c r="AH38" s="113" t="str">
        <f>'Bagan Volly Sarung'!N41</f>
        <v>AL BAIHAQI</v>
      </c>
      <c r="AJ38" s="394"/>
      <c r="AK38" s="168">
        <f>AM37</f>
        <v>0.42361111111111072</v>
      </c>
      <c r="AL38" s="157" t="s">
        <v>56</v>
      </c>
      <c r="AM38" s="168">
        <f>AK38+$N$2</f>
        <v>0.43055555555555514</v>
      </c>
      <c r="AN38" s="157" t="str">
        <f>'Bagan Bola Beracun'!C12</f>
        <v>MAKKAH</v>
      </c>
      <c r="AO38" s="157">
        <f>'Bagan Bola Beracun'!D12</f>
        <v>3</v>
      </c>
      <c r="AP38" s="157" t="s">
        <v>59</v>
      </c>
      <c r="AQ38" s="157">
        <f>'Bagan Bola Beracun'!D15</f>
        <v>4</v>
      </c>
      <c r="AR38" s="157" t="str">
        <f>'Bagan Bola Beracun'!C15</f>
        <v>MADINAH</v>
      </c>
      <c r="AS38" s="157" t="str">
        <f>'Bagan Bola Beracun'!E13</f>
        <v>MADINAH</v>
      </c>
    </row>
    <row r="39" spans="1:45" ht="15.6">
      <c r="A39" s="126"/>
      <c r="B39" s="291" t="s">
        <v>74</v>
      </c>
      <c r="C39" s="292"/>
      <c r="D39" s="292"/>
      <c r="E39" s="292"/>
      <c r="F39" s="292"/>
      <c r="G39" s="292"/>
      <c r="H39" s="292"/>
      <c r="I39" s="292"/>
      <c r="J39" s="292"/>
      <c r="K39" s="292"/>
      <c r="L39" s="126"/>
      <c r="M39" s="80" t="s">
        <v>50</v>
      </c>
      <c r="N39" s="302" t="s">
        <v>51</v>
      </c>
      <c r="O39" s="259"/>
      <c r="P39" s="259"/>
      <c r="Q39" s="258" t="s">
        <v>52</v>
      </c>
      <c r="R39" s="259"/>
      <c r="S39" s="259"/>
      <c r="T39" s="259"/>
      <c r="U39" s="259"/>
      <c r="V39" s="80" t="s">
        <v>53</v>
      </c>
      <c r="W39" s="126"/>
      <c r="X39" s="385"/>
      <c r="Y39" s="79">
        <f>AA38</f>
        <v>0.43055555555555514</v>
      </c>
      <c r="Z39" s="79" t="s">
        <v>56</v>
      </c>
      <c r="AA39" s="79">
        <f>Y39+$N$2</f>
        <v>0.43749999999999956</v>
      </c>
      <c r="AB39" s="276" t="str">
        <f>'Bagan Volly Sarung'!C40</f>
        <v>UHUD</v>
      </c>
      <c r="AC39" s="276"/>
      <c r="AD39" s="112">
        <f>'Bagan Volly Sarung'!D40</f>
        <v>3</v>
      </c>
      <c r="AE39" s="112" t="s">
        <v>59</v>
      </c>
      <c r="AF39" s="166">
        <f>'Bagan Volly Sarung'!D43</f>
        <v>4</v>
      </c>
      <c r="AG39" s="166" t="str">
        <f>'Bagan Volly Sarung'!C43</f>
        <v>KHAIBAR</v>
      </c>
      <c r="AH39" s="113" t="str">
        <f>'Bagan Volly Sarung'!E41</f>
        <v>KHAIBAR</v>
      </c>
      <c r="AJ39" s="395"/>
      <c r="AK39" s="168">
        <f>AM38</f>
        <v>0.43055555555555514</v>
      </c>
      <c r="AL39" s="157" t="s">
        <v>56</v>
      </c>
      <c r="AM39" s="168">
        <f>AK39+$N$2</f>
        <v>0.43749999999999956</v>
      </c>
      <c r="AN39" s="157" t="str">
        <f>'Bagan Bola Beracun'!P12</f>
        <v>ALI BIN ABI THALIB</v>
      </c>
      <c r="AO39" s="157">
        <f>'Bagan Bola Beracun'!O12</f>
        <v>3</v>
      </c>
      <c r="AP39" s="157" t="s">
        <v>59</v>
      </c>
      <c r="AQ39" s="157">
        <f>'Bagan Bola Beracun'!O15</f>
        <v>4</v>
      </c>
      <c r="AR39" s="157" t="str">
        <f>'Bagan Bola Beracun'!P15</f>
        <v>ABU BAKR</v>
      </c>
      <c r="AS39" s="157" t="str">
        <f>'Bagan Bola Beracun'!N13</f>
        <v>ABU BAKR</v>
      </c>
    </row>
    <row r="40" spans="1:45" ht="15.6">
      <c r="A40" s="126"/>
      <c r="B40" s="292"/>
      <c r="C40" s="292"/>
      <c r="D40" s="292"/>
      <c r="E40" s="292"/>
      <c r="F40" s="292"/>
      <c r="G40" s="292"/>
      <c r="H40" s="292"/>
      <c r="I40" s="292"/>
      <c r="J40" s="292"/>
      <c r="K40" s="292"/>
      <c r="L40" s="126"/>
      <c r="M40" s="303" t="s">
        <v>55</v>
      </c>
      <c r="N40" s="79">
        <f>P25</f>
        <v>0.3819444444444442</v>
      </c>
      <c r="O40" s="79" t="s">
        <v>56</v>
      </c>
      <c r="P40" s="79">
        <f>N40+$P$2</f>
        <v>0.38541666666666641</v>
      </c>
      <c r="Q40" s="304" t="s">
        <v>57</v>
      </c>
      <c r="R40" s="305"/>
      <c r="S40" s="305"/>
      <c r="T40" s="305"/>
      <c r="U40" s="305"/>
      <c r="V40" s="196" t="str">
        <f>'Bagan Blind Bottle'!E48</f>
        <v>NA'IM</v>
      </c>
      <c r="W40" s="126"/>
      <c r="X40" s="299" t="s">
        <v>101</v>
      </c>
      <c r="Y40" s="300"/>
      <c r="Z40" s="300"/>
      <c r="AA40" s="300"/>
      <c r="AB40" s="300"/>
      <c r="AC40" s="300"/>
      <c r="AD40" s="300"/>
      <c r="AE40" s="300"/>
      <c r="AF40" s="300"/>
      <c r="AG40" s="300"/>
      <c r="AH40" s="301"/>
      <c r="AJ40" s="309" t="s">
        <v>101</v>
      </c>
      <c r="AK40" s="309"/>
      <c r="AL40" s="309"/>
      <c r="AM40" s="309"/>
      <c r="AN40" s="309"/>
      <c r="AO40" s="309"/>
      <c r="AP40" s="309"/>
      <c r="AQ40" s="309"/>
      <c r="AR40" s="309"/>
      <c r="AS40" s="309"/>
    </row>
    <row r="41" spans="1:45" ht="15.6">
      <c r="A41" s="126"/>
      <c r="B41" s="376" t="s">
        <v>97</v>
      </c>
      <c r="C41" s="377"/>
      <c r="D41" s="377"/>
      <c r="E41" s="377"/>
      <c r="F41" s="377"/>
      <c r="G41" s="377"/>
      <c r="H41" s="377"/>
      <c r="I41" s="377"/>
      <c r="J41" s="377"/>
      <c r="K41" s="377"/>
      <c r="L41" s="126"/>
      <c r="M41" s="295"/>
      <c r="N41" s="79">
        <f t="shared" ref="N41:N43" si="4">P40</f>
        <v>0.38541666666666641</v>
      </c>
      <c r="O41" s="79" t="s">
        <v>56</v>
      </c>
      <c r="P41" s="79">
        <f t="shared" ref="P41:P45" si="5">N41+$P$2</f>
        <v>0.38888888888888862</v>
      </c>
      <c r="Q41" s="304" t="s">
        <v>60</v>
      </c>
      <c r="R41" s="305"/>
      <c r="S41" s="305"/>
      <c r="T41" s="305"/>
      <c r="U41" s="305"/>
      <c r="V41" s="196" t="str">
        <f>'Bagan Blind Bottle'!J48</f>
        <v>SUFYAN ATS TSAURY</v>
      </c>
      <c r="W41" s="126"/>
      <c r="X41" s="251" t="s">
        <v>55</v>
      </c>
      <c r="Y41" s="79">
        <f>AA39</f>
        <v>0.43749999999999956</v>
      </c>
      <c r="Z41" s="79" t="s">
        <v>56</v>
      </c>
      <c r="AA41" s="79">
        <f>Y41+$N$2</f>
        <v>0.44444444444444398</v>
      </c>
      <c r="AB41" s="112" t="str">
        <f>'Bagan Volly Sarung'!N35</f>
        <v>BUKHORI</v>
      </c>
      <c r="AC41" s="112"/>
      <c r="AD41" s="112">
        <f>'Bagan Volly Sarung'!M35</f>
        <v>5</v>
      </c>
      <c r="AE41" s="112" t="s">
        <v>59</v>
      </c>
      <c r="AF41" s="166">
        <f>'Bagan Volly Sarung'!M41</f>
        <v>6</v>
      </c>
      <c r="AG41" s="166" t="str">
        <f>'Bagan Volly Sarung'!N41</f>
        <v>AL BAIHAQI</v>
      </c>
      <c r="AH41" s="113" t="str">
        <f>'Bagan Volly Sarung'!L38</f>
        <v>AL BAIHAQI</v>
      </c>
      <c r="AJ41" s="310" t="s">
        <v>55</v>
      </c>
      <c r="AK41" s="168">
        <f>AM39</f>
        <v>0.43749999999999956</v>
      </c>
      <c r="AL41" s="157" t="s">
        <v>56</v>
      </c>
      <c r="AM41" s="168">
        <f>AK41+$E$3</f>
        <v>0.44444444444444398</v>
      </c>
      <c r="AN41" s="157" t="str">
        <f>AS36</f>
        <v>ISTANBUL</v>
      </c>
      <c r="AO41" s="157">
        <f>'Bagan Bola Beracun'!F7</f>
        <v>5</v>
      </c>
      <c r="AP41" s="157" t="s">
        <v>59</v>
      </c>
      <c r="AQ41" s="157">
        <f>'Bagan Bola Beracun'!F13</f>
        <v>6</v>
      </c>
      <c r="AR41" s="157" t="str">
        <f>AS38</f>
        <v>MADINAH</v>
      </c>
      <c r="AS41" s="157" t="str">
        <f>'Bagan Bola Beracun'!G10</f>
        <v>MADINAH</v>
      </c>
    </row>
    <row r="42" spans="1:45" ht="15.6">
      <c r="A42" s="126"/>
      <c r="B42" s="80" t="s">
        <v>50</v>
      </c>
      <c r="C42" s="302" t="s">
        <v>51</v>
      </c>
      <c r="D42" s="259"/>
      <c r="E42" s="259"/>
      <c r="F42" s="80" t="s">
        <v>52</v>
      </c>
      <c r="G42" s="302" t="s">
        <v>54</v>
      </c>
      <c r="H42" s="259"/>
      <c r="I42" s="259"/>
      <c r="J42" s="80" t="s">
        <v>52</v>
      </c>
      <c r="K42" s="80" t="s">
        <v>53</v>
      </c>
      <c r="L42" s="126"/>
      <c r="M42" s="295"/>
      <c r="N42" s="79">
        <f t="shared" si="4"/>
        <v>0.38888888888888862</v>
      </c>
      <c r="O42" s="79" t="s">
        <v>56</v>
      </c>
      <c r="P42" s="79">
        <f t="shared" si="5"/>
        <v>0.39236111111111083</v>
      </c>
      <c r="Q42" s="370" t="s">
        <v>62</v>
      </c>
      <c r="R42" s="371"/>
      <c r="S42" s="371"/>
      <c r="T42" s="371"/>
      <c r="U42" s="372"/>
      <c r="V42" s="196" t="str">
        <f>'Bagan Blind Bottle'!E10</f>
        <v>ALI BIN ABI THALIB</v>
      </c>
      <c r="W42" s="126"/>
      <c r="X42" s="252"/>
      <c r="Y42" s="79">
        <f>AA41</f>
        <v>0.44444444444444398</v>
      </c>
      <c r="Z42" s="79" t="s">
        <v>56</v>
      </c>
      <c r="AA42" s="79">
        <f>Y42+$N$2</f>
        <v>0.4513888888888884</v>
      </c>
      <c r="AB42" s="112" t="str">
        <f>'Bagan Volly Sarung'!E35</f>
        <v>TABUK</v>
      </c>
      <c r="AC42" s="112"/>
      <c r="AD42" s="112">
        <f>'Bagan Volly Sarung'!F35</f>
        <v>5</v>
      </c>
      <c r="AE42" s="112" t="s">
        <v>59</v>
      </c>
      <c r="AF42" s="166">
        <f>'Bagan Volly Sarung'!F41</f>
        <v>6</v>
      </c>
      <c r="AG42" s="166" t="str">
        <f>'Bagan Volly Sarung'!E41</f>
        <v>KHAIBAR</v>
      </c>
      <c r="AH42" s="113" t="str">
        <f>'Bagan Volly Sarung'!G38</f>
        <v>KHAIBAR</v>
      </c>
      <c r="AJ42" s="310"/>
      <c r="AK42" s="168">
        <f>AM41</f>
        <v>0.44444444444444398</v>
      </c>
      <c r="AL42" s="157" t="s">
        <v>56</v>
      </c>
      <c r="AM42" s="168">
        <f>AK42+$E$3</f>
        <v>0.4513888888888884</v>
      </c>
      <c r="AN42" s="157" t="str">
        <f>AS37</f>
        <v>UTSMAN</v>
      </c>
      <c r="AO42" s="157">
        <f>'Bagan Bola Beracun'!M7</f>
        <v>5</v>
      </c>
      <c r="AP42" s="157" t="s">
        <v>59</v>
      </c>
      <c r="AQ42" s="157">
        <f>'Bagan Bola Beracun'!M13</f>
        <v>6</v>
      </c>
      <c r="AR42" s="157" t="str">
        <f>AS39</f>
        <v>ABU BAKR</v>
      </c>
      <c r="AS42" s="157" t="str">
        <f>'Bagan Bola Beracun'!L10</f>
        <v>ABU BAKR</v>
      </c>
    </row>
    <row r="43" spans="1:45" ht="15.6">
      <c r="B43" s="310" t="s">
        <v>55</v>
      </c>
      <c r="C43" s="168">
        <f>E35</f>
        <v>0.3819444444444442</v>
      </c>
      <c r="D43" s="157" t="s">
        <v>56</v>
      </c>
      <c r="E43" s="168">
        <f>C43+$E$3</f>
        <v>0.38888888888888862</v>
      </c>
      <c r="F43" s="157" t="str">
        <f>'Bagan Futsal'!C55</f>
        <v>FIRDAUS</v>
      </c>
      <c r="G43" s="157">
        <f>'Bagan Futsal'!D55</f>
        <v>3</v>
      </c>
      <c r="H43" s="157" t="s">
        <v>59</v>
      </c>
      <c r="I43" s="157">
        <f>'Bagan Futsal'!D58</f>
        <v>2</v>
      </c>
      <c r="J43" s="157" t="str">
        <f>'Bagan Futsal'!C58</f>
        <v>DARUSSALAM</v>
      </c>
      <c r="K43" s="157" t="str">
        <f>'Bagan Futsal'!E56</f>
        <v>FIRDAUS</v>
      </c>
      <c r="M43" s="295"/>
      <c r="N43" s="79">
        <f t="shared" si="4"/>
        <v>0.39236111111111083</v>
      </c>
      <c r="O43" s="79" t="s">
        <v>56</v>
      </c>
      <c r="P43" s="79">
        <f t="shared" si="5"/>
        <v>0.39583333333333304</v>
      </c>
      <c r="Q43" s="370" t="s">
        <v>64</v>
      </c>
      <c r="R43" s="371"/>
      <c r="S43" s="371"/>
      <c r="T43" s="371"/>
      <c r="U43" s="372"/>
      <c r="V43" s="196" t="str">
        <f>'Bagan Blind Bottle'!J10</f>
        <v>ISTANBUL</v>
      </c>
      <c r="W43" s="126"/>
      <c r="X43" s="296" t="s">
        <v>65</v>
      </c>
      <c r="Y43" s="297"/>
      <c r="Z43" s="297"/>
      <c r="AA43" s="297"/>
      <c r="AB43" s="297"/>
      <c r="AC43" s="297"/>
      <c r="AD43" s="297"/>
      <c r="AE43" s="297"/>
      <c r="AF43" s="297"/>
      <c r="AG43" s="297"/>
      <c r="AH43" s="298"/>
      <c r="AJ43" s="307" t="s">
        <v>65</v>
      </c>
      <c r="AK43" s="308"/>
      <c r="AL43" s="308"/>
      <c r="AM43" s="308"/>
      <c r="AN43" s="308"/>
      <c r="AO43" s="308"/>
      <c r="AP43" s="308"/>
      <c r="AQ43" s="308"/>
      <c r="AR43" s="308"/>
      <c r="AS43" s="308"/>
    </row>
    <row r="44" spans="1:45" ht="15.6">
      <c r="B44" s="259"/>
      <c r="C44" s="168">
        <f>E43</f>
        <v>0.38888888888888862</v>
      </c>
      <c r="D44" s="157" t="s">
        <v>56</v>
      </c>
      <c r="E44" s="168">
        <f>C44+$E$3</f>
        <v>0.39583333333333304</v>
      </c>
      <c r="F44" s="157" t="str">
        <f>'Bagan Futsal'!P55</f>
        <v>ABU HANIFAH</v>
      </c>
      <c r="G44" s="157">
        <f>'Bagan Futsal'!O55</f>
        <v>4</v>
      </c>
      <c r="H44" s="157" t="s">
        <v>59</v>
      </c>
      <c r="I44" s="157">
        <f>'Bagan Futsal'!O58</f>
        <v>2</v>
      </c>
      <c r="J44" s="157" t="str">
        <f>'Bagan Futsal'!P58</f>
        <v>AHMAD BIN HAMBAL</v>
      </c>
      <c r="K44" s="157" t="str">
        <f>'Bagan Futsal'!N56</f>
        <v>ABU HANIFAH</v>
      </c>
      <c r="M44" s="295"/>
      <c r="N44" s="79">
        <f>P43</f>
        <v>0.39583333333333304</v>
      </c>
      <c r="O44" s="79" t="s">
        <v>56</v>
      </c>
      <c r="P44" s="79">
        <f t="shared" si="5"/>
        <v>0.39930555555555525</v>
      </c>
      <c r="Q44" s="306" t="s">
        <v>58</v>
      </c>
      <c r="R44" s="306"/>
      <c r="S44" s="306"/>
      <c r="T44" s="306"/>
      <c r="U44" s="306"/>
      <c r="V44" s="196" t="str">
        <f>'Bagan Blind Bottle'!E29</f>
        <v>TABUK</v>
      </c>
      <c r="X44" s="147" t="s">
        <v>138</v>
      </c>
      <c r="Y44" s="114">
        <f>AA30</f>
        <v>0.34374999999999989</v>
      </c>
      <c r="Z44" s="122" t="s">
        <v>56</v>
      </c>
      <c r="AA44" s="114">
        <f>Y44+$E$3</f>
        <v>0.35069444444444431</v>
      </c>
      <c r="AB44" s="79" t="str">
        <f>AH42</f>
        <v>KHAIBAR</v>
      </c>
      <c r="AC44" s="80"/>
      <c r="AD44" s="157">
        <f>'Bagan Volly Sarung'!H38</f>
        <v>8</v>
      </c>
      <c r="AE44" s="102" t="s">
        <v>59</v>
      </c>
      <c r="AF44" s="157">
        <f>'Bagan Volly Sarung'!K38</f>
        <v>7</v>
      </c>
      <c r="AG44" s="157" t="str">
        <f>AH41</f>
        <v>AL BAIHAQI</v>
      </c>
      <c r="AH44" s="123" t="str">
        <f>'Bagan Volly Sarung'!I37</f>
        <v>KHAIBAR</v>
      </c>
      <c r="AJ44" s="180" t="s">
        <v>66</v>
      </c>
      <c r="AK44" s="181">
        <f>AM30</f>
        <v>0.34374999999999989</v>
      </c>
      <c r="AL44" s="182" t="s">
        <v>56</v>
      </c>
      <c r="AM44" s="181">
        <f>AK44+$E$3</f>
        <v>0.35069444444444431</v>
      </c>
      <c r="AN44" s="182" t="str">
        <f>AS41</f>
        <v>MADINAH</v>
      </c>
      <c r="AO44" s="182">
        <f>'Bagan Bola Beracun'!H10</f>
        <v>7</v>
      </c>
      <c r="AP44" s="182" t="s">
        <v>59</v>
      </c>
      <c r="AQ44" s="182">
        <f>'Bagan Bola Beracun'!K10</f>
        <v>8</v>
      </c>
      <c r="AR44" s="182" t="str">
        <f>AS42</f>
        <v>ABU BAKR</v>
      </c>
      <c r="AS44" s="183" t="str">
        <f>'Bagan Bola Beracun'!I9</f>
        <v>ABU BAKR</v>
      </c>
    </row>
    <row r="45" spans="1:45" ht="15.6">
      <c r="A45" s="126"/>
      <c r="B45" s="309" t="s">
        <v>101</v>
      </c>
      <c r="C45" s="259"/>
      <c r="D45" s="259"/>
      <c r="E45" s="259"/>
      <c r="F45" s="259"/>
      <c r="G45" s="259"/>
      <c r="H45" s="259"/>
      <c r="I45" s="259"/>
      <c r="J45" s="259"/>
      <c r="K45" s="259"/>
      <c r="L45" s="126"/>
      <c r="M45" s="295"/>
      <c r="N45" s="79">
        <f t="shared" ref="N45" si="6">P44</f>
        <v>0.39930555555555525</v>
      </c>
      <c r="O45" s="79" t="s">
        <v>56</v>
      </c>
      <c r="P45" s="79">
        <f t="shared" si="5"/>
        <v>0.40277777777777746</v>
      </c>
      <c r="Q45" s="306" t="s">
        <v>61</v>
      </c>
      <c r="R45" s="306"/>
      <c r="S45" s="306"/>
      <c r="T45" s="306"/>
      <c r="U45" s="306"/>
      <c r="V45" s="196" t="str">
        <f>'Bagan Blind Bottle'!J29</f>
        <v>ABU DAWUD</v>
      </c>
    </row>
    <row r="46" spans="1:45" ht="15.6" customHeight="1">
      <c r="A46" s="126"/>
      <c r="B46" s="310" t="s">
        <v>55</v>
      </c>
      <c r="C46" s="168">
        <f>E44</f>
        <v>0.39583333333333304</v>
      </c>
      <c r="D46" s="157" t="s">
        <v>56</v>
      </c>
      <c r="E46" s="168">
        <f>C46+$E$3</f>
        <v>0.40277777777777746</v>
      </c>
      <c r="F46" s="157" t="str">
        <f>K43</f>
        <v>FIRDAUS</v>
      </c>
      <c r="G46" s="157">
        <f>'Bagan Futsal'!F56</f>
        <v>3</v>
      </c>
      <c r="H46" s="157" t="s">
        <v>59</v>
      </c>
      <c r="I46" s="157">
        <f>'Bagan Futsal'!F62</f>
        <v>4</v>
      </c>
      <c r="J46" s="157" t="str">
        <f>'Bagan Futsal'!E62</f>
        <v>NA'IM</v>
      </c>
      <c r="K46" s="157" t="str">
        <f>'Bagan Futsal'!G59</f>
        <v>NA'IM</v>
      </c>
      <c r="L46" s="126"/>
      <c r="M46" s="360" t="s">
        <v>65</v>
      </c>
      <c r="N46" s="361"/>
      <c r="O46" s="361"/>
      <c r="P46" s="361"/>
      <c r="Q46" s="361"/>
      <c r="R46" s="361"/>
      <c r="S46" s="361"/>
      <c r="T46" s="361"/>
      <c r="U46" s="361"/>
      <c r="V46" s="362"/>
      <c r="W46" s="126"/>
    </row>
    <row r="47" spans="1:45" ht="15.6">
      <c r="A47" s="126"/>
      <c r="B47" s="259"/>
      <c r="C47" s="168">
        <f>E46</f>
        <v>0.40277777777777746</v>
      </c>
      <c r="D47" s="157" t="s">
        <v>56</v>
      </c>
      <c r="E47" s="168">
        <f>C47+$E$3</f>
        <v>0.40972222222222188</v>
      </c>
      <c r="F47" s="166" t="str">
        <f>K44</f>
        <v>ABU HANIFAH</v>
      </c>
      <c r="G47" s="166">
        <f>'Bagan Futsal'!M56</f>
        <v>3</v>
      </c>
      <c r="H47" s="166" t="s">
        <v>59</v>
      </c>
      <c r="I47" s="166">
        <f>'Bagan Futsal'!M62</f>
        <v>4</v>
      </c>
      <c r="J47" s="166" t="str">
        <f>'Bagan Futsal'!N62</f>
        <v>SUFYAN ATS TSAURY</v>
      </c>
      <c r="K47" s="166" t="str">
        <f>'Bagan Futsal'!L59</f>
        <v>SUFYAN ATS TSAURY</v>
      </c>
      <c r="L47" s="126"/>
      <c r="M47" s="330" t="s">
        <v>66</v>
      </c>
      <c r="N47" s="79">
        <f>P30</f>
        <v>0.37152777777777757</v>
      </c>
      <c r="O47" s="79" t="s">
        <v>56</v>
      </c>
      <c r="P47" s="79">
        <f>N47+$P$2</f>
        <v>0.37499999999999978</v>
      </c>
      <c r="Q47" s="313" t="str">
        <f>V40</f>
        <v>NA'IM</v>
      </c>
      <c r="R47" s="305"/>
      <c r="S47" s="165" t="s">
        <v>59</v>
      </c>
      <c r="T47" s="313" t="str">
        <f>V41</f>
        <v>SUFYAN ATS TSAURY</v>
      </c>
      <c r="U47" s="305"/>
      <c r="V47" s="198" t="str">
        <f>'Bagan Blind Bottle'!G47</f>
        <v>SUFYAN ATS TSAURY</v>
      </c>
      <c r="W47" s="126"/>
    </row>
    <row r="48" spans="1:45" ht="15.6">
      <c r="A48" s="126"/>
      <c r="B48" s="375" t="s">
        <v>65</v>
      </c>
      <c r="C48" s="308"/>
      <c r="D48" s="308"/>
      <c r="E48" s="308"/>
      <c r="F48" s="308"/>
      <c r="G48" s="308"/>
      <c r="H48" s="308"/>
      <c r="I48" s="308"/>
      <c r="J48" s="308"/>
      <c r="K48" s="308"/>
      <c r="L48" s="126"/>
      <c r="M48" s="331"/>
      <c r="N48" s="79">
        <f t="shared" ref="N48:N49" si="7">P47</f>
        <v>0.37499999999999978</v>
      </c>
      <c r="O48" s="79" t="s">
        <v>56</v>
      </c>
      <c r="P48" s="79">
        <f t="shared" ref="P48:P49" si="8">N48+$P$2</f>
        <v>0.37847222222222199</v>
      </c>
      <c r="Q48" s="311" t="str">
        <f>V42</f>
        <v>ALI BIN ABI THALIB</v>
      </c>
      <c r="R48" s="312"/>
      <c r="S48" s="163" t="s">
        <v>59</v>
      </c>
      <c r="T48" s="311" t="str">
        <f>V43</f>
        <v>ISTANBUL</v>
      </c>
      <c r="U48" s="312"/>
      <c r="V48" s="198" t="str">
        <f>'Bagan Blind Bottle'!G9</f>
        <v>ALI BIN ABI THALIB</v>
      </c>
      <c r="W48" s="126"/>
      <c r="AI48" s="126"/>
    </row>
    <row r="49" spans="1:23" ht="15" customHeight="1">
      <c r="A49" s="126"/>
      <c r="B49" s="146" t="s">
        <v>66</v>
      </c>
      <c r="C49" s="168">
        <f>E37</f>
        <v>0.33680555555555547</v>
      </c>
      <c r="D49" s="157" t="s">
        <v>56</v>
      </c>
      <c r="E49" s="168">
        <f>C49+$E$3</f>
        <v>0.34374999999999989</v>
      </c>
      <c r="F49" s="166" t="str">
        <f>K46</f>
        <v>NA'IM</v>
      </c>
      <c r="G49" s="166">
        <f>'Bagan Futsal'!H59</f>
        <v>7</v>
      </c>
      <c r="H49" s="166" t="s">
        <v>59</v>
      </c>
      <c r="I49" s="166">
        <f>'Bagan Futsal'!K59</f>
        <v>6</v>
      </c>
      <c r="J49" s="166" t="str">
        <f>K47</f>
        <v>SUFYAN ATS TSAURY</v>
      </c>
      <c r="K49" s="169" t="str">
        <f>'Bagan Futsal'!I58</f>
        <v>NA'IM</v>
      </c>
      <c r="L49" s="126"/>
      <c r="M49" s="331"/>
      <c r="N49" s="79">
        <f t="shared" si="7"/>
        <v>0.37847222222222199</v>
      </c>
      <c r="O49" s="79" t="s">
        <v>56</v>
      </c>
      <c r="P49" s="79">
        <f t="shared" si="8"/>
        <v>0.3819444444444442</v>
      </c>
      <c r="Q49" s="314" t="str">
        <f>V44</f>
        <v>TABUK</v>
      </c>
      <c r="R49" s="315"/>
      <c r="S49" s="164" t="s">
        <v>59</v>
      </c>
      <c r="T49" s="314" t="str">
        <f>V45</f>
        <v>ABU DAWUD</v>
      </c>
      <c r="U49" s="315"/>
      <c r="V49" s="198" t="str">
        <f>'Bagan Blind Bottle'!G28</f>
        <v>ABU DAWUD</v>
      </c>
      <c r="W49" s="126"/>
    </row>
    <row r="50" spans="1:23" ht="15.6" customHeight="1">
      <c r="A50" s="126"/>
      <c r="L50" s="126"/>
      <c r="M50" s="136"/>
      <c r="N50" s="136"/>
      <c r="O50" s="136"/>
      <c r="P50" s="136"/>
      <c r="Q50" s="136"/>
      <c r="R50" s="162"/>
      <c r="S50" s="136"/>
      <c r="T50" s="162"/>
      <c r="U50" s="136"/>
      <c r="V50" s="136"/>
      <c r="W50" s="126"/>
    </row>
    <row r="51" spans="1:23" ht="15.6" customHeight="1">
      <c r="A51" s="126"/>
      <c r="B51" s="291" t="s">
        <v>70</v>
      </c>
      <c r="C51" s="292"/>
      <c r="D51" s="292"/>
      <c r="E51" s="292"/>
      <c r="F51" s="292"/>
      <c r="G51" s="292"/>
      <c r="H51" s="292"/>
      <c r="I51" s="292"/>
      <c r="J51" s="292"/>
      <c r="K51" s="292"/>
      <c r="L51" s="126"/>
      <c r="M51" s="136"/>
      <c r="N51" s="136"/>
      <c r="O51" s="136"/>
      <c r="P51" s="136"/>
      <c r="Q51" s="136"/>
      <c r="R51" s="162"/>
      <c r="S51" s="136"/>
      <c r="T51" s="162"/>
      <c r="U51" s="136"/>
      <c r="V51" s="136"/>
      <c r="W51" s="126"/>
    </row>
    <row r="52" spans="1:23" ht="15.6" customHeight="1">
      <c r="A52" s="126"/>
      <c r="B52" s="292"/>
      <c r="C52" s="292"/>
      <c r="D52" s="292"/>
      <c r="E52" s="292"/>
      <c r="F52" s="292"/>
      <c r="G52" s="292"/>
      <c r="H52" s="292"/>
      <c r="I52" s="292"/>
      <c r="J52" s="292"/>
      <c r="K52" s="292"/>
      <c r="L52" s="126"/>
      <c r="M52" s="136"/>
      <c r="N52" s="136"/>
      <c r="O52" s="136"/>
      <c r="P52" s="136"/>
      <c r="Q52" s="136"/>
      <c r="R52" s="162"/>
      <c r="S52" s="136"/>
      <c r="T52" s="162"/>
      <c r="U52" s="136"/>
      <c r="V52" s="136"/>
      <c r="W52" s="126"/>
    </row>
    <row r="53" spans="1:23" ht="15.6" customHeight="1">
      <c r="B53" s="293" t="s">
        <v>97</v>
      </c>
      <c r="C53" s="259"/>
      <c r="D53" s="259"/>
      <c r="E53" s="259"/>
      <c r="F53" s="259"/>
      <c r="G53" s="259"/>
      <c r="H53" s="259"/>
      <c r="I53" s="259"/>
      <c r="J53" s="259"/>
      <c r="K53" s="259"/>
      <c r="M53" s="270" t="s">
        <v>152</v>
      </c>
      <c r="N53" s="271"/>
      <c r="O53" s="271"/>
      <c r="P53" s="271"/>
      <c r="Q53" s="271"/>
      <c r="R53" s="271"/>
      <c r="S53" s="271"/>
      <c r="T53" s="271"/>
      <c r="U53" s="271"/>
      <c r="V53" s="272"/>
      <c r="W53" s="126"/>
    </row>
    <row r="54" spans="1:23" ht="15.6" customHeight="1">
      <c r="B54" s="80" t="s">
        <v>50</v>
      </c>
      <c r="C54" s="302" t="s">
        <v>51</v>
      </c>
      <c r="D54" s="259"/>
      <c r="E54" s="259"/>
      <c r="F54" s="80" t="s">
        <v>52</v>
      </c>
      <c r="G54" s="302" t="s">
        <v>54</v>
      </c>
      <c r="H54" s="259"/>
      <c r="I54" s="259"/>
      <c r="J54" s="80" t="s">
        <v>52</v>
      </c>
      <c r="K54" s="80" t="s">
        <v>53</v>
      </c>
      <c r="M54" s="273"/>
      <c r="N54" s="274"/>
      <c r="O54" s="274"/>
      <c r="P54" s="274"/>
      <c r="Q54" s="274"/>
      <c r="R54" s="274"/>
      <c r="S54" s="274"/>
      <c r="T54" s="274"/>
      <c r="U54" s="274"/>
      <c r="V54" s="275"/>
    </row>
    <row r="55" spans="1:23" ht="15.6">
      <c r="B55" s="316" t="s">
        <v>55</v>
      </c>
      <c r="C55" s="79">
        <f>E47</f>
        <v>0.40972222222222188</v>
      </c>
      <c r="D55" s="102" t="s">
        <v>56</v>
      </c>
      <c r="E55" s="79">
        <f>C55+$E$3</f>
        <v>0.4166666666666663</v>
      </c>
      <c r="F55" s="102" t="str">
        <f>'Bagan Futsal'!C31</f>
        <v>BADR</v>
      </c>
      <c r="G55" s="157">
        <f>'Bagan Futsal'!D31</f>
        <v>1</v>
      </c>
      <c r="H55" s="102" t="s">
        <v>59</v>
      </c>
      <c r="I55" s="157">
        <f>'Bagan Futsal'!D34</f>
        <v>2</v>
      </c>
      <c r="J55" s="102" t="str">
        <f>'Bagan Futsal'!C34</f>
        <v>KHAIBAR</v>
      </c>
      <c r="K55" s="117" t="str">
        <f>'Bagan Futsal'!E32</f>
        <v>KHAIBAR</v>
      </c>
      <c r="M55" s="277" t="s">
        <v>153</v>
      </c>
      <c r="N55" s="283"/>
      <c r="O55" s="283"/>
      <c r="P55" s="283"/>
      <c r="Q55" s="283"/>
      <c r="R55" s="283"/>
      <c r="S55" s="283"/>
      <c r="T55" s="283"/>
      <c r="U55" s="283"/>
      <c r="V55" s="284"/>
    </row>
    <row r="56" spans="1:23" ht="15.6">
      <c r="B56" s="295"/>
      <c r="C56" s="79">
        <f>E55</f>
        <v>0.4166666666666663</v>
      </c>
      <c r="D56" s="102" t="s">
        <v>56</v>
      </c>
      <c r="E56" s="79">
        <f>C56+$E$3</f>
        <v>0.42361111111111072</v>
      </c>
      <c r="F56" s="102" t="str">
        <f>'Bagan Futsal'!P31</f>
        <v>BUKHORI</v>
      </c>
      <c r="G56" s="157">
        <f>'Bagan Futsal'!O31</f>
        <v>1</v>
      </c>
      <c r="H56" s="102" t="s">
        <v>59</v>
      </c>
      <c r="I56" s="157">
        <f>'Bagan Futsal'!O34</f>
        <v>2</v>
      </c>
      <c r="J56" s="102" t="str">
        <f>'Bagan Futsal'!P34</f>
        <v>ABU DAWUD</v>
      </c>
      <c r="K56" s="117" t="str">
        <f>'Bagan Futsal'!N32</f>
        <v>ABU DAWUD</v>
      </c>
      <c r="M56" s="285"/>
      <c r="N56" s="286"/>
      <c r="O56" s="286"/>
      <c r="P56" s="286"/>
      <c r="Q56" s="286"/>
      <c r="R56" s="286"/>
      <c r="S56" s="286"/>
      <c r="T56" s="286"/>
      <c r="U56" s="286"/>
      <c r="V56" s="287"/>
    </row>
    <row r="57" spans="1:23" ht="15.6">
      <c r="B57" s="295"/>
      <c r="C57" s="79">
        <f>E56</f>
        <v>0.42361111111111072</v>
      </c>
      <c r="D57" s="102" t="s">
        <v>56</v>
      </c>
      <c r="E57" s="79">
        <f>C57+$E$3</f>
        <v>0.43055555555555514</v>
      </c>
      <c r="F57" s="102" t="str">
        <f>'Bagan Futsal'!C37</f>
        <v>UHUD</v>
      </c>
      <c r="G57" s="157">
        <f>'Bagan Futsal'!D37</f>
        <v>3</v>
      </c>
      <c r="H57" s="102" t="s">
        <v>59</v>
      </c>
      <c r="I57" s="157">
        <f>'Bagan Futsal'!D40</f>
        <v>4</v>
      </c>
      <c r="J57" s="102" t="str">
        <f>'Bagan Futsal'!C40</f>
        <v>TABUK</v>
      </c>
      <c r="K57" s="117" t="str">
        <f>'Bagan Futsal'!E38</f>
        <v>TABUK</v>
      </c>
      <c r="M57" s="363" t="s">
        <v>97</v>
      </c>
      <c r="N57" s="364"/>
      <c r="O57" s="364"/>
      <c r="P57" s="364"/>
      <c r="Q57" s="364"/>
      <c r="R57" s="364"/>
      <c r="S57" s="364"/>
      <c r="T57" s="364"/>
      <c r="U57" s="364"/>
      <c r="V57" s="365"/>
    </row>
    <row r="58" spans="1:23" ht="15.6">
      <c r="B58" s="295"/>
      <c r="C58" s="79">
        <f>E57</f>
        <v>0.43055555555555514</v>
      </c>
      <c r="D58" s="102" t="s">
        <v>56</v>
      </c>
      <c r="E58" s="79">
        <f>C58+$E$3</f>
        <v>0.43749999999999956</v>
      </c>
      <c r="F58" s="102" t="str">
        <f>'Bagan Futsal'!P37</f>
        <v>MUSLIM</v>
      </c>
      <c r="G58" s="157">
        <f>'Bagan Futsal'!O37</f>
        <v>3</v>
      </c>
      <c r="H58" s="102" t="s">
        <v>59</v>
      </c>
      <c r="I58" s="157">
        <f>'Bagan Futsal'!O40</f>
        <v>4</v>
      </c>
      <c r="J58" s="102" t="str">
        <f>'Bagan Futsal'!P40</f>
        <v>AL BAIHAQI</v>
      </c>
      <c r="K58" s="117" t="str">
        <f>'Bagan Futsal'!N38</f>
        <v>AL BAIHAQI</v>
      </c>
      <c r="M58" s="80" t="s">
        <v>50</v>
      </c>
      <c r="N58" s="302" t="s">
        <v>51</v>
      </c>
      <c r="O58" s="302"/>
      <c r="P58" s="302"/>
      <c r="Q58" s="378" t="s">
        <v>52</v>
      </c>
      <c r="R58" s="379"/>
      <c r="S58" s="379"/>
      <c r="T58" s="379"/>
      <c r="U58" s="380"/>
      <c r="V58" s="84" t="s">
        <v>53</v>
      </c>
    </row>
    <row r="59" spans="1:23" ht="15.6">
      <c r="B59" s="351" t="s">
        <v>101</v>
      </c>
      <c r="C59" s="259"/>
      <c r="D59" s="259"/>
      <c r="E59" s="259"/>
      <c r="F59" s="259"/>
      <c r="G59" s="259"/>
      <c r="H59" s="259"/>
      <c r="I59" s="259"/>
      <c r="J59" s="259"/>
      <c r="K59" s="259"/>
      <c r="M59" s="358" t="s">
        <v>55</v>
      </c>
      <c r="N59" s="79">
        <f>N44</f>
        <v>0.39583333333333304</v>
      </c>
      <c r="O59" s="79" t="s">
        <v>56</v>
      </c>
      <c r="P59" s="79">
        <f>N59+$P$2</f>
        <v>0.39930555555555525</v>
      </c>
      <c r="Q59" s="373" t="s">
        <v>62</v>
      </c>
      <c r="R59" s="381"/>
      <c r="S59" s="381"/>
      <c r="T59" s="381"/>
      <c r="U59" s="374"/>
      <c r="V59" s="167" t="str">
        <f>'Bagan Chopstick Ball'!E10</f>
        <v>UTSMAN</v>
      </c>
    </row>
    <row r="60" spans="1:23" ht="15.6">
      <c r="B60" s="303" t="s">
        <v>55</v>
      </c>
      <c r="C60" s="79">
        <f>E58</f>
        <v>0.43749999999999956</v>
      </c>
      <c r="D60" s="102" t="s">
        <v>56</v>
      </c>
      <c r="E60" s="79">
        <f>C60+$E$3</f>
        <v>0.44444444444444398</v>
      </c>
      <c r="F60" s="102" t="str">
        <f>K55</f>
        <v>KHAIBAR</v>
      </c>
      <c r="G60" s="157">
        <f>'Bagan Futsal'!F32</f>
        <v>5</v>
      </c>
      <c r="H60" s="102" t="s">
        <v>59</v>
      </c>
      <c r="I60" s="157">
        <f>'Bagan Futsal'!F38</f>
        <v>6</v>
      </c>
      <c r="J60" s="102" t="str">
        <f>K57</f>
        <v>TABUK</v>
      </c>
      <c r="K60" s="117" t="str">
        <f>'Bagan Futsal'!G35</f>
        <v>TABUK</v>
      </c>
      <c r="M60" s="359"/>
      <c r="N60" s="79">
        <f>P59</f>
        <v>0.39930555555555525</v>
      </c>
      <c r="O60" s="79" t="s">
        <v>56</v>
      </c>
      <c r="P60" s="79">
        <f>N60+$P$2</f>
        <v>0.40277777777777746</v>
      </c>
      <c r="Q60" s="373" t="s">
        <v>64</v>
      </c>
      <c r="R60" s="381"/>
      <c r="S60" s="381"/>
      <c r="T60" s="381"/>
      <c r="U60" s="374"/>
      <c r="V60" s="167" t="str">
        <f>'Bagan Chopstick Ball'!J10</f>
        <v>MAKKAH</v>
      </c>
    </row>
    <row r="61" spans="1:23" ht="15.6">
      <c r="B61" s="295"/>
      <c r="C61" s="79">
        <f>E60</f>
        <v>0.44444444444444398</v>
      </c>
      <c r="D61" s="102" t="s">
        <v>56</v>
      </c>
      <c r="E61" s="79">
        <f>C61+$E$3</f>
        <v>0.4513888888888884</v>
      </c>
      <c r="F61" s="102" t="str">
        <f>K56</f>
        <v>ABU DAWUD</v>
      </c>
      <c r="G61" s="157">
        <f>'Bagan Futsal'!M32</f>
        <v>5</v>
      </c>
      <c r="H61" s="102" t="s">
        <v>59</v>
      </c>
      <c r="I61" s="157">
        <f>'Bagan Futsal'!M38</f>
        <v>6</v>
      </c>
      <c r="J61" s="102" t="str">
        <f>K58</f>
        <v>AL BAIHAQI</v>
      </c>
      <c r="K61" s="117" t="str">
        <f>'Bagan Futsal'!L35</f>
        <v>AL BAIHAQI</v>
      </c>
      <c r="M61" s="382" t="s">
        <v>65</v>
      </c>
      <c r="N61" s="383"/>
      <c r="O61" s="383"/>
      <c r="P61" s="383"/>
      <c r="Q61" s="383"/>
      <c r="R61" s="383"/>
      <c r="S61" s="383"/>
      <c r="T61" s="383"/>
      <c r="U61" s="383"/>
      <c r="V61" s="384"/>
    </row>
    <row r="62" spans="1:23" ht="15.6" customHeight="1">
      <c r="B62" s="368" t="s">
        <v>65</v>
      </c>
      <c r="C62" s="369"/>
      <c r="D62" s="369"/>
      <c r="E62" s="369"/>
      <c r="F62" s="369"/>
      <c r="G62" s="369"/>
      <c r="H62" s="369"/>
      <c r="I62" s="369"/>
      <c r="J62" s="369"/>
      <c r="K62" s="369"/>
      <c r="M62" s="85" t="s">
        <v>55</v>
      </c>
      <c r="N62" s="134">
        <f>P60</f>
        <v>0.40277777777777746</v>
      </c>
      <c r="O62" s="115" t="s">
        <v>56</v>
      </c>
      <c r="P62" s="79">
        <f>N62+$P$2</f>
        <v>0.40624999999999967</v>
      </c>
      <c r="Q62" s="356" t="str">
        <f>V59</f>
        <v>UTSMAN</v>
      </c>
      <c r="R62" s="357"/>
      <c r="S62" s="102" t="s">
        <v>59</v>
      </c>
      <c r="T62" s="356" t="str">
        <f>V60</f>
        <v>MAKKAH</v>
      </c>
      <c r="U62" s="357"/>
      <c r="V62" s="199" t="str">
        <f>'Bagan Chopstick Ball'!G9</f>
        <v>MAKKAH</v>
      </c>
    </row>
    <row r="63" spans="1:23" ht="15.6">
      <c r="B63" s="119" t="s">
        <v>66</v>
      </c>
      <c r="C63" s="79">
        <f>E49</f>
        <v>0.34374999999999989</v>
      </c>
      <c r="D63" s="102" t="s">
        <v>56</v>
      </c>
      <c r="E63" s="79">
        <f>C63+$E$3</f>
        <v>0.35069444444444431</v>
      </c>
      <c r="F63" s="167" t="str">
        <f>K60</f>
        <v>TABUK</v>
      </c>
      <c r="G63" s="166">
        <f>'Bagan Futsal'!H35</f>
        <v>1</v>
      </c>
      <c r="H63" s="112" t="s">
        <v>59</v>
      </c>
      <c r="I63" s="166">
        <f>'Bagan Futsal'!K35</f>
        <v>0</v>
      </c>
      <c r="J63" s="167" t="str">
        <f>K61</f>
        <v>AL BAIHAQI</v>
      </c>
      <c r="K63" s="120" t="str">
        <f>'Bagan Futsal'!I34</f>
        <v>TABUK</v>
      </c>
      <c r="M63" s="136"/>
      <c r="N63" s="136"/>
      <c r="O63" s="136"/>
      <c r="P63" s="136"/>
      <c r="Q63" s="136"/>
      <c r="R63" s="162"/>
      <c r="S63" s="136"/>
      <c r="T63" s="162"/>
      <c r="U63" s="136"/>
      <c r="V63" s="136"/>
    </row>
    <row r="64" spans="1:23" ht="15.6">
      <c r="M64" s="136"/>
      <c r="N64" s="136"/>
      <c r="O64" s="136"/>
      <c r="P64" s="136"/>
      <c r="Q64" s="136"/>
      <c r="R64" s="162"/>
      <c r="S64" s="136"/>
      <c r="T64" s="162"/>
      <c r="U64" s="136"/>
      <c r="V64" s="136"/>
    </row>
    <row r="65" spans="2:23" ht="15.6" customHeight="1"/>
    <row r="66" spans="2:23" ht="15.6" customHeight="1"/>
    <row r="67" spans="2:23" ht="15.75" customHeight="1">
      <c r="B67" s="136"/>
      <c r="C67" s="136"/>
      <c r="D67" s="136"/>
      <c r="E67" s="136"/>
      <c r="F67" s="136"/>
      <c r="G67" s="162"/>
      <c r="H67" s="136"/>
      <c r="I67" s="162"/>
      <c r="J67" s="136"/>
      <c r="K67" s="136"/>
    </row>
    <row r="68" spans="2:23" ht="15.75" customHeight="1">
      <c r="B68" s="136"/>
      <c r="C68" s="136"/>
      <c r="D68" s="136"/>
      <c r="E68" s="136"/>
      <c r="F68" s="136"/>
      <c r="G68" s="162"/>
      <c r="H68" s="136"/>
      <c r="I68" s="162"/>
      <c r="J68" s="136"/>
      <c r="K68" s="136"/>
    </row>
    <row r="69" spans="2:23" ht="15.75" customHeight="1">
      <c r="B69" s="136"/>
      <c r="C69" s="136"/>
      <c r="D69" s="136"/>
      <c r="E69" s="136"/>
      <c r="F69" s="136"/>
      <c r="G69" s="162"/>
      <c r="H69" s="136"/>
      <c r="I69" s="162"/>
      <c r="J69" s="136"/>
      <c r="K69" s="136"/>
    </row>
    <row r="70" spans="2:23" ht="15.75" customHeight="1"/>
    <row r="71" spans="2:23" ht="15.75" customHeight="1"/>
    <row r="72" spans="2:23" ht="15.75" customHeight="1"/>
    <row r="73" spans="2:23" ht="15.75" customHeight="1"/>
    <row r="74" spans="2:23" ht="15.75" customHeight="1"/>
    <row r="75" spans="2:23" ht="15.75" customHeight="1"/>
    <row r="76" spans="2:23" ht="15.75" customHeight="1"/>
    <row r="77" spans="2:23" ht="15.75" customHeight="1">
      <c r="W77" s="137"/>
    </row>
    <row r="78" spans="2:23" ht="15.75" customHeight="1">
      <c r="B78" s="138"/>
      <c r="C78" s="92"/>
      <c r="D78" s="92"/>
      <c r="E78" s="92"/>
      <c r="W78" s="137"/>
    </row>
    <row r="79" spans="2:23" ht="15.75" customHeight="1">
      <c r="B79" s="138"/>
      <c r="C79" s="92"/>
      <c r="D79" s="92"/>
      <c r="E79" s="92"/>
      <c r="W79" s="137"/>
    </row>
    <row r="80" spans="2:23" ht="15.75" customHeight="1">
      <c r="B80" s="138"/>
      <c r="C80" s="92"/>
      <c r="D80" s="92"/>
      <c r="E80" s="92"/>
      <c r="W80" s="137"/>
    </row>
    <row r="81" spans="2:23" ht="15.75" customHeight="1">
      <c r="B81" s="138"/>
      <c r="C81" s="92"/>
      <c r="D81" s="92"/>
      <c r="E81" s="92"/>
      <c r="W81" s="137"/>
    </row>
    <row r="82" spans="2:23" ht="15.75" customHeight="1">
      <c r="B82" s="138"/>
      <c r="C82" s="92"/>
      <c r="D82" s="92"/>
      <c r="E82" s="92"/>
      <c r="W82" s="137"/>
    </row>
    <row r="83" spans="2:23" ht="15.75" customHeight="1">
      <c r="B83" s="138"/>
      <c r="C83" s="92"/>
      <c r="D83" s="92"/>
      <c r="E83" s="92"/>
      <c r="W83" s="137"/>
    </row>
    <row r="84" spans="2:23" ht="15.75" customHeight="1">
      <c r="B84" s="138"/>
      <c r="C84" s="92"/>
      <c r="D84" s="92"/>
      <c r="E84" s="92"/>
      <c r="W84" s="137"/>
    </row>
    <row r="85" spans="2:23" ht="15.75" customHeight="1">
      <c r="B85" s="138"/>
      <c r="C85" s="92"/>
      <c r="D85" s="92"/>
      <c r="E85" s="92"/>
    </row>
    <row r="86" spans="2:23" ht="15.75" customHeight="1">
      <c r="B86" s="138"/>
      <c r="C86" s="92"/>
      <c r="D86" s="92"/>
      <c r="E86" s="92"/>
    </row>
    <row r="87" spans="2:23" ht="15.75" customHeight="1">
      <c r="B87" s="138"/>
      <c r="C87" s="92"/>
      <c r="D87" s="92"/>
      <c r="E87" s="92"/>
      <c r="W87" s="137"/>
    </row>
    <row r="88" spans="2:23" ht="15.75" customHeight="1">
      <c r="B88" s="138"/>
      <c r="C88" s="92"/>
      <c r="D88" s="92"/>
      <c r="E88" s="92"/>
      <c r="M88" s="83"/>
      <c r="N88" s="83"/>
      <c r="O88" s="83"/>
      <c r="P88" s="83"/>
      <c r="Q88" s="83"/>
      <c r="R88" s="176"/>
      <c r="S88" s="83"/>
      <c r="T88" s="176"/>
      <c r="U88" s="83"/>
      <c r="V88" s="83"/>
      <c r="W88" s="137"/>
    </row>
    <row r="89" spans="2:23" ht="15.75" customHeight="1">
      <c r="B89" s="138"/>
      <c r="C89" s="92"/>
      <c r="D89" s="92"/>
      <c r="E89" s="92"/>
      <c r="M89" s="83"/>
      <c r="N89" s="83"/>
      <c r="O89" s="83"/>
      <c r="P89" s="83"/>
      <c r="Q89" s="83"/>
      <c r="R89" s="176"/>
      <c r="S89" s="83"/>
      <c r="T89" s="176"/>
      <c r="U89" s="83"/>
      <c r="V89" s="83"/>
      <c r="W89" s="137"/>
    </row>
    <row r="90" spans="2:23" ht="15.75" customHeight="1">
      <c r="B90" s="138"/>
      <c r="C90" s="92"/>
      <c r="D90" s="92"/>
      <c r="E90" s="92"/>
      <c r="M90" s="83"/>
      <c r="N90" s="83"/>
      <c r="O90" s="83"/>
      <c r="P90" s="83"/>
      <c r="Q90" s="83"/>
      <c r="R90" s="176"/>
      <c r="S90" s="83"/>
      <c r="T90" s="176"/>
      <c r="U90" s="83"/>
      <c r="V90" s="83"/>
      <c r="W90" s="137"/>
    </row>
    <row r="91" spans="2:23" ht="15.75" customHeight="1">
      <c r="B91" s="138"/>
      <c r="C91" s="92"/>
      <c r="D91" s="92"/>
      <c r="E91" s="92"/>
      <c r="M91" s="83"/>
      <c r="N91" s="83"/>
      <c r="O91" s="83"/>
      <c r="P91" s="83"/>
      <c r="Q91" s="83"/>
      <c r="R91" s="176"/>
      <c r="S91" s="83"/>
      <c r="T91" s="176"/>
      <c r="U91" s="83"/>
      <c r="V91" s="83"/>
      <c r="W91" s="137"/>
    </row>
    <row r="92" spans="2:23" ht="15.75" customHeight="1">
      <c r="B92" s="138"/>
      <c r="C92" s="92"/>
      <c r="D92" s="92"/>
      <c r="E92" s="92"/>
    </row>
    <row r="93" spans="2:23" ht="15.75" customHeight="1">
      <c r="B93" s="138"/>
      <c r="C93" s="92"/>
      <c r="D93" s="92"/>
      <c r="E93" s="92"/>
    </row>
    <row r="94" spans="2:23" ht="15.75" customHeight="1">
      <c r="B94" s="138"/>
      <c r="C94" s="92"/>
      <c r="D94" s="92"/>
      <c r="E94" s="92"/>
    </row>
    <row r="95" spans="2:23" ht="15.75" customHeight="1">
      <c r="B95" s="138"/>
      <c r="C95" s="92"/>
      <c r="D95" s="92"/>
      <c r="E95" s="92"/>
    </row>
    <row r="96" spans="2:23" ht="15.75" customHeight="1">
      <c r="B96" s="138"/>
      <c r="C96" s="92"/>
      <c r="D96" s="92"/>
      <c r="E96" s="92"/>
    </row>
    <row r="97" spans="2:5" ht="15.75" customHeight="1">
      <c r="B97" s="138"/>
      <c r="C97" s="92"/>
      <c r="D97" s="92"/>
      <c r="E97" s="92"/>
    </row>
    <row r="98" spans="2:5" ht="15.75" customHeight="1">
      <c r="B98" s="138"/>
      <c r="C98" s="92"/>
      <c r="D98" s="92"/>
      <c r="E98" s="92"/>
    </row>
    <row r="99" spans="2:5" ht="15.75" customHeight="1">
      <c r="B99" s="138"/>
      <c r="C99" s="92"/>
      <c r="D99" s="92"/>
      <c r="E99" s="92"/>
    </row>
    <row r="100" spans="2:5" ht="15.75" customHeight="1">
      <c r="B100" s="138"/>
      <c r="C100" s="92"/>
      <c r="D100" s="92"/>
      <c r="E100" s="92"/>
    </row>
    <row r="101" spans="2:5" ht="15.75" customHeight="1">
      <c r="B101" s="138"/>
      <c r="C101" s="92"/>
      <c r="D101" s="92"/>
      <c r="E101" s="92"/>
    </row>
    <row r="102" spans="2:5" ht="15.75" customHeight="1">
      <c r="B102" s="138"/>
      <c r="C102" s="92"/>
      <c r="D102" s="92"/>
      <c r="E102" s="92"/>
    </row>
    <row r="103" spans="2:5" ht="15.75" customHeight="1">
      <c r="B103" s="138"/>
      <c r="C103" s="92"/>
      <c r="D103" s="92"/>
      <c r="E103" s="92"/>
    </row>
    <row r="104" spans="2:5" ht="15.75" customHeight="1">
      <c r="B104" s="138"/>
      <c r="C104" s="92"/>
      <c r="D104" s="92"/>
      <c r="E104" s="92"/>
    </row>
    <row r="105" spans="2:5" ht="15.75" customHeight="1">
      <c r="B105" s="138"/>
      <c r="C105" s="92"/>
      <c r="D105" s="92"/>
      <c r="E105" s="92"/>
    </row>
    <row r="106" spans="2:5" ht="15.75" customHeight="1">
      <c r="B106" s="138"/>
      <c r="C106" s="92"/>
      <c r="D106" s="92"/>
      <c r="E106" s="92"/>
    </row>
    <row r="107" spans="2:5" ht="15.75" customHeight="1">
      <c r="B107" s="138"/>
      <c r="C107" s="92"/>
      <c r="D107" s="92"/>
      <c r="E107" s="92"/>
    </row>
    <row r="108" spans="2:5" ht="15.75" customHeight="1">
      <c r="B108" s="138"/>
      <c r="C108" s="92"/>
      <c r="D108" s="92"/>
      <c r="E108" s="92"/>
    </row>
    <row r="109" spans="2:5" ht="15.75" customHeight="1">
      <c r="B109" s="138"/>
      <c r="C109" s="92"/>
      <c r="D109" s="92"/>
      <c r="E109" s="92"/>
    </row>
    <row r="110" spans="2:5" ht="15.75" customHeight="1">
      <c r="B110" s="138"/>
      <c r="C110" s="92"/>
      <c r="D110" s="92"/>
      <c r="E110" s="92"/>
    </row>
    <row r="111" spans="2:5" ht="15.75" customHeight="1">
      <c r="B111" s="138"/>
      <c r="C111" s="92"/>
      <c r="D111" s="92"/>
      <c r="E111" s="92"/>
    </row>
    <row r="112" spans="2:5" ht="15.75" customHeight="1">
      <c r="B112" s="138"/>
      <c r="C112" s="92"/>
      <c r="D112" s="92"/>
      <c r="E112" s="92"/>
    </row>
    <row r="113" spans="2:5" ht="15.75" customHeight="1">
      <c r="B113" s="138"/>
      <c r="C113" s="92"/>
      <c r="D113" s="92"/>
      <c r="E113" s="92"/>
    </row>
    <row r="114" spans="2:5" ht="15.75" customHeight="1">
      <c r="B114" s="138"/>
      <c r="C114" s="92"/>
      <c r="D114" s="92"/>
      <c r="E114" s="92"/>
    </row>
    <row r="115" spans="2:5" ht="15.75" customHeight="1">
      <c r="B115" s="138"/>
      <c r="C115" s="92"/>
      <c r="D115" s="92"/>
      <c r="E115" s="92"/>
    </row>
    <row r="116" spans="2:5" ht="15.75" customHeight="1">
      <c r="B116" s="138"/>
      <c r="C116" s="92"/>
      <c r="D116" s="92"/>
      <c r="E116" s="92"/>
    </row>
    <row r="117" spans="2:5" ht="15.75" customHeight="1">
      <c r="B117" s="138"/>
      <c r="C117" s="92"/>
      <c r="D117" s="92"/>
      <c r="E117" s="92"/>
    </row>
    <row r="118" spans="2:5" ht="15.75" customHeight="1">
      <c r="B118" s="138"/>
      <c r="C118" s="92"/>
      <c r="D118" s="92"/>
      <c r="E118" s="92"/>
    </row>
    <row r="119" spans="2:5" ht="15.75" customHeight="1">
      <c r="B119" s="138"/>
      <c r="C119" s="92"/>
      <c r="D119" s="92"/>
      <c r="E119" s="92"/>
    </row>
    <row r="120" spans="2:5" ht="15.75" customHeight="1">
      <c r="B120" s="138"/>
      <c r="C120" s="92"/>
      <c r="D120" s="92"/>
      <c r="E120" s="92"/>
    </row>
    <row r="121" spans="2:5" ht="15.75" customHeight="1">
      <c r="B121" s="138"/>
      <c r="C121" s="92"/>
      <c r="D121" s="92"/>
      <c r="E121" s="92"/>
    </row>
    <row r="122" spans="2:5" ht="15.75" customHeight="1">
      <c r="B122" s="138"/>
      <c r="C122" s="92"/>
      <c r="D122" s="92"/>
      <c r="E122" s="92"/>
    </row>
    <row r="123" spans="2:5" ht="15.75" customHeight="1">
      <c r="B123" s="138"/>
      <c r="C123" s="92"/>
      <c r="D123" s="92"/>
      <c r="E123" s="92"/>
    </row>
    <row r="124" spans="2:5" ht="15.75" customHeight="1">
      <c r="B124" s="138"/>
      <c r="C124" s="92"/>
      <c r="D124" s="92"/>
      <c r="E124" s="92"/>
    </row>
    <row r="125" spans="2:5" ht="15.75" customHeight="1">
      <c r="B125" s="138"/>
      <c r="C125" s="92"/>
      <c r="D125" s="92"/>
      <c r="E125" s="92"/>
    </row>
    <row r="126" spans="2:5" ht="15.75" customHeight="1">
      <c r="B126" s="138"/>
      <c r="C126" s="92"/>
      <c r="D126" s="92"/>
      <c r="E126" s="92"/>
    </row>
    <row r="127" spans="2:5" ht="15.75" customHeight="1">
      <c r="B127" s="138"/>
      <c r="C127" s="92"/>
      <c r="D127" s="92"/>
      <c r="E127" s="92"/>
    </row>
    <row r="128" spans="2:5" ht="15.75" customHeight="1">
      <c r="B128" s="138"/>
      <c r="C128" s="92"/>
      <c r="D128" s="92"/>
      <c r="E128" s="92"/>
    </row>
    <row r="129" spans="2:5" ht="15.75" customHeight="1">
      <c r="B129" s="138"/>
      <c r="C129" s="92"/>
      <c r="D129" s="92"/>
      <c r="E129" s="92"/>
    </row>
    <row r="130" spans="2:5" ht="15.75" customHeight="1">
      <c r="B130" s="138"/>
      <c r="C130" s="92"/>
      <c r="D130" s="92"/>
      <c r="E130" s="92"/>
    </row>
    <row r="131" spans="2:5" ht="15.75" customHeight="1">
      <c r="B131" s="138"/>
      <c r="C131" s="92"/>
      <c r="D131" s="92"/>
      <c r="E131" s="92"/>
    </row>
    <row r="132" spans="2:5" ht="15.75" customHeight="1">
      <c r="B132" s="138"/>
      <c r="C132" s="92"/>
      <c r="D132" s="92"/>
      <c r="E132" s="92"/>
    </row>
    <row r="133" spans="2:5" ht="15.75" customHeight="1">
      <c r="B133" s="138"/>
      <c r="C133" s="92"/>
      <c r="D133" s="92"/>
      <c r="E133" s="92"/>
    </row>
    <row r="134" spans="2:5" ht="15.75" customHeight="1">
      <c r="B134" s="138"/>
      <c r="C134" s="92"/>
      <c r="D134" s="92"/>
      <c r="E134" s="92"/>
    </row>
    <row r="135" spans="2:5" ht="15.75" customHeight="1">
      <c r="B135" s="138"/>
      <c r="C135" s="92"/>
      <c r="D135" s="92"/>
      <c r="E135" s="92"/>
    </row>
    <row r="136" spans="2:5" ht="15.75" customHeight="1">
      <c r="B136" s="138"/>
      <c r="C136" s="92"/>
      <c r="D136" s="92"/>
      <c r="E136" s="92"/>
    </row>
    <row r="137" spans="2:5" ht="15.75" customHeight="1">
      <c r="B137" s="138"/>
      <c r="C137" s="92"/>
      <c r="D137" s="92"/>
      <c r="E137" s="92"/>
    </row>
    <row r="138" spans="2:5" ht="15.75" customHeight="1">
      <c r="B138" s="138"/>
      <c r="C138" s="92"/>
      <c r="D138" s="92"/>
      <c r="E138" s="92"/>
    </row>
    <row r="139" spans="2:5" ht="15.75" customHeight="1">
      <c r="B139" s="138"/>
      <c r="C139" s="92"/>
      <c r="D139" s="92"/>
      <c r="E139" s="92"/>
    </row>
    <row r="140" spans="2:5" ht="15.75" customHeight="1">
      <c r="B140" s="138"/>
      <c r="C140" s="92"/>
      <c r="D140" s="92"/>
      <c r="E140" s="92"/>
    </row>
    <row r="141" spans="2:5" ht="15.75" customHeight="1">
      <c r="B141" s="138"/>
      <c r="C141" s="92"/>
      <c r="D141" s="92"/>
      <c r="E141" s="92"/>
    </row>
    <row r="142" spans="2:5" ht="15.75" customHeight="1">
      <c r="B142" s="138"/>
      <c r="C142" s="92"/>
      <c r="D142" s="92"/>
      <c r="E142" s="92"/>
    </row>
    <row r="143" spans="2:5" ht="15.75" customHeight="1">
      <c r="B143" s="138"/>
      <c r="C143" s="92"/>
      <c r="D143" s="92"/>
      <c r="E143" s="92"/>
    </row>
    <row r="144" spans="2:5" ht="15.75" customHeight="1">
      <c r="B144" s="138"/>
      <c r="C144" s="92"/>
      <c r="D144" s="92"/>
      <c r="E144" s="92"/>
    </row>
    <row r="145" spans="2:30" ht="15.75" customHeight="1">
      <c r="B145" s="138"/>
      <c r="C145" s="92"/>
      <c r="D145" s="92"/>
      <c r="E145" s="92"/>
      <c r="X145" s="138"/>
      <c r="Y145" s="92"/>
      <c r="Z145" s="92"/>
      <c r="AA145" s="92"/>
      <c r="AC145" s="88"/>
      <c r="AD145" s="177"/>
    </row>
    <row r="146" spans="2:30" ht="15.75" customHeight="1">
      <c r="B146" s="138"/>
      <c r="C146" s="92"/>
      <c r="D146" s="92"/>
      <c r="E146" s="92"/>
      <c r="X146" s="138"/>
      <c r="Y146" s="92"/>
      <c r="Z146" s="92"/>
      <c r="AA146" s="92"/>
      <c r="AC146" s="88"/>
      <c r="AD146" s="177"/>
    </row>
    <row r="147" spans="2:30" ht="15.75" customHeight="1">
      <c r="B147" s="138"/>
      <c r="C147" s="92"/>
      <c r="D147" s="92"/>
      <c r="E147" s="92"/>
      <c r="X147" s="138"/>
      <c r="Y147" s="92"/>
      <c r="Z147" s="92"/>
      <c r="AA147" s="92"/>
      <c r="AC147" s="88"/>
      <c r="AD147" s="177"/>
    </row>
    <row r="148" spans="2:30" ht="15.75" customHeight="1">
      <c r="B148" s="138"/>
      <c r="C148" s="92"/>
      <c r="D148" s="92"/>
      <c r="E148" s="92"/>
      <c r="X148" s="138"/>
      <c r="Y148" s="92"/>
      <c r="Z148" s="92"/>
      <c r="AA148" s="92"/>
      <c r="AC148" s="88"/>
      <c r="AD148" s="177"/>
    </row>
    <row r="149" spans="2:30" ht="15.75" customHeight="1">
      <c r="B149" s="138"/>
      <c r="C149" s="92"/>
      <c r="D149" s="92"/>
      <c r="E149" s="92"/>
      <c r="X149" s="138"/>
      <c r="Y149" s="92"/>
      <c r="Z149" s="92"/>
      <c r="AA149" s="92"/>
      <c r="AC149" s="88"/>
      <c r="AD149" s="177"/>
    </row>
    <row r="150" spans="2:30" ht="15.75" customHeight="1">
      <c r="B150" s="138"/>
      <c r="C150" s="92"/>
      <c r="D150" s="92"/>
      <c r="E150" s="92"/>
      <c r="X150" s="138"/>
      <c r="Y150" s="92"/>
      <c r="Z150" s="92"/>
      <c r="AA150" s="92"/>
      <c r="AC150" s="88"/>
      <c r="AD150" s="177"/>
    </row>
    <row r="151" spans="2:30" ht="15.75" customHeight="1">
      <c r="B151" s="138"/>
      <c r="C151" s="92"/>
      <c r="D151" s="92"/>
      <c r="E151" s="92"/>
      <c r="X151" s="138"/>
      <c r="Y151" s="92"/>
      <c r="Z151" s="92"/>
      <c r="AA151" s="92"/>
      <c r="AC151" s="88"/>
      <c r="AD151" s="177"/>
    </row>
    <row r="152" spans="2:30" ht="15.75" customHeight="1">
      <c r="B152" s="138"/>
      <c r="C152" s="92"/>
      <c r="D152" s="92"/>
      <c r="E152" s="92"/>
      <c r="X152" s="138"/>
      <c r="Y152" s="92"/>
      <c r="Z152" s="92"/>
      <c r="AA152" s="92"/>
      <c r="AC152" s="88"/>
      <c r="AD152" s="177"/>
    </row>
    <row r="153" spans="2:30" ht="15.75" customHeight="1">
      <c r="B153" s="138"/>
      <c r="C153" s="92"/>
      <c r="D153" s="92"/>
      <c r="E153" s="92"/>
      <c r="X153" s="138"/>
      <c r="Y153" s="92"/>
      <c r="Z153" s="92"/>
      <c r="AA153" s="92"/>
      <c r="AC153" s="88"/>
      <c r="AD153" s="177"/>
    </row>
    <row r="154" spans="2:30" ht="15.75" customHeight="1">
      <c r="B154" s="138"/>
      <c r="C154" s="92"/>
      <c r="D154" s="92"/>
      <c r="E154" s="92"/>
      <c r="X154" s="138"/>
      <c r="Y154" s="92"/>
      <c r="Z154" s="92"/>
      <c r="AA154" s="92"/>
      <c r="AC154" s="88"/>
      <c r="AD154" s="177"/>
    </row>
    <row r="155" spans="2:30" ht="15.75" customHeight="1">
      <c r="B155" s="138"/>
      <c r="C155" s="92"/>
      <c r="D155" s="92"/>
      <c r="E155" s="92"/>
      <c r="X155" s="138"/>
      <c r="Y155" s="92"/>
      <c r="Z155" s="92"/>
      <c r="AA155" s="92"/>
      <c r="AC155" s="88"/>
      <c r="AD155" s="177"/>
    </row>
    <row r="156" spans="2:30" ht="15.75" customHeight="1">
      <c r="B156" s="138"/>
      <c r="C156" s="92"/>
      <c r="D156" s="92"/>
      <c r="E156" s="92"/>
      <c r="X156" s="138"/>
      <c r="Y156" s="92"/>
      <c r="Z156" s="92"/>
      <c r="AA156" s="92"/>
      <c r="AC156" s="88"/>
      <c r="AD156" s="177"/>
    </row>
    <row r="157" spans="2:30" ht="15.75" customHeight="1">
      <c r="B157" s="138"/>
      <c r="C157" s="92"/>
      <c r="D157" s="92"/>
      <c r="E157" s="92"/>
      <c r="X157" s="138"/>
      <c r="Y157" s="92"/>
      <c r="Z157" s="92"/>
      <c r="AA157" s="92"/>
      <c r="AC157" s="88"/>
      <c r="AD157" s="177"/>
    </row>
    <row r="158" spans="2:30" ht="15.75" customHeight="1">
      <c r="B158" s="138"/>
      <c r="C158" s="92"/>
      <c r="D158" s="92"/>
      <c r="E158" s="92"/>
      <c r="X158" s="138"/>
      <c r="Y158" s="92"/>
      <c r="Z158" s="92"/>
      <c r="AA158" s="92"/>
      <c r="AC158" s="88"/>
      <c r="AD158" s="177"/>
    </row>
    <row r="159" spans="2:30" ht="15.75" customHeight="1">
      <c r="B159" s="138"/>
      <c r="C159" s="92"/>
      <c r="D159" s="92"/>
      <c r="E159" s="92"/>
      <c r="X159" s="138"/>
      <c r="Y159" s="92"/>
      <c r="Z159" s="92"/>
      <c r="AA159" s="92"/>
      <c r="AC159" s="88"/>
      <c r="AD159" s="177"/>
    </row>
    <row r="160" spans="2:30" ht="15.75" customHeight="1">
      <c r="B160" s="138"/>
      <c r="C160" s="92"/>
      <c r="D160" s="92"/>
      <c r="E160" s="92"/>
      <c r="X160" s="138"/>
      <c r="Y160" s="92"/>
      <c r="Z160" s="92"/>
      <c r="AA160" s="92"/>
      <c r="AC160" s="88"/>
      <c r="AD160" s="177"/>
    </row>
    <row r="161" spans="2:30" ht="15.75" customHeight="1">
      <c r="B161" s="138"/>
      <c r="C161" s="92"/>
      <c r="D161" s="92"/>
      <c r="E161" s="92"/>
      <c r="X161" s="138"/>
      <c r="Y161" s="92"/>
      <c r="Z161" s="92"/>
      <c r="AA161" s="92"/>
      <c r="AC161" s="88"/>
      <c r="AD161" s="177"/>
    </row>
    <row r="162" spans="2:30" ht="15.75" customHeight="1">
      <c r="B162" s="138"/>
      <c r="C162" s="92"/>
      <c r="D162" s="92"/>
      <c r="E162" s="92"/>
      <c r="X162" s="138"/>
      <c r="Y162" s="92"/>
      <c r="Z162" s="92"/>
      <c r="AA162" s="92"/>
      <c r="AC162" s="88"/>
      <c r="AD162" s="177"/>
    </row>
    <row r="163" spans="2:30" ht="15.75" customHeight="1">
      <c r="B163" s="138"/>
      <c r="C163" s="92"/>
      <c r="D163" s="92"/>
      <c r="E163" s="92"/>
      <c r="X163" s="138"/>
      <c r="Y163" s="92"/>
      <c r="Z163" s="92"/>
      <c r="AA163" s="92"/>
      <c r="AC163" s="88"/>
      <c r="AD163" s="177"/>
    </row>
    <row r="164" spans="2:30" ht="15.75" customHeight="1">
      <c r="B164" s="138"/>
      <c r="C164" s="92"/>
      <c r="D164" s="92"/>
      <c r="E164" s="92"/>
      <c r="X164" s="138"/>
      <c r="Y164" s="92"/>
      <c r="Z164" s="92"/>
      <c r="AA164" s="92"/>
      <c r="AC164" s="88"/>
      <c r="AD164" s="177"/>
    </row>
    <row r="165" spans="2:30" ht="15.75" customHeight="1">
      <c r="B165" s="138"/>
      <c r="C165" s="92"/>
      <c r="D165" s="92"/>
      <c r="E165" s="92"/>
      <c r="X165" s="138"/>
      <c r="Y165" s="92"/>
      <c r="Z165" s="92"/>
      <c r="AA165" s="92"/>
      <c r="AC165" s="88"/>
      <c r="AD165" s="177"/>
    </row>
    <row r="166" spans="2:30" ht="15.75" customHeight="1">
      <c r="B166" s="138"/>
      <c r="C166" s="92"/>
      <c r="D166" s="92"/>
      <c r="E166" s="92"/>
      <c r="X166" s="138"/>
      <c r="Y166" s="92"/>
      <c r="Z166" s="92"/>
      <c r="AA166" s="92"/>
      <c r="AC166" s="88"/>
      <c r="AD166" s="177"/>
    </row>
    <row r="167" spans="2:30" ht="15.75" customHeight="1">
      <c r="B167" s="138"/>
      <c r="C167" s="92"/>
      <c r="D167" s="92"/>
      <c r="E167" s="92"/>
      <c r="X167" s="138"/>
      <c r="Y167" s="92"/>
      <c r="Z167" s="92"/>
      <c r="AA167" s="92"/>
      <c r="AC167" s="88"/>
      <c r="AD167" s="177"/>
    </row>
    <row r="168" spans="2:30" ht="15.75" customHeight="1">
      <c r="B168" s="138"/>
      <c r="C168" s="92"/>
      <c r="D168" s="92"/>
      <c r="E168" s="92"/>
      <c r="X168" s="138"/>
      <c r="Y168" s="92"/>
      <c r="Z168" s="92"/>
      <c r="AA168" s="92"/>
      <c r="AC168" s="88"/>
      <c r="AD168" s="177"/>
    </row>
    <row r="169" spans="2:30" ht="15.75" customHeight="1">
      <c r="B169" s="138"/>
      <c r="C169" s="92"/>
      <c r="D169" s="92"/>
      <c r="E169" s="92"/>
      <c r="X169" s="138"/>
      <c r="Y169" s="92"/>
      <c r="Z169" s="92"/>
      <c r="AA169" s="92"/>
      <c r="AC169" s="88"/>
      <c r="AD169" s="177"/>
    </row>
    <row r="170" spans="2:30" ht="15.75" customHeight="1">
      <c r="B170" s="138"/>
      <c r="C170" s="92"/>
      <c r="D170" s="92"/>
      <c r="E170" s="92"/>
      <c r="X170" s="138"/>
      <c r="Y170" s="92"/>
      <c r="Z170" s="92"/>
      <c r="AA170" s="92"/>
      <c r="AC170" s="88"/>
      <c r="AD170" s="177"/>
    </row>
    <row r="171" spans="2:30" ht="15.75" customHeight="1">
      <c r="B171" s="138"/>
      <c r="C171" s="92"/>
      <c r="D171" s="92"/>
      <c r="E171" s="92"/>
      <c r="X171" s="138"/>
      <c r="Y171" s="92"/>
      <c r="Z171" s="92"/>
      <c r="AA171" s="92"/>
      <c r="AC171" s="88"/>
      <c r="AD171" s="177"/>
    </row>
    <row r="172" spans="2:30" ht="15.75" customHeight="1">
      <c r="B172" s="138"/>
      <c r="C172" s="92"/>
      <c r="D172" s="92"/>
      <c r="E172" s="92"/>
      <c r="X172" s="138"/>
      <c r="Y172" s="92"/>
      <c r="Z172" s="92"/>
      <c r="AA172" s="92"/>
      <c r="AC172" s="88"/>
      <c r="AD172" s="177"/>
    </row>
    <row r="173" spans="2:30" ht="15.75" customHeight="1">
      <c r="B173" s="138"/>
      <c r="C173" s="92"/>
      <c r="D173" s="92"/>
      <c r="E173" s="92"/>
      <c r="X173" s="138"/>
      <c r="Y173" s="92"/>
      <c r="Z173" s="92"/>
      <c r="AA173" s="92"/>
      <c r="AC173" s="88"/>
      <c r="AD173" s="177"/>
    </row>
    <row r="174" spans="2:30" ht="15.75" customHeight="1">
      <c r="B174" s="138"/>
      <c r="C174" s="92"/>
      <c r="D174" s="92"/>
      <c r="E174" s="92"/>
      <c r="X174" s="138"/>
      <c r="Y174" s="92"/>
      <c r="Z174" s="92"/>
      <c r="AA174" s="92"/>
      <c r="AC174" s="88"/>
      <c r="AD174" s="177"/>
    </row>
    <row r="175" spans="2:30" ht="15.75" customHeight="1">
      <c r="B175" s="138"/>
      <c r="C175" s="92"/>
      <c r="D175" s="92"/>
      <c r="E175" s="92"/>
      <c r="X175" s="138"/>
      <c r="Y175" s="92"/>
      <c r="Z175" s="92"/>
      <c r="AA175" s="92"/>
      <c r="AC175" s="88"/>
      <c r="AD175" s="177"/>
    </row>
    <row r="176" spans="2:30" ht="15.75" customHeight="1">
      <c r="B176" s="138"/>
      <c r="C176" s="92"/>
      <c r="D176" s="92"/>
      <c r="E176" s="92"/>
      <c r="X176" s="138"/>
      <c r="Y176" s="92"/>
      <c r="Z176" s="92"/>
      <c r="AA176" s="92"/>
      <c r="AC176" s="88"/>
      <c r="AD176" s="177"/>
    </row>
    <row r="177" spans="2:30" ht="15.75" customHeight="1">
      <c r="B177" s="138"/>
      <c r="C177" s="92"/>
      <c r="D177" s="92"/>
      <c r="E177" s="92"/>
      <c r="X177" s="138"/>
      <c r="Y177" s="92"/>
      <c r="Z177" s="92"/>
      <c r="AA177" s="92"/>
      <c r="AC177" s="88"/>
      <c r="AD177" s="177"/>
    </row>
    <row r="178" spans="2:30" ht="15.75" customHeight="1">
      <c r="B178" s="138"/>
      <c r="C178" s="92"/>
      <c r="D178" s="92"/>
      <c r="E178" s="92"/>
      <c r="X178" s="138"/>
      <c r="Y178" s="92"/>
      <c r="Z178" s="92"/>
      <c r="AA178" s="92"/>
      <c r="AC178" s="88"/>
      <c r="AD178" s="177"/>
    </row>
    <row r="179" spans="2:30" ht="15.75" customHeight="1">
      <c r="B179" s="138"/>
      <c r="C179" s="92"/>
      <c r="D179" s="92"/>
      <c r="E179" s="92"/>
      <c r="X179" s="138"/>
      <c r="Y179" s="92"/>
      <c r="Z179" s="92"/>
      <c r="AA179" s="92"/>
      <c r="AC179" s="88"/>
      <c r="AD179" s="177"/>
    </row>
    <row r="180" spans="2:30" ht="15.75" customHeight="1">
      <c r="B180" s="138"/>
      <c r="C180" s="92"/>
      <c r="D180" s="92"/>
      <c r="E180" s="92"/>
      <c r="X180" s="138"/>
      <c r="Y180" s="92"/>
      <c r="Z180" s="92"/>
      <c r="AA180" s="92"/>
      <c r="AC180" s="88"/>
      <c r="AD180" s="177"/>
    </row>
    <row r="181" spans="2:30" ht="15.75" customHeight="1">
      <c r="B181" s="138"/>
      <c r="C181" s="92"/>
      <c r="D181" s="92"/>
      <c r="E181" s="92"/>
      <c r="X181" s="138"/>
      <c r="Y181" s="92"/>
      <c r="Z181" s="92"/>
      <c r="AA181" s="92"/>
      <c r="AC181" s="88"/>
      <c r="AD181" s="177"/>
    </row>
    <row r="182" spans="2:30" ht="15.75" customHeight="1">
      <c r="B182" s="138"/>
      <c r="C182" s="92"/>
      <c r="D182" s="92"/>
      <c r="E182" s="92"/>
      <c r="X182" s="138"/>
      <c r="Y182" s="92"/>
      <c r="Z182" s="92"/>
      <c r="AA182" s="92"/>
      <c r="AC182" s="88"/>
      <c r="AD182" s="177"/>
    </row>
    <row r="183" spans="2:30" ht="15.75" customHeight="1">
      <c r="B183" s="138"/>
      <c r="C183" s="92"/>
      <c r="D183" s="92"/>
      <c r="E183" s="92"/>
      <c r="X183" s="138"/>
      <c r="Y183" s="92"/>
      <c r="Z183" s="92"/>
      <c r="AA183" s="92"/>
      <c r="AC183" s="88"/>
      <c r="AD183" s="177"/>
    </row>
    <row r="184" spans="2:30" ht="15.75" customHeight="1">
      <c r="B184" s="138"/>
      <c r="C184" s="92"/>
      <c r="D184" s="92"/>
      <c r="E184" s="92"/>
      <c r="X184" s="138"/>
      <c r="Y184" s="92"/>
      <c r="Z184" s="92"/>
      <c r="AA184" s="92"/>
      <c r="AC184" s="88"/>
      <c r="AD184" s="177"/>
    </row>
    <row r="185" spans="2:30" ht="15.75" customHeight="1">
      <c r="B185" s="138"/>
      <c r="C185" s="92"/>
      <c r="D185" s="92"/>
      <c r="E185" s="92"/>
      <c r="X185" s="138"/>
      <c r="Y185" s="92"/>
      <c r="Z185" s="92"/>
      <c r="AA185" s="92"/>
      <c r="AC185" s="88"/>
      <c r="AD185" s="177"/>
    </row>
    <row r="186" spans="2:30" ht="15.75" customHeight="1">
      <c r="B186" s="138"/>
      <c r="C186" s="92"/>
      <c r="D186" s="92"/>
      <c r="E186" s="92"/>
      <c r="X186" s="138"/>
      <c r="Y186" s="92"/>
      <c r="Z186" s="92"/>
      <c r="AA186" s="92"/>
      <c r="AC186" s="88"/>
      <c r="AD186" s="177"/>
    </row>
    <row r="187" spans="2:30" ht="15.75" customHeight="1">
      <c r="B187" s="138"/>
      <c r="C187" s="92"/>
      <c r="D187" s="92"/>
      <c r="E187" s="92"/>
      <c r="X187" s="138"/>
      <c r="Y187" s="92"/>
      <c r="Z187" s="92"/>
      <c r="AA187" s="92"/>
      <c r="AC187" s="88"/>
      <c r="AD187" s="177"/>
    </row>
    <row r="188" spans="2:30" ht="15.75" customHeight="1">
      <c r="B188" s="138"/>
      <c r="C188" s="92"/>
      <c r="D188" s="92"/>
      <c r="E188" s="92"/>
      <c r="X188" s="138"/>
      <c r="Y188" s="92"/>
      <c r="Z188" s="92"/>
      <c r="AA188" s="92"/>
      <c r="AC188" s="88"/>
      <c r="AD188" s="177"/>
    </row>
    <row r="189" spans="2:30" ht="15.75" customHeight="1">
      <c r="B189" s="138"/>
      <c r="C189" s="92"/>
      <c r="D189" s="92"/>
      <c r="E189" s="92"/>
      <c r="X189" s="138"/>
      <c r="Y189" s="92"/>
      <c r="Z189" s="92"/>
      <c r="AA189" s="92"/>
      <c r="AC189" s="88"/>
      <c r="AD189" s="177"/>
    </row>
    <row r="190" spans="2:30" ht="15.75" customHeight="1">
      <c r="B190" s="138"/>
      <c r="C190" s="92"/>
      <c r="D190" s="92"/>
      <c r="E190" s="92"/>
      <c r="X190" s="138"/>
      <c r="Y190" s="92"/>
      <c r="Z190" s="92"/>
      <c r="AA190" s="92"/>
      <c r="AC190" s="88"/>
      <c r="AD190" s="177"/>
    </row>
    <row r="191" spans="2:30" ht="15.75" customHeight="1">
      <c r="B191" s="138"/>
      <c r="C191" s="92"/>
      <c r="D191" s="92"/>
      <c r="E191" s="92"/>
      <c r="X191" s="138"/>
      <c r="Y191" s="92"/>
      <c r="Z191" s="92"/>
      <c r="AA191" s="92"/>
      <c r="AC191" s="88"/>
      <c r="AD191" s="177"/>
    </row>
    <row r="192" spans="2:30" ht="15.75" customHeight="1">
      <c r="B192" s="138"/>
      <c r="C192" s="92"/>
      <c r="D192" s="92"/>
      <c r="E192" s="92"/>
      <c r="X192" s="138"/>
      <c r="Y192" s="92"/>
      <c r="Z192" s="92"/>
      <c r="AA192" s="92"/>
      <c r="AC192" s="88"/>
      <c r="AD192" s="177"/>
    </row>
    <row r="193" spans="2:30" ht="15.75" customHeight="1">
      <c r="B193" s="138"/>
      <c r="C193" s="92"/>
      <c r="D193" s="92"/>
      <c r="E193" s="92"/>
      <c r="X193" s="138"/>
      <c r="Y193" s="92"/>
      <c r="Z193" s="92"/>
      <c r="AA193" s="92"/>
      <c r="AC193" s="88"/>
      <c r="AD193" s="177"/>
    </row>
    <row r="194" spans="2:30" ht="15.75" customHeight="1">
      <c r="B194" s="138"/>
      <c r="C194" s="92"/>
      <c r="D194" s="92"/>
      <c r="E194" s="92"/>
      <c r="X194" s="138"/>
      <c r="Y194" s="92"/>
      <c r="Z194" s="92"/>
      <c r="AA194" s="92"/>
      <c r="AC194" s="88"/>
      <c r="AD194" s="177"/>
    </row>
    <row r="195" spans="2:30" ht="15.75" customHeight="1">
      <c r="B195" s="138"/>
      <c r="C195" s="92"/>
      <c r="D195" s="92"/>
      <c r="E195" s="92"/>
      <c r="X195" s="138"/>
      <c r="Y195" s="92"/>
      <c r="Z195" s="92"/>
      <c r="AA195" s="92"/>
      <c r="AC195" s="88"/>
      <c r="AD195" s="177"/>
    </row>
    <row r="196" spans="2:30" ht="15.75" customHeight="1">
      <c r="B196" s="138"/>
      <c r="C196" s="92"/>
      <c r="D196" s="92"/>
      <c r="E196" s="92"/>
      <c r="X196" s="138"/>
      <c r="Y196" s="92"/>
      <c r="Z196" s="92"/>
      <c r="AA196" s="92"/>
      <c r="AC196" s="88"/>
      <c r="AD196" s="177"/>
    </row>
    <row r="197" spans="2:30" ht="15.75" customHeight="1">
      <c r="B197" s="138"/>
      <c r="C197" s="92"/>
      <c r="D197" s="92"/>
      <c r="E197" s="92"/>
      <c r="X197" s="138"/>
      <c r="Y197" s="92"/>
      <c r="Z197" s="92"/>
      <c r="AA197" s="92"/>
      <c r="AC197" s="88"/>
      <c r="AD197" s="177"/>
    </row>
    <row r="198" spans="2:30" ht="15.75" customHeight="1">
      <c r="B198" s="138"/>
      <c r="C198" s="92"/>
      <c r="D198" s="92"/>
      <c r="E198" s="92"/>
      <c r="X198" s="138"/>
      <c r="Y198" s="92"/>
      <c r="Z198" s="92"/>
      <c r="AA198" s="92"/>
      <c r="AC198" s="88"/>
      <c r="AD198" s="177"/>
    </row>
    <row r="199" spans="2:30" ht="15.75" customHeight="1">
      <c r="B199" s="138"/>
      <c r="C199" s="92"/>
      <c r="D199" s="92"/>
      <c r="E199" s="92"/>
      <c r="X199" s="138"/>
      <c r="Y199" s="92"/>
      <c r="Z199" s="92"/>
      <c r="AA199" s="92"/>
      <c r="AC199" s="88"/>
      <c r="AD199" s="177"/>
    </row>
    <row r="200" spans="2:30" ht="15.75" customHeight="1">
      <c r="B200" s="138"/>
      <c r="C200" s="92"/>
      <c r="D200" s="92"/>
      <c r="E200" s="92"/>
      <c r="X200" s="138"/>
      <c r="Y200" s="92"/>
      <c r="Z200" s="92"/>
      <c r="AA200" s="92"/>
      <c r="AC200" s="88"/>
      <c r="AD200" s="177"/>
    </row>
    <row r="201" spans="2:30" ht="15.75" customHeight="1">
      <c r="B201" s="138"/>
      <c r="C201" s="92"/>
      <c r="D201" s="92"/>
      <c r="E201" s="92"/>
      <c r="X201" s="138"/>
      <c r="Y201" s="92"/>
      <c r="Z201" s="92"/>
      <c r="AA201" s="92"/>
      <c r="AC201" s="88"/>
      <c r="AD201" s="177"/>
    </row>
    <row r="202" spans="2:30" ht="15.75" customHeight="1">
      <c r="B202" s="138"/>
      <c r="C202" s="92"/>
      <c r="D202" s="92"/>
      <c r="E202" s="92"/>
      <c r="X202" s="138"/>
      <c r="Y202" s="92"/>
      <c r="Z202" s="92"/>
      <c r="AA202" s="92"/>
      <c r="AC202" s="88"/>
      <c r="AD202" s="177"/>
    </row>
    <row r="203" spans="2:30" ht="15.75" customHeight="1">
      <c r="B203" s="138"/>
      <c r="C203" s="92"/>
      <c r="D203" s="92"/>
      <c r="E203" s="92"/>
      <c r="X203" s="138"/>
      <c r="Y203" s="92"/>
      <c r="Z203" s="92"/>
      <c r="AA203" s="92"/>
      <c r="AC203" s="88"/>
      <c r="AD203" s="177"/>
    </row>
    <row r="204" spans="2:30" ht="15.75" customHeight="1">
      <c r="B204" s="138"/>
      <c r="C204" s="92"/>
      <c r="D204" s="92"/>
      <c r="E204" s="92"/>
      <c r="X204" s="138"/>
      <c r="Y204" s="92"/>
      <c r="Z204" s="92"/>
      <c r="AA204" s="92"/>
      <c r="AC204" s="88"/>
      <c r="AD204" s="177"/>
    </row>
    <row r="205" spans="2:30" ht="15.75" customHeight="1">
      <c r="B205" s="138"/>
      <c r="C205" s="92"/>
      <c r="D205" s="92"/>
      <c r="E205" s="92"/>
      <c r="X205" s="138"/>
      <c r="Y205" s="92"/>
      <c r="Z205" s="92"/>
      <c r="AA205" s="92"/>
      <c r="AC205" s="88"/>
      <c r="AD205" s="177"/>
    </row>
    <row r="206" spans="2:30" ht="15.75" customHeight="1">
      <c r="B206" s="138"/>
      <c r="C206" s="92"/>
      <c r="D206" s="92"/>
      <c r="E206" s="92"/>
      <c r="X206" s="138"/>
      <c r="Y206" s="92"/>
      <c r="Z206" s="92"/>
      <c r="AA206" s="92"/>
      <c r="AC206" s="88"/>
      <c r="AD206" s="177"/>
    </row>
    <row r="207" spans="2:30" ht="15.75" customHeight="1">
      <c r="B207" s="138"/>
      <c r="C207" s="92"/>
      <c r="D207" s="92"/>
      <c r="E207" s="92"/>
      <c r="X207" s="138"/>
      <c r="Y207" s="92"/>
      <c r="Z207" s="92"/>
      <c r="AA207" s="92"/>
      <c r="AC207" s="88"/>
      <c r="AD207" s="177"/>
    </row>
    <row r="208" spans="2:30" ht="15.75" customHeight="1">
      <c r="B208" s="138"/>
      <c r="C208" s="92"/>
      <c r="D208" s="92"/>
      <c r="E208" s="92"/>
      <c r="X208" s="138"/>
      <c r="Y208" s="92"/>
      <c r="Z208" s="92"/>
      <c r="AA208" s="92"/>
      <c r="AC208" s="88"/>
      <c r="AD208" s="177"/>
    </row>
    <row r="209" spans="2:30" ht="15.75" customHeight="1">
      <c r="B209" s="138"/>
      <c r="C209" s="92"/>
      <c r="D209" s="92"/>
      <c r="E209" s="92"/>
      <c r="X209" s="138"/>
      <c r="Y209" s="92"/>
      <c r="Z209" s="92"/>
      <c r="AA209" s="92"/>
      <c r="AC209" s="88"/>
      <c r="AD209" s="177"/>
    </row>
    <row r="210" spans="2:30" ht="15.75" customHeight="1">
      <c r="B210" s="138"/>
      <c r="C210" s="92"/>
      <c r="D210" s="92"/>
      <c r="E210" s="92"/>
      <c r="X210" s="138"/>
      <c r="Y210" s="92"/>
      <c r="Z210" s="92"/>
      <c r="AA210" s="92"/>
      <c r="AC210" s="88"/>
      <c r="AD210" s="177"/>
    </row>
    <row r="211" spans="2:30" ht="15.75" customHeight="1">
      <c r="B211" s="138"/>
      <c r="C211" s="92"/>
      <c r="D211" s="92"/>
      <c r="E211" s="92"/>
      <c r="X211" s="138"/>
      <c r="Y211" s="92"/>
      <c r="Z211" s="92"/>
      <c r="AA211" s="92"/>
      <c r="AC211" s="88"/>
      <c r="AD211" s="177"/>
    </row>
    <row r="212" spans="2:30" ht="15.75" customHeight="1">
      <c r="B212" s="138"/>
      <c r="C212" s="92"/>
      <c r="D212" s="92"/>
      <c r="E212" s="92"/>
      <c r="X212" s="138"/>
      <c r="Y212" s="92"/>
      <c r="Z212" s="92"/>
      <c r="AA212" s="92"/>
      <c r="AC212" s="88"/>
      <c r="AD212" s="177"/>
    </row>
    <row r="213" spans="2:30" ht="15.75" customHeight="1">
      <c r="B213" s="138"/>
      <c r="C213" s="92"/>
      <c r="D213" s="92"/>
      <c r="E213" s="92"/>
      <c r="X213" s="138"/>
      <c r="Y213" s="92"/>
      <c r="Z213" s="92"/>
      <c r="AA213" s="92"/>
      <c r="AC213" s="88"/>
      <c r="AD213" s="177"/>
    </row>
    <row r="214" spans="2:30" ht="15.75" customHeight="1">
      <c r="B214" s="138"/>
      <c r="C214" s="92"/>
      <c r="D214" s="92"/>
      <c r="E214" s="92"/>
      <c r="X214" s="138"/>
      <c r="Y214" s="92"/>
      <c r="Z214" s="92"/>
      <c r="AA214" s="92"/>
      <c r="AC214" s="88"/>
      <c r="AD214" s="177"/>
    </row>
    <row r="215" spans="2:30" ht="15.75" customHeight="1">
      <c r="B215" s="138"/>
      <c r="C215" s="92"/>
      <c r="D215" s="92"/>
      <c r="E215" s="92"/>
      <c r="X215" s="138"/>
      <c r="Y215" s="92"/>
      <c r="Z215" s="92"/>
      <c r="AA215" s="92"/>
      <c r="AC215" s="88"/>
      <c r="AD215" s="177"/>
    </row>
    <row r="216" spans="2:30" ht="15.75" customHeight="1">
      <c r="B216" s="138"/>
      <c r="C216" s="92"/>
      <c r="D216" s="92"/>
      <c r="E216" s="92"/>
      <c r="X216" s="138"/>
      <c r="Y216" s="92"/>
      <c r="Z216" s="92"/>
      <c r="AA216" s="92"/>
      <c r="AC216" s="88"/>
      <c r="AD216" s="177"/>
    </row>
    <row r="217" spans="2:30" ht="15.75" customHeight="1">
      <c r="B217" s="138"/>
      <c r="C217" s="92"/>
      <c r="D217" s="92"/>
      <c r="E217" s="92"/>
      <c r="X217" s="138"/>
      <c r="Y217" s="92"/>
      <c r="Z217" s="92"/>
      <c r="AA217" s="92"/>
      <c r="AC217" s="88"/>
      <c r="AD217" s="177"/>
    </row>
    <row r="218" spans="2:30" ht="15.75" customHeight="1">
      <c r="B218" s="138"/>
      <c r="C218" s="92"/>
      <c r="D218" s="92"/>
      <c r="E218" s="92"/>
      <c r="X218" s="138"/>
      <c r="Y218" s="92"/>
      <c r="Z218" s="92"/>
      <c r="AA218" s="92"/>
      <c r="AC218" s="88"/>
      <c r="AD218" s="177"/>
    </row>
    <row r="219" spans="2:30" ht="15.75" customHeight="1">
      <c r="B219" s="138"/>
      <c r="C219" s="92"/>
      <c r="D219" s="92"/>
      <c r="E219" s="92"/>
      <c r="X219" s="138"/>
      <c r="Y219" s="92"/>
      <c r="Z219" s="92"/>
      <c r="AA219" s="92"/>
      <c r="AC219" s="88"/>
      <c r="AD219" s="177"/>
    </row>
    <row r="220" spans="2:30" ht="15.75" customHeight="1">
      <c r="B220" s="138"/>
      <c r="C220" s="92"/>
      <c r="D220" s="92"/>
      <c r="E220" s="92"/>
      <c r="X220" s="138"/>
      <c r="Y220" s="92"/>
      <c r="Z220" s="92"/>
      <c r="AA220" s="92"/>
      <c r="AC220" s="88"/>
      <c r="AD220" s="177"/>
    </row>
    <row r="221" spans="2:30" ht="15.75" customHeight="1">
      <c r="B221" s="138"/>
      <c r="C221" s="92"/>
      <c r="D221" s="92"/>
      <c r="E221" s="92"/>
      <c r="X221" s="138"/>
      <c r="Y221" s="92"/>
      <c r="Z221" s="92"/>
      <c r="AA221" s="92"/>
      <c r="AC221" s="88"/>
      <c r="AD221" s="177"/>
    </row>
    <row r="222" spans="2:30" ht="15.75" customHeight="1">
      <c r="B222" s="138"/>
      <c r="C222" s="92"/>
      <c r="D222" s="92"/>
      <c r="E222" s="92"/>
      <c r="X222" s="138"/>
      <c r="Y222" s="92"/>
      <c r="Z222" s="92"/>
      <c r="AA222" s="92"/>
      <c r="AC222" s="88"/>
      <c r="AD222" s="177"/>
    </row>
    <row r="223" spans="2:30" ht="15.75" customHeight="1">
      <c r="B223" s="138"/>
      <c r="C223" s="92"/>
      <c r="D223" s="92"/>
      <c r="E223" s="92"/>
      <c r="X223" s="138"/>
      <c r="Y223" s="92"/>
      <c r="Z223" s="92"/>
      <c r="AA223" s="92"/>
      <c r="AC223" s="88"/>
      <c r="AD223" s="177"/>
    </row>
    <row r="224" spans="2:30" ht="15.75" customHeight="1">
      <c r="B224" s="138"/>
      <c r="C224" s="92"/>
      <c r="D224" s="92"/>
      <c r="E224" s="92"/>
      <c r="X224" s="138"/>
      <c r="Y224" s="92"/>
      <c r="Z224" s="92"/>
      <c r="AA224" s="92"/>
      <c r="AC224" s="88"/>
      <c r="AD224" s="177"/>
    </row>
    <row r="225" spans="2:30" ht="15.75" customHeight="1">
      <c r="B225" s="138"/>
      <c r="C225" s="92"/>
      <c r="D225" s="92"/>
      <c r="E225" s="92"/>
      <c r="X225" s="138"/>
      <c r="Y225" s="92"/>
      <c r="Z225" s="92"/>
      <c r="AA225" s="92"/>
      <c r="AC225" s="88"/>
      <c r="AD225" s="177"/>
    </row>
    <row r="226" spans="2:30" ht="15.75" customHeight="1">
      <c r="B226" s="138"/>
      <c r="C226" s="92"/>
      <c r="D226" s="92"/>
      <c r="E226" s="92"/>
      <c r="X226" s="138"/>
      <c r="Y226" s="92"/>
      <c r="Z226" s="92"/>
      <c r="AA226" s="92"/>
      <c r="AC226" s="88"/>
      <c r="AD226" s="177"/>
    </row>
    <row r="227" spans="2:30" ht="15.75" customHeight="1">
      <c r="B227" s="138"/>
      <c r="C227" s="92"/>
      <c r="D227" s="92"/>
      <c r="E227" s="92"/>
      <c r="X227" s="138"/>
      <c r="Y227" s="92"/>
      <c r="Z227" s="92"/>
      <c r="AA227" s="92"/>
      <c r="AC227" s="88"/>
      <c r="AD227" s="177"/>
    </row>
    <row r="228" spans="2:30" ht="15.75" customHeight="1">
      <c r="B228" s="138"/>
      <c r="C228" s="92"/>
      <c r="D228" s="92"/>
      <c r="E228" s="92"/>
      <c r="X228" s="138"/>
      <c r="Y228" s="92"/>
      <c r="Z228" s="92"/>
      <c r="AA228" s="92"/>
      <c r="AC228" s="88"/>
      <c r="AD228" s="177"/>
    </row>
    <row r="229" spans="2:30" ht="15.75" customHeight="1">
      <c r="B229" s="138"/>
      <c r="C229" s="92"/>
      <c r="D229" s="92"/>
      <c r="E229" s="92"/>
      <c r="X229" s="138"/>
      <c r="Y229" s="92"/>
      <c r="Z229" s="92"/>
      <c r="AA229" s="92"/>
      <c r="AC229" s="88"/>
      <c r="AD229" s="177"/>
    </row>
    <row r="230" spans="2:30" ht="15.75" customHeight="1">
      <c r="B230" s="138"/>
      <c r="C230" s="92"/>
      <c r="D230" s="92"/>
      <c r="E230" s="92"/>
      <c r="X230" s="138"/>
      <c r="Y230" s="92"/>
      <c r="Z230" s="92"/>
      <c r="AA230" s="92"/>
      <c r="AC230" s="88"/>
      <c r="AD230" s="177"/>
    </row>
    <row r="231" spans="2:30" ht="15.75" customHeight="1">
      <c r="B231" s="138"/>
      <c r="C231" s="92"/>
      <c r="D231" s="92"/>
      <c r="E231" s="92"/>
      <c r="X231" s="138"/>
      <c r="Y231" s="92"/>
      <c r="Z231" s="92"/>
      <c r="AA231" s="92"/>
      <c r="AC231" s="88"/>
      <c r="AD231" s="177"/>
    </row>
    <row r="232" spans="2:30" ht="15.75" customHeight="1">
      <c r="B232" s="138"/>
      <c r="C232" s="92"/>
      <c r="D232" s="92"/>
      <c r="E232" s="92"/>
      <c r="X232" s="138"/>
      <c r="Y232" s="92"/>
      <c r="Z232" s="92"/>
      <c r="AA232" s="92"/>
      <c r="AC232" s="88"/>
      <c r="AD232" s="177"/>
    </row>
    <row r="233" spans="2:30" ht="15.75" customHeight="1">
      <c r="B233" s="138"/>
      <c r="C233" s="92"/>
      <c r="D233" s="92"/>
      <c r="E233" s="92"/>
      <c r="X233" s="138"/>
      <c r="Y233" s="92"/>
      <c r="Z233" s="92"/>
      <c r="AA233" s="92"/>
      <c r="AC233" s="88"/>
      <c r="AD233" s="177"/>
    </row>
    <row r="234" spans="2:30" ht="15.75" customHeight="1">
      <c r="B234" s="138"/>
      <c r="C234" s="92"/>
      <c r="D234" s="92"/>
      <c r="E234" s="92"/>
      <c r="X234" s="138"/>
      <c r="Y234" s="92"/>
      <c r="Z234" s="92"/>
      <c r="AA234" s="92"/>
      <c r="AC234" s="88"/>
      <c r="AD234" s="177"/>
    </row>
    <row r="235" spans="2:30" ht="15.75" customHeight="1">
      <c r="B235" s="138"/>
      <c r="C235" s="92"/>
      <c r="D235" s="92"/>
      <c r="E235" s="92"/>
      <c r="X235" s="138"/>
      <c r="Y235" s="92"/>
      <c r="Z235" s="92"/>
      <c r="AA235" s="92"/>
      <c r="AC235" s="88"/>
      <c r="AD235" s="177"/>
    </row>
    <row r="236" spans="2:30" ht="15.75" customHeight="1">
      <c r="B236" s="138"/>
      <c r="C236" s="92"/>
      <c r="D236" s="92"/>
      <c r="E236" s="92"/>
      <c r="X236" s="138"/>
      <c r="Y236" s="92"/>
      <c r="Z236" s="92"/>
      <c r="AA236" s="92"/>
      <c r="AC236" s="88"/>
      <c r="AD236" s="177"/>
    </row>
    <row r="237" spans="2:30" ht="15.75" customHeight="1">
      <c r="B237" s="138"/>
      <c r="C237" s="92"/>
      <c r="D237" s="92"/>
      <c r="E237" s="92"/>
      <c r="X237" s="138"/>
      <c r="Y237" s="92"/>
      <c r="Z237" s="92"/>
      <c r="AA237" s="92"/>
      <c r="AC237" s="88"/>
      <c r="AD237" s="177"/>
    </row>
    <row r="238" spans="2:30" ht="15.75" customHeight="1">
      <c r="B238" s="138"/>
      <c r="C238" s="92"/>
      <c r="D238" s="92"/>
      <c r="E238" s="92"/>
      <c r="X238" s="138"/>
      <c r="Y238" s="92"/>
      <c r="Z238" s="92"/>
      <c r="AA238" s="92"/>
      <c r="AC238" s="88"/>
      <c r="AD238" s="177"/>
    </row>
    <row r="239" spans="2:30" ht="15.75" customHeight="1">
      <c r="B239" s="138"/>
      <c r="C239" s="92"/>
      <c r="D239" s="92"/>
      <c r="E239" s="92"/>
      <c r="X239" s="138"/>
      <c r="Y239" s="92"/>
      <c r="Z239" s="92"/>
      <c r="AA239" s="92"/>
      <c r="AC239" s="88"/>
      <c r="AD239" s="177"/>
    </row>
    <row r="240" spans="2:30" ht="15.75" customHeight="1">
      <c r="B240" s="138"/>
      <c r="C240" s="92"/>
      <c r="D240" s="92"/>
      <c r="E240" s="92"/>
      <c r="X240" s="138"/>
      <c r="Y240" s="92"/>
      <c r="Z240" s="92"/>
      <c r="AA240" s="92"/>
      <c r="AC240" s="88"/>
      <c r="AD240" s="177"/>
    </row>
    <row r="241" spans="2:30" ht="15.75" customHeight="1">
      <c r="B241" s="138"/>
      <c r="C241" s="92"/>
      <c r="D241" s="92"/>
      <c r="E241" s="92"/>
      <c r="X241" s="138"/>
      <c r="Y241" s="92"/>
      <c r="Z241" s="92"/>
      <c r="AA241" s="92"/>
      <c r="AC241" s="88"/>
      <c r="AD241" s="177"/>
    </row>
    <row r="242" spans="2:30" ht="15.75" customHeight="1">
      <c r="B242" s="138"/>
      <c r="C242" s="92"/>
      <c r="D242" s="92"/>
      <c r="E242" s="92"/>
      <c r="X242" s="138"/>
      <c r="Y242" s="92"/>
      <c r="Z242" s="92"/>
      <c r="AA242" s="92"/>
      <c r="AC242" s="88"/>
      <c r="AD242" s="177"/>
    </row>
    <row r="243" spans="2:30" ht="15.75" customHeight="1">
      <c r="B243" s="138"/>
      <c r="C243" s="92"/>
      <c r="D243" s="92"/>
      <c r="E243" s="92"/>
      <c r="X243" s="138"/>
      <c r="Y243" s="92"/>
      <c r="Z243" s="92"/>
      <c r="AA243" s="92"/>
      <c r="AC243" s="88"/>
      <c r="AD243" s="177"/>
    </row>
    <row r="244" spans="2:30" ht="15.75" customHeight="1">
      <c r="B244" s="138"/>
      <c r="C244" s="92"/>
      <c r="D244" s="92"/>
      <c r="E244" s="92"/>
      <c r="X244" s="138"/>
      <c r="Y244" s="92"/>
      <c r="Z244" s="92"/>
      <c r="AA244" s="92"/>
      <c r="AC244" s="88"/>
      <c r="AD244" s="177"/>
    </row>
    <row r="245" spans="2:30" ht="15.75" customHeight="1">
      <c r="B245" s="138"/>
      <c r="C245" s="92"/>
      <c r="D245" s="92"/>
      <c r="E245" s="92"/>
      <c r="X245" s="138"/>
      <c r="Y245" s="92"/>
      <c r="Z245" s="92"/>
      <c r="AA245" s="92"/>
      <c r="AC245" s="88"/>
      <c r="AD245" s="177"/>
    </row>
    <row r="246" spans="2:30" ht="15.75" customHeight="1">
      <c r="B246" s="138"/>
      <c r="C246" s="92"/>
      <c r="D246" s="92"/>
      <c r="E246" s="92"/>
      <c r="X246" s="138"/>
      <c r="Y246" s="92"/>
      <c r="Z246" s="92"/>
      <c r="AA246" s="92"/>
      <c r="AC246" s="88"/>
      <c r="AD246" s="177"/>
    </row>
    <row r="247" spans="2:30" ht="15.75" customHeight="1">
      <c r="B247" s="138"/>
      <c r="C247" s="92"/>
      <c r="D247" s="92"/>
      <c r="E247" s="92"/>
      <c r="X247" s="138"/>
      <c r="Y247" s="92"/>
      <c r="Z247" s="92"/>
      <c r="AA247" s="92"/>
      <c r="AC247" s="88"/>
      <c r="AD247" s="177"/>
    </row>
    <row r="248" spans="2:30" ht="15.75" customHeight="1">
      <c r="B248" s="138"/>
      <c r="C248" s="92"/>
      <c r="D248" s="92"/>
      <c r="E248" s="92"/>
      <c r="X248" s="138"/>
      <c r="Y248" s="92"/>
      <c r="Z248" s="92"/>
      <c r="AA248" s="92"/>
      <c r="AC248" s="88"/>
      <c r="AD248" s="177"/>
    </row>
    <row r="249" spans="2:30" ht="15.75" customHeight="1">
      <c r="B249" s="138"/>
      <c r="C249" s="92"/>
      <c r="D249" s="92"/>
      <c r="E249" s="92"/>
      <c r="X249" s="138"/>
      <c r="Y249" s="92"/>
      <c r="Z249" s="92"/>
      <c r="AA249" s="92"/>
      <c r="AC249" s="88"/>
      <c r="AD249" s="177"/>
    </row>
    <row r="250" spans="2:30" ht="15.75" customHeight="1">
      <c r="B250" s="138"/>
      <c r="C250" s="92"/>
      <c r="D250" s="92"/>
      <c r="E250" s="92"/>
      <c r="X250" s="138"/>
      <c r="Y250" s="92"/>
      <c r="Z250" s="92"/>
      <c r="AA250" s="92"/>
      <c r="AC250" s="88"/>
      <c r="AD250" s="177"/>
    </row>
    <row r="251" spans="2:30" ht="15.75" customHeight="1">
      <c r="B251" s="138"/>
      <c r="C251" s="92"/>
      <c r="D251" s="92"/>
      <c r="E251" s="92"/>
      <c r="AC251" s="88"/>
      <c r="AD251" s="177"/>
    </row>
    <row r="252" spans="2:30" ht="15.75" customHeight="1">
      <c r="B252" s="138"/>
      <c r="C252" s="92"/>
      <c r="D252" s="92"/>
      <c r="E252" s="92"/>
      <c r="AC252" s="88"/>
      <c r="AD252" s="177"/>
    </row>
    <row r="253" spans="2:30" ht="15.75" customHeight="1">
      <c r="B253" s="138"/>
      <c r="C253" s="92"/>
      <c r="D253" s="92"/>
      <c r="E253" s="92"/>
      <c r="AC253" s="88"/>
      <c r="AD253" s="177"/>
    </row>
    <row r="254" spans="2:30" ht="15.75" customHeight="1">
      <c r="B254" s="138"/>
      <c r="C254" s="92"/>
      <c r="D254" s="92"/>
      <c r="E254" s="92"/>
      <c r="AC254" s="88"/>
      <c r="AD254" s="177"/>
    </row>
    <row r="255" spans="2:30" ht="15.75" customHeight="1">
      <c r="B255" s="138"/>
      <c r="C255" s="92"/>
      <c r="D255" s="92"/>
      <c r="E255" s="92"/>
      <c r="AC255" s="88"/>
      <c r="AD255" s="177"/>
    </row>
    <row r="256" spans="2:30" ht="15.75" customHeight="1">
      <c r="B256" s="138"/>
      <c r="C256" s="92"/>
      <c r="D256" s="92"/>
      <c r="E256" s="92"/>
      <c r="AC256" s="88"/>
      <c r="AD256" s="177"/>
    </row>
    <row r="257" spans="2:30" ht="15.75" customHeight="1">
      <c r="B257" s="138"/>
      <c r="C257" s="92"/>
      <c r="D257" s="92"/>
      <c r="E257" s="92"/>
      <c r="AC257" s="88"/>
      <c r="AD257" s="177"/>
    </row>
    <row r="258" spans="2:30" ht="15.75" customHeight="1">
      <c r="B258" s="138"/>
      <c r="C258" s="92"/>
      <c r="D258" s="92"/>
      <c r="E258" s="92"/>
      <c r="AC258" s="88"/>
      <c r="AD258" s="177"/>
    </row>
    <row r="259" spans="2:30" ht="15.75" customHeight="1">
      <c r="B259" s="138"/>
      <c r="C259" s="92"/>
      <c r="D259" s="92"/>
      <c r="E259" s="92"/>
      <c r="AC259" s="88"/>
      <c r="AD259" s="177"/>
    </row>
    <row r="260" spans="2:30" ht="15.75" customHeight="1">
      <c r="B260" s="138"/>
      <c r="C260" s="92"/>
      <c r="D260" s="92"/>
      <c r="E260" s="92"/>
      <c r="AC260" s="88"/>
      <c r="AD260" s="177"/>
    </row>
    <row r="261" spans="2:30" ht="15.75" customHeight="1">
      <c r="B261" s="138"/>
      <c r="C261" s="92"/>
      <c r="D261" s="92"/>
      <c r="E261" s="92"/>
      <c r="AC261" s="88"/>
      <c r="AD261" s="177"/>
    </row>
    <row r="262" spans="2:30" ht="15.75" customHeight="1">
      <c r="B262" s="138"/>
      <c r="C262" s="92"/>
      <c r="D262" s="92"/>
      <c r="E262" s="92"/>
      <c r="AC262" s="88"/>
      <c r="AD262" s="177"/>
    </row>
    <row r="263" spans="2:30" ht="15.75" customHeight="1">
      <c r="B263" s="138"/>
      <c r="C263" s="92"/>
      <c r="D263" s="92"/>
      <c r="E263" s="92"/>
      <c r="AC263" s="88"/>
      <c r="AD263" s="177"/>
    </row>
    <row r="264" spans="2:30" ht="15.75" customHeight="1">
      <c r="B264" s="138"/>
      <c r="C264" s="92"/>
      <c r="D264" s="92"/>
      <c r="E264" s="92"/>
      <c r="AC264" s="88"/>
      <c r="AD264" s="177"/>
    </row>
    <row r="265" spans="2:30" ht="15.75" customHeight="1">
      <c r="B265" s="138"/>
      <c r="C265" s="92"/>
      <c r="D265" s="92"/>
      <c r="E265" s="92"/>
      <c r="AC265" s="88"/>
      <c r="AD265" s="177"/>
    </row>
    <row r="266" spans="2:30" ht="15.75" customHeight="1">
      <c r="B266" s="138"/>
      <c r="C266" s="92"/>
      <c r="D266" s="92"/>
      <c r="E266" s="92"/>
      <c r="AC266" s="88"/>
      <c r="AD266" s="177"/>
    </row>
    <row r="267" spans="2:30" ht="15.75" customHeight="1"/>
    <row r="268" spans="2:30" ht="15.75" customHeight="1"/>
    <row r="269" spans="2:30" ht="15.75" customHeight="1"/>
    <row r="270" spans="2:30" ht="15.75" customHeight="1"/>
    <row r="271" spans="2:30" ht="15.75" customHeight="1"/>
    <row r="272" spans="2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8">
    <mergeCell ref="AJ10:AJ11"/>
    <mergeCell ref="X27:X28"/>
    <mergeCell ref="X24:X25"/>
    <mergeCell ref="X26:AH26"/>
    <mergeCell ref="AB39:AC39"/>
    <mergeCell ref="AB38:AC38"/>
    <mergeCell ref="X36:X39"/>
    <mergeCell ref="AK21:AM21"/>
    <mergeCell ref="X10:X13"/>
    <mergeCell ref="X15:X16"/>
    <mergeCell ref="AJ22:AJ25"/>
    <mergeCell ref="AJ27:AJ28"/>
    <mergeCell ref="AJ29:AS29"/>
    <mergeCell ref="AJ26:AS26"/>
    <mergeCell ref="AB15:AC15"/>
    <mergeCell ref="AO35:AQ35"/>
    <mergeCell ref="AJ36:AJ39"/>
    <mergeCell ref="AJ12:AS12"/>
    <mergeCell ref="AD23:AF23"/>
    <mergeCell ref="Y9:AA9"/>
    <mergeCell ref="X8:AH8"/>
    <mergeCell ref="AB12:AC12"/>
    <mergeCell ref="AB11:AC11"/>
    <mergeCell ref="X34:AH34"/>
    <mergeCell ref="Y35:AA35"/>
    <mergeCell ref="B45:K45"/>
    <mergeCell ref="B48:K48"/>
    <mergeCell ref="B60:B61"/>
    <mergeCell ref="B43:B44"/>
    <mergeCell ref="B46:B47"/>
    <mergeCell ref="AB37:AC37"/>
    <mergeCell ref="AB36:AC36"/>
    <mergeCell ref="B41:K41"/>
    <mergeCell ref="C42:E42"/>
    <mergeCell ref="B55:B58"/>
    <mergeCell ref="Q49:R49"/>
    <mergeCell ref="T49:U49"/>
    <mergeCell ref="N58:P58"/>
    <mergeCell ref="Q58:U58"/>
    <mergeCell ref="Q60:U60"/>
    <mergeCell ref="Q59:U59"/>
    <mergeCell ref="M61:V61"/>
    <mergeCell ref="AB16:AC16"/>
    <mergeCell ref="Q62:R62"/>
    <mergeCell ref="T62:U62"/>
    <mergeCell ref="M59:M60"/>
    <mergeCell ref="M46:V46"/>
    <mergeCell ref="M47:M49"/>
    <mergeCell ref="Q47:R47"/>
    <mergeCell ref="M57:V57"/>
    <mergeCell ref="G42:I42"/>
    <mergeCell ref="M34:V35"/>
    <mergeCell ref="B62:K62"/>
    <mergeCell ref="T47:U47"/>
    <mergeCell ref="Q48:R48"/>
    <mergeCell ref="T48:U48"/>
    <mergeCell ref="M53:V54"/>
    <mergeCell ref="Q42:U42"/>
    <mergeCell ref="Q43:U43"/>
    <mergeCell ref="AJ8:AS8"/>
    <mergeCell ref="X14:AH14"/>
    <mergeCell ref="AB13:AC13"/>
    <mergeCell ref="B59:K59"/>
    <mergeCell ref="G54:I54"/>
    <mergeCell ref="B25:K26"/>
    <mergeCell ref="B51:K52"/>
    <mergeCell ref="B39:K40"/>
    <mergeCell ref="B23:K24"/>
    <mergeCell ref="B33:K33"/>
    <mergeCell ref="B34:B35"/>
    <mergeCell ref="B36:K36"/>
    <mergeCell ref="M55:V56"/>
    <mergeCell ref="AO21:AQ21"/>
    <mergeCell ref="X17:AH17"/>
    <mergeCell ref="AB10:AC10"/>
    <mergeCell ref="C28:E28"/>
    <mergeCell ref="G28:I28"/>
    <mergeCell ref="I18:J18"/>
    <mergeCell ref="B53:K53"/>
    <mergeCell ref="C54:E54"/>
    <mergeCell ref="M36:V37"/>
    <mergeCell ref="X29:AH29"/>
    <mergeCell ref="I17:J17"/>
    <mergeCell ref="AJ6:AS7"/>
    <mergeCell ref="R23:T23"/>
    <mergeCell ref="B1:K1"/>
    <mergeCell ref="B2:K2"/>
    <mergeCell ref="X22:AH22"/>
    <mergeCell ref="F9:J9"/>
    <mergeCell ref="F10:J10"/>
    <mergeCell ref="C9:E9"/>
    <mergeCell ref="B8:K8"/>
    <mergeCell ref="Y23:AA23"/>
    <mergeCell ref="B10:B15"/>
    <mergeCell ref="M8:V8"/>
    <mergeCell ref="F11:J11"/>
    <mergeCell ref="F12:J12"/>
    <mergeCell ref="F13:J13"/>
    <mergeCell ref="N9:P9"/>
    <mergeCell ref="R9:T9"/>
    <mergeCell ref="M14:V14"/>
    <mergeCell ref="B4:K5"/>
    <mergeCell ref="B6:K7"/>
    <mergeCell ref="M6:V7"/>
    <mergeCell ref="M20:V21"/>
    <mergeCell ref="M22:V22"/>
    <mergeCell ref="M10:M13"/>
    <mergeCell ref="F19:G19"/>
    <mergeCell ref="I19:J19"/>
    <mergeCell ref="B27:K27"/>
    <mergeCell ref="F17:G17"/>
    <mergeCell ref="F18:G18"/>
    <mergeCell ref="B29:B32"/>
    <mergeCell ref="F14:J14"/>
    <mergeCell ref="F15:J15"/>
    <mergeCell ref="M29:V29"/>
    <mergeCell ref="M26:V26"/>
    <mergeCell ref="M27:M28"/>
    <mergeCell ref="B21:F21"/>
    <mergeCell ref="M15:M16"/>
    <mergeCell ref="B16:K16"/>
    <mergeCell ref="M17:V17"/>
    <mergeCell ref="B17:B19"/>
    <mergeCell ref="X43:AH43"/>
    <mergeCell ref="X40:AH40"/>
    <mergeCell ref="N39:P39"/>
    <mergeCell ref="M40:M45"/>
    <mergeCell ref="Q40:U40"/>
    <mergeCell ref="Q41:U41"/>
    <mergeCell ref="Q44:U44"/>
    <mergeCell ref="Q45:U45"/>
    <mergeCell ref="AJ43:AS43"/>
    <mergeCell ref="AJ40:AS40"/>
    <mergeCell ref="AJ41:AJ42"/>
    <mergeCell ref="M4:V5"/>
    <mergeCell ref="X41:X42"/>
    <mergeCell ref="M24:M25"/>
    <mergeCell ref="N23:P23"/>
    <mergeCell ref="Q39:U39"/>
    <mergeCell ref="AJ15:AS15"/>
    <mergeCell ref="AK9:AM9"/>
    <mergeCell ref="AO9:AQ9"/>
    <mergeCell ref="AD9:AF9"/>
    <mergeCell ref="AD35:AF35"/>
    <mergeCell ref="X4:AH5"/>
    <mergeCell ref="AB24:AC24"/>
    <mergeCell ref="AB25:AC25"/>
    <mergeCell ref="X6:AH7"/>
    <mergeCell ref="X32:AH33"/>
    <mergeCell ref="X20:AH21"/>
    <mergeCell ref="AJ20:AS20"/>
    <mergeCell ref="AJ4:AS5"/>
    <mergeCell ref="AJ32:AS33"/>
    <mergeCell ref="AJ18:AS19"/>
    <mergeCell ref="AJ13:AJ14"/>
    <mergeCell ref="M38:V38"/>
    <mergeCell ref="AJ34:AS34"/>
    <mergeCell ref="AK35:AM35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3" manualBreakCount="3">
    <brk id="43" man="1"/>
    <brk id="29" man="1"/>
    <brk id="65" man="1"/>
  </rowBreaks>
  <colBreaks count="2" manualBreakCount="2">
    <brk id="22" man="1"/>
    <brk id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69E9-3A4A-49D6-B58D-63595F5C8E0C}">
  <sheetPr>
    <tabColor rgb="FF00B050"/>
  </sheetPr>
  <dimension ref="B2:X1003"/>
  <sheetViews>
    <sheetView showGridLines="0" topLeftCell="A4" zoomScaleNormal="100" workbookViewId="0">
      <selection activeCell="C6" sqref="C6:C8"/>
    </sheetView>
  </sheetViews>
  <sheetFormatPr defaultColWidth="12.59765625" defaultRowHeight="13.8"/>
  <cols>
    <col min="1" max="1" width="48.19921875" customWidth="1"/>
    <col min="2" max="2" width="4.796875" style="145" customWidth="1"/>
    <col min="3" max="3" width="16.8984375" customWidth="1"/>
    <col min="4" max="4" width="12" customWidth="1"/>
    <col min="5" max="5" width="28" customWidth="1"/>
    <col min="6" max="6" width="4.09765625" style="145" customWidth="1"/>
    <col min="7" max="7" width="28" customWidth="1"/>
    <col min="8" max="24" width="8.59765625" customWidth="1"/>
  </cols>
  <sheetData>
    <row r="2" spans="2:24" ht="15.75" customHeight="1">
      <c r="B2" s="417" t="s">
        <v>191</v>
      </c>
      <c r="C2" s="418"/>
      <c r="D2" s="418"/>
      <c r="E2" s="418"/>
      <c r="F2" s="418"/>
      <c r="G2" s="41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</row>
    <row r="3" spans="2:24" ht="19.2" customHeight="1">
      <c r="B3" s="419" t="s">
        <v>141</v>
      </c>
      <c r="C3" s="420"/>
      <c r="D3" s="420"/>
      <c r="E3" s="420"/>
      <c r="F3" s="420"/>
      <c r="G3" s="420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</row>
    <row r="4" spans="2:24" ht="12" customHeight="1">
      <c r="B4" s="161"/>
      <c r="C4" s="162"/>
      <c r="D4" s="162"/>
      <c r="E4" s="162"/>
      <c r="F4" s="222"/>
      <c r="G4" s="162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</row>
    <row r="5" spans="2:24" s="145" customFormat="1" ht="15.75" customHeight="1">
      <c r="B5" s="227" t="s">
        <v>89</v>
      </c>
      <c r="C5" s="227" t="s">
        <v>147</v>
      </c>
      <c r="D5" s="227" t="s">
        <v>90</v>
      </c>
      <c r="E5" s="403" t="s">
        <v>193</v>
      </c>
      <c r="F5" s="404"/>
      <c r="G5" s="405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</row>
    <row r="6" spans="2:24" ht="18.600000000000001" customHeight="1">
      <c r="B6" s="413">
        <v>1</v>
      </c>
      <c r="C6" s="416" t="s">
        <v>91</v>
      </c>
      <c r="D6" s="157" t="s">
        <v>83</v>
      </c>
      <c r="E6" s="229" t="str">
        <f>'JADWAL IKHWAN'!F19</f>
        <v>ABU BAKR</v>
      </c>
      <c r="F6" s="230" t="s">
        <v>59</v>
      </c>
      <c r="G6" s="229" t="str">
        <f>'JADWAL IKHWAN'!I19</f>
        <v>MADINAH</v>
      </c>
      <c r="H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</row>
    <row r="7" spans="2:24" ht="18.600000000000001" customHeight="1">
      <c r="B7" s="414"/>
      <c r="C7" s="416"/>
      <c r="D7" s="157" t="s">
        <v>84</v>
      </c>
      <c r="E7" s="229" t="str">
        <f>'JADWAL IKHWAN'!F18</f>
        <v>BADR</v>
      </c>
      <c r="F7" s="230" t="s">
        <v>59</v>
      </c>
      <c r="G7" s="229" t="str">
        <f>'JADWAL IKHWAN'!I18</f>
        <v>ABU DAWUD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</row>
    <row r="8" spans="2:24" ht="18.600000000000001" customHeight="1">
      <c r="B8" s="415"/>
      <c r="C8" s="416"/>
      <c r="D8" s="157" t="s">
        <v>85</v>
      </c>
      <c r="E8" s="229" t="str">
        <f>'JADWAL IKHWAN'!F17</f>
        <v>DARUSSALAM</v>
      </c>
      <c r="F8" s="230" t="s">
        <v>59</v>
      </c>
      <c r="G8" s="229" t="str">
        <f>'JADWAL IKHWAN'!I17</f>
        <v>AHMAD BIN HAMBAL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</row>
    <row r="9" spans="2:24" ht="18.600000000000001" customHeight="1">
      <c r="B9" s="413">
        <v>2</v>
      </c>
      <c r="C9" s="416" t="s">
        <v>92</v>
      </c>
      <c r="D9" s="157" t="s">
        <v>83</v>
      </c>
      <c r="E9" s="229" t="str">
        <f>'JADWAL IKHWAN'!F37</f>
        <v>ALI BIN ABI THALIB</v>
      </c>
      <c r="F9" s="230" t="s">
        <v>59</v>
      </c>
      <c r="G9" s="229" t="str">
        <f>'JADWAL IKHWAN'!J37</f>
        <v>AL QUDS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</row>
    <row r="10" spans="2:24" ht="18.600000000000001" customHeight="1">
      <c r="B10" s="414"/>
      <c r="C10" s="416"/>
      <c r="D10" s="157" t="s">
        <v>84</v>
      </c>
      <c r="E10" s="229" t="str">
        <f>'JADWAL IKHWAN'!F63</f>
        <v>TABUK</v>
      </c>
      <c r="F10" s="230" t="s">
        <v>59</v>
      </c>
      <c r="G10" s="229" t="str">
        <f>'JADWAL IKHWAN'!J63</f>
        <v>AL BAIHAQI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</row>
    <row r="11" spans="2:24" ht="18.600000000000001" customHeight="1">
      <c r="B11" s="415"/>
      <c r="C11" s="416"/>
      <c r="D11" s="157" t="s">
        <v>85</v>
      </c>
      <c r="E11" s="229" t="str">
        <f>'JADWAL IKHWAN'!F49</f>
        <v>NA'IM</v>
      </c>
      <c r="F11" s="230" t="s">
        <v>59</v>
      </c>
      <c r="G11" s="229" t="str">
        <f>'JADWAL IKHWAN'!J49</f>
        <v>SUFYAN ATS TSAURY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</row>
    <row r="12" spans="2:24" ht="18.600000000000001" customHeight="1">
      <c r="B12" s="413">
        <v>3</v>
      </c>
      <c r="C12" s="416" t="s">
        <v>142</v>
      </c>
      <c r="D12" s="157" t="s">
        <v>83</v>
      </c>
      <c r="E12" s="229" t="str">
        <f>'JADWAL IKHWAN'!Q48</f>
        <v>ALI BIN ABI THALIB</v>
      </c>
      <c r="F12" s="230" t="s">
        <v>59</v>
      </c>
      <c r="G12" s="229" t="str">
        <f>'JADWAL IKHWAN'!T48</f>
        <v>ISTANBUL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</row>
    <row r="13" spans="2:24" ht="18.600000000000001" customHeight="1">
      <c r="B13" s="414"/>
      <c r="C13" s="416"/>
      <c r="D13" s="157" t="s">
        <v>84</v>
      </c>
      <c r="E13" s="229" t="str">
        <f>'JADWAL IKHWAN'!Q49</f>
        <v>TABUK</v>
      </c>
      <c r="F13" s="230" t="s">
        <v>59</v>
      </c>
      <c r="G13" s="229" t="str">
        <f>'JADWAL IKHWAN'!T49</f>
        <v>ABU DAWUD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</row>
    <row r="14" spans="2:24" ht="18.600000000000001" customHeight="1">
      <c r="B14" s="415"/>
      <c r="C14" s="416"/>
      <c r="D14" s="157" t="s">
        <v>85</v>
      </c>
      <c r="E14" s="229" t="str">
        <f>'JADWAL IKHWAN'!Q47</f>
        <v>NA'IM</v>
      </c>
      <c r="F14" s="230" t="s">
        <v>59</v>
      </c>
      <c r="G14" s="229" t="str">
        <f>'JADWAL IKHWAN'!T47</f>
        <v>SUFYAN ATS TSAURY</v>
      </c>
      <c r="H14" s="78"/>
      <c r="I14" s="78"/>
      <c r="P14" s="78"/>
      <c r="Q14" s="78"/>
      <c r="R14" s="78"/>
      <c r="S14" s="78"/>
      <c r="T14" s="78"/>
      <c r="U14" s="78"/>
      <c r="V14" s="78"/>
      <c r="W14" s="78"/>
      <c r="X14" s="78"/>
    </row>
    <row r="15" spans="2:24" ht="18.600000000000001" customHeight="1">
      <c r="B15" s="413">
        <v>4</v>
      </c>
      <c r="C15" s="416" t="s">
        <v>143</v>
      </c>
      <c r="D15" s="157" t="s">
        <v>83</v>
      </c>
      <c r="E15" s="229" t="str">
        <f>'JADWAL IKHWAN'!AB18</f>
        <v>ALI BIN ABI THALIB</v>
      </c>
      <c r="F15" s="230" t="s">
        <v>59</v>
      </c>
      <c r="G15" s="229" t="str">
        <f>'JADWAL IKHWAN'!AG18</f>
        <v>AL QUDS</v>
      </c>
      <c r="H15" s="78"/>
      <c r="I15" s="78"/>
      <c r="P15" s="78"/>
      <c r="Q15" s="78"/>
      <c r="R15" s="78"/>
      <c r="S15" s="78"/>
      <c r="T15" s="78"/>
      <c r="U15" s="78"/>
      <c r="V15" s="78"/>
      <c r="W15" s="78"/>
      <c r="X15" s="78"/>
    </row>
    <row r="16" spans="2:24" ht="18.600000000000001" customHeight="1">
      <c r="B16" s="414"/>
      <c r="C16" s="416"/>
      <c r="D16" s="157" t="s">
        <v>84</v>
      </c>
      <c r="E16" s="229" t="str">
        <f>'JADWAL IKHWAN'!AB44</f>
        <v>KHAIBAR</v>
      </c>
      <c r="F16" s="230" t="s">
        <v>59</v>
      </c>
      <c r="G16" s="229" t="str">
        <f>'JADWAL IKHWAN'!AG44</f>
        <v>AL BAIHAQI</v>
      </c>
      <c r="H16" s="78"/>
      <c r="I16" s="78"/>
      <c r="P16" s="78"/>
      <c r="Q16" s="78"/>
      <c r="R16" s="78"/>
      <c r="S16" s="78"/>
      <c r="T16" s="78"/>
      <c r="U16" s="78"/>
      <c r="V16" s="78"/>
      <c r="W16" s="78"/>
      <c r="X16" s="78"/>
    </row>
    <row r="17" spans="2:24" ht="18.600000000000001" customHeight="1">
      <c r="B17" s="415"/>
      <c r="C17" s="416"/>
      <c r="D17" s="157" t="s">
        <v>85</v>
      </c>
      <c r="E17" s="229" t="str">
        <f>'JADWAL IKHWAN'!AB30</f>
        <v>FIRDAUS</v>
      </c>
      <c r="F17" s="230" t="s">
        <v>59</v>
      </c>
      <c r="G17" s="229" t="str">
        <f>'JADWAL IKHWAN'!AG30</f>
        <v>ABU HANIFAH</v>
      </c>
      <c r="H17" s="78"/>
      <c r="I17" s="78"/>
      <c r="P17" s="78"/>
      <c r="Q17" s="78"/>
      <c r="R17" s="78"/>
      <c r="S17" s="78"/>
      <c r="T17" s="78"/>
      <c r="U17" s="78"/>
      <c r="V17" s="78"/>
      <c r="W17" s="78"/>
      <c r="X17" s="78"/>
    </row>
    <row r="18" spans="2:24" ht="18.600000000000001" customHeight="1">
      <c r="B18" s="399">
        <v>5</v>
      </c>
      <c r="C18" s="402" t="s">
        <v>94</v>
      </c>
      <c r="D18" s="157" t="s">
        <v>83</v>
      </c>
      <c r="E18" s="229" t="str">
        <f>'JADWAL IKHWAN'!AN44</f>
        <v>MADINAH</v>
      </c>
      <c r="F18" s="230" t="s">
        <v>59</v>
      </c>
      <c r="G18" s="229" t="str">
        <f>'JADWAL IKHWAN'!AR44</f>
        <v>ABU BAKR</v>
      </c>
      <c r="H18" s="78"/>
      <c r="I18" s="78"/>
      <c r="P18" s="78"/>
      <c r="Q18" s="78"/>
      <c r="R18" s="78"/>
      <c r="S18" s="78"/>
      <c r="T18" s="78"/>
      <c r="U18" s="78"/>
      <c r="V18" s="78"/>
      <c r="W18" s="78"/>
      <c r="X18" s="78"/>
    </row>
    <row r="19" spans="2:24" ht="18.600000000000001" customHeight="1">
      <c r="B19" s="400"/>
      <c r="C19" s="402"/>
      <c r="D19" s="157" t="s">
        <v>84</v>
      </c>
      <c r="E19" s="229" t="str">
        <f>'JADWAL IKHWAN'!AN30</f>
        <v>MUSLIM</v>
      </c>
      <c r="F19" s="230" t="s">
        <v>59</v>
      </c>
      <c r="G19" s="229" t="str">
        <f>'JADWAL IKHWAN'!AR30</f>
        <v>BADR</v>
      </c>
      <c r="H19" s="78"/>
      <c r="I19" s="78"/>
      <c r="P19" s="78"/>
      <c r="Q19" s="78"/>
      <c r="R19" s="78"/>
      <c r="S19" s="78"/>
      <c r="T19" s="78"/>
      <c r="U19" s="78"/>
      <c r="V19" s="78"/>
      <c r="W19" s="78"/>
      <c r="X19" s="78"/>
    </row>
    <row r="20" spans="2:24" ht="18.600000000000001" customHeight="1">
      <c r="B20" s="401"/>
      <c r="C20" s="402"/>
      <c r="D20" s="157" t="s">
        <v>85</v>
      </c>
      <c r="E20" s="229" t="str">
        <f>'JADWAL IKHWAN'!AN16</f>
        <v>AHMAD BIN HAMBAL</v>
      </c>
      <c r="F20" s="230" t="s">
        <v>59</v>
      </c>
      <c r="G20" s="229" t="str">
        <f>'JADWAL IKHWAN'!AR16</f>
        <v>DARUSSALAM</v>
      </c>
      <c r="H20" s="78"/>
      <c r="I20" s="78"/>
      <c r="P20" s="78"/>
      <c r="Q20" s="78"/>
      <c r="R20" s="78"/>
      <c r="S20" s="78"/>
      <c r="T20" s="78"/>
      <c r="U20" s="78"/>
      <c r="V20" s="78"/>
      <c r="W20" s="78"/>
      <c r="X20" s="78"/>
    </row>
    <row r="21" spans="2:24" ht="18.600000000000001" customHeight="1">
      <c r="B21" s="231" t="s">
        <v>89</v>
      </c>
      <c r="C21" s="231" t="s">
        <v>147</v>
      </c>
      <c r="D21" s="231" t="s">
        <v>90</v>
      </c>
      <c r="E21" s="406" t="s">
        <v>192</v>
      </c>
      <c r="F21" s="406"/>
      <c r="G21" s="407"/>
      <c r="H21" s="78"/>
      <c r="I21" s="78"/>
      <c r="P21" s="78"/>
      <c r="Q21" s="78"/>
      <c r="R21" s="78"/>
      <c r="S21" s="78"/>
      <c r="T21" s="78"/>
      <c r="U21" s="78"/>
      <c r="V21" s="78"/>
      <c r="W21" s="78"/>
      <c r="X21" s="78"/>
    </row>
    <row r="22" spans="2:24" ht="18.600000000000001" customHeight="1">
      <c r="B22" s="399">
        <v>1</v>
      </c>
      <c r="C22" s="408" t="s">
        <v>93</v>
      </c>
      <c r="D22" s="411" t="s">
        <v>84</v>
      </c>
      <c r="E22" s="168" t="str">
        <f>'JADWAL IKHWAN'!Q15</f>
        <v>TABUK</v>
      </c>
      <c r="F22" s="211" t="s">
        <v>59</v>
      </c>
      <c r="G22" s="168" t="str">
        <f>'JADWAL IKHWAN'!U15</f>
        <v>KHAIBAR</v>
      </c>
      <c r="H22" s="78"/>
      <c r="I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2:24" ht="18.600000000000001" customHeight="1">
      <c r="B23" s="400"/>
      <c r="C23" s="409"/>
      <c r="D23" s="412"/>
      <c r="E23" s="229" t="str">
        <f>'JADWAL IKHWAN'!Q16</f>
        <v>MUSLIM</v>
      </c>
      <c r="F23" s="230" t="s">
        <v>59</v>
      </c>
      <c r="G23" s="229" t="str">
        <f>'JADWAL IKHWAN'!U16</f>
        <v>AL BAIHAQI</v>
      </c>
      <c r="H23" s="78"/>
      <c r="I23" s="78"/>
      <c r="P23" s="78"/>
      <c r="Q23" s="78"/>
      <c r="R23" s="78"/>
      <c r="S23" s="78"/>
      <c r="T23" s="78"/>
      <c r="U23" s="78"/>
      <c r="V23" s="78"/>
      <c r="W23" s="78"/>
      <c r="X23" s="78"/>
    </row>
    <row r="24" spans="2:24" ht="18.600000000000001" customHeight="1">
      <c r="B24" s="400"/>
      <c r="C24" s="409"/>
      <c r="D24" s="411" t="s">
        <v>85</v>
      </c>
      <c r="E24" s="229" t="str">
        <f>'JADWAL IKHWAN'!Q27</f>
        <v>FIRDAUS</v>
      </c>
      <c r="F24" s="230" t="s">
        <v>59</v>
      </c>
      <c r="G24" s="229" t="str">
        <f>'JADWAL IKHWAN'!U27</f>
        <v>DARUSSALAM</v>
      </c>
      <c r="H24" s="78"/>
      <c r="I24" s="78"/>
      <c r="P24" s="78"/>
      <c r="Q24" s="78"/>
      <c r="R24" s="78"/>
      <c r="S24" s="78"/>
      <c r="T24" s="78"/>
      <c r="U24" s="78"/>
      <c r="V24" s="78"/>
      <c r="W24" s="78"/>
      <c r="X24" s="78"/>
    </row>
    <row r="25" spans="2:24" ht="18.600000000000001" customHeight="1">
      <c r="B25" s="401"/>
      <c r="C25" s="410"/>
      <c r="D25" s="412"/>
      <c r="E25" s="229" t="str">
        <f>'JADWAL IKHWAN'!Q28</f>
        <v>AHMAD BIN HAMBAL</v>
      </c>
      <c r="F25" s="230" t="s">
        <v>59</v>
      </c>
      <c r="G25" s="229" t="str">
        <f>'JADWAL IKHWAN'!U28</f>
        <v>ABU HANIFAH</v>
      </c>
      <c r="H25" s="78"/>
      <c r="I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2:24" ht="15.75" customHeight="1">
      <c r="B26" s="212"/>
      <c r="C26" s="78"/>
      <c r="D26" s="78"/>
      <c r="E26" s="78"/>
      <c r="F26" s="212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</row>
    <row r="27" spans="2:24" ht="15.75" customHeight="1"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</row>
    <row r="28" spans="2:24" ht="15.75" customHeight="1"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</row>
    <row r="29" spans="2:24" ht="15.75" customHeight="1">
      <c r="B29" s="212"/>
      <c r="C29" s="78"/>
      <c r="D29" s="78"/>
      <c r="E29" s="78"/>
      <c r="F29" s="212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</row>
    <row r="30" spans="2:24" ht="15.75" customHeight="1">
      <c r="B30" s="212"/>
      <c r="C30" s="78"/>
      <c r="D30" s="78"/>
      <c r="E30" s="78"/>
      <c r="F30" s="212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</row>
    <row r="31" spans="2:24" ht="15.75" customHeight="1">
      <c r="B31" s="212"/>
      <c r="C31" s="78"/>
      <c r="D31" s="78"/>
      <c r="E31" s="78"/>
      <c r="F31" s="212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</row>
    <row r="32" spans="2:24" ht="15.75" customHeight="1">
      <c r="B32" s="212"/>
      <c r="C32" s="78"/>
      <c r="D32" s="78"/>
      <c r="E32" s="78"/>
      <c r="F32" s="212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</row>
    <row r="33" spans="2:24" ht="15.75" customHeight="1">
      <c r="B33" s="212"/>
      <c r="C33" s="78"/>
      <c r="D33" s="78"/>
      <c r="E33" s="78"/>
      <c r="F33" s="212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</row>
    <row r="34" spans="2:24" ht="15.75" customHeight="1">
      <c r="B34" s="212"/>
      <c r="C34" s="78"/>
      <c r="D34" s="78"/>
      <c r="E34" s="78"/>
      <c r="F34" s="212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</row>
    <row r="35" spans="2:24" ht="15.75" customHeight="1">
      <c r="B35" s="212"/>
      <c r="C35" s="78"/>
      <c r="D35" s="78"/>
      <c r="E35" s="78"/>
      <c r="F35" s="212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</row>
    <row r="36" spans="2:24" ht="15.75" customHeight="1">
      <c r="B36" s="212"/>
      <c r="C36" s="78"/>
      <c r="D36" s="78"/>
      <c r="E36" s="78"/>
      <c r="F36" s="212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</row>
    <row r="37" spans="2:24" ht="15.75" customHeight="1">
      <c r="B37" s="212"/>
      <c r="C37" s="78"/>
      <c r="D37" s="78"/>
      <c r="E37" s="78"/>
      <c r="F37" s="212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</row>
    <row r="38" spans="2:24" ht="15.75" customHeight="1">
      <c r="B38" s="212"/>
      <c r="C38" s="78"/>
      <c r="D38" s="78"/>
      <c r="E38" s="78"/>
      <c r="F38" s="212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</row>
    <row r="39" spans="2:24" ht="15.75" customHeight="1">
      <c r="B39" s="212"/>
      <c r="C39" s="78"/>
      <c r="D39" s="78"/>
      <c r="E39" s="78"/>
      <c r="F39" s="212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</row>
    <row r="40" spans="2:24" ht="15.75" customHeight="1">
      <c r="B40" s="212"/>
      <c r="C40" s="78"/>
      <c r="D40" s="78"/>
      <c r="E40" s="78"/>
      <c r="F40" s="212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</row>
    <row r="41" spans="2:24" ht="15.75" customHeight="1">
      <c r="B41" s="212"/>
      <c r="C41" s="78"/>
      <c r="D41" s="78"/>
      <c r="E41" s="78"/>
      <c r="F41" s="212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</row>
    <row r="42" spans="2:24" ht="15.75" customHeight="1">
      <c r="B42" s="212"/>
      <c r="C42" s="78"/>
      <c r="D42" s="78"/>
      <c r="E42" s="78"/>
      <c r="F42" s="212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</row>
    <row r="43" spans="2:24" ht="15.75" customHeight="1">
      <c r="B43" s="212"/>
      <c r="C43" s="78"/>
      <c r="D43" s="78"/>
      <c r="E43" s="78"/>
      <c r="F43" s="212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</row>
    <row r="44" spans="2:24" ht="15.75" customHeight="1">
      <c r="B44" s="212"/>
      <c r="C44" s="78"/>
      <c r="D44" s="78"/>
      <c r="E44" s="78"/>
      <c r="F44" s="212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</row>
    <row r="45" spans="2:24" ht="15.75" customHeight="1">
      <c r="B45" s="212"/>
      <c r="C45" s="78"/>
      <c r="D45" s="78"/>
      <c r="E45" s="78"/>
      <c r="F45" s="212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</row>
    <row r="46" spans="2:24" ht="15.75" customHeight="1">
      <c r="B46" s="212"/>
      <c r="C46" s="78"/>
      <c r="D46" s="78"/>
      <c r="E46" s="78"/>
      <c r="F46" s="212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</row>
    <row r="47" spans="2:24" ht="15.75" customHeight="1">
      <c r="B47" s="212"/>
      <c r="C47" s="78"/>
      <c r="D47" s="78"/>
      <c r="E47" s="78"/>
      <c r="F47" s="212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</row>
    <row r="48" spans="2:24" ht="15.75" customHeight="1">
      <c r="B48" s="212"/>
      <c r="C48" s="78"/>
      <c r="D48" s="78"/>
      <c r="E48" s="78"/>
      <c r="F48" s="212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</row>
    <row r="49" spans="2:24" ht="15.75" customHeight="1">
      <c r="B49" s="212"/>
      <c r="C49" s="78"/>
      <c r="D49" s="78"/>
      <c r="E49" s="78"/>
      <c r="F49" s="212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</row>
    <row r="50" spans="2:24" ht="15.75" customHeight="1">
      <c r="B50" s="212"/>
      <c r="C50" s="78"/>
      <c r="D50" s="78"/>
      <c r="E50" s="78"/>
      <c r="F50" s="212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</row>
    <row r="51" spans="2:24" ht="15.75" customHeight="1">
      <c r="B51" s="212"/>
      <c r="C51" s="78"/>
      <c r="D51" s="78"/>
      <c r="E51" s="78"/>
      <c r="F51" s="212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</row>
    <row r="52" spans="2:24" ht="15.75" customHeight="1">
      <c r="B52" s="212"/>
      <c r="C52" s="78"/>
      <c r="D52" s="78"/>
      <c r="E52" s="78"/>
      <c r="F52" s="212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</row>
    <row r="53" spans="2:24" ht="15.75" customHeight="1">
      <c r="B53" s="212"/>
      <c r="C53" s="78"/>
      <c r="D53" s="78"/>
      <c r="E53" s="78"/>
      <c r="F53" s="212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</row>
    <row r="54" spans="2:24" ht="15.75" customHeight="1">
      <c r="B54" s="212"/>
      <c r="C54" s="78"/>
      <c r="D54" s="78"/>
      <c r="E54" s="78"/>
      <c r="F54" s="212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</row>
    <row r="55" spans="2:24" ht="15.75" customHeight="1">
      <c r="B55" s="212"/>
      <c r="C55" s="78"/>
      <c r="D55" s="78"/>
      <c r="E55" s="78"/>
      <c r="F55" s="212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</row>
    <row r="56" spans="2:24" ht="15.75" customHeight="1">
      <c r="B56" s="212"/>
      <c r="C56" s="78"/>
      <c r="D56" s="78"/>
      <c r="E56" s="78"/>
      <c r="F56" s="212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</row>
    <row r="57" spans="2:24" ht="15.75" customHeight="1">
      <c r="B57" s="212"/>
      <c r="C57" s="78"/>
      <c r="D57" s="78"/>
      <c r="E57" s="78"/>
      <c r="F57" s="212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</row>
    <row r="58" spans="2:24" ht="15.75" customHeight="1">
      <c r="B58" s="212"/>
      <c r="C58" s="78"/>
      <c r="D58" s="78"/>
      <c r="E58" s="78"/>
      <c r="F58" s="212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2:24" ht="15.75" customHeight="1">
      <c r="B59" s="212"/>
      <c r="C59" s="78"/>
      <c r="D59" s="78"/>
      <c r="E59" s="78"/>
      <c r="F59" s="212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</row>
    <row r="60" spans="2:24" ht="15.75" customHeight="1">
      <c r="B60" s="212"/>
      <c r="C60" s="78"/>
      <c r="D60" s="78"/>
      <c r="E60" s="78"/>
      <c r="F60" s="212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</row>
    <row r="61" spans="2:24" ht="15.75" customHeight="1">
      <c r="B61" s="212"/>
      <c r="C61" s="78"/>
      <c r="D61" s="78"/>
      <c r="E61" s="78"/>
      <c r="F61" s="212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</row>
    <row r="62" spans="2:24" ht="15.75" customHeight="1">
      <c r="B62" s="212"/>
      <c r="C62" s="78"/>
      <c r="D62" s="78"/>
      <c r="E62" s="78"/>
      <c r="F62" s="212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</row>
    <row r="63" spans="2:24" ht="15.75" customHeight="1">
      <c r="B63" s="212"/>
      <c r="C63" s="78"/>
      <c r="D63" s="78"/>
      <c r="E63" s="78"/>
      <c r="F63" s="212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</row>
    <row r="64" spans="2:24" ht="15.75" customHeight="1">
      <c r="B64" s="212"/>
      <c r="C64" s="78"/>
      <c r="D64" s="78"/>
      <c r="E64" s="78"/>
      <c r="F64" s="212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</row>
    <row r="65" spans="2:24" ht="15.75" customHeight="1">
      <c r="B65" s="212"/>
      <c r="C65" s="78"/>
      <c r="D65" s="78"/>
      <c r="E65" s="78"/>
      <c r="F65" s="212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</row>
    <row r="66" spans="2:24" ht="15.75" customHeight="1">
      <c r="B66" s="212"/>
      <c r="C66" s="78"/>
      <c r="D66" s="78"/>
      <c r="E66" s="78"/>
      <c r="F66" s="212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</row>
    <row r="67" spans="2:24" ht="15.75" customHeight="1">
      <c r="B67" s="212"/>
      <c r="C67" s="78"/>
      <c r="D67" s="78"/>
      <c r="E67" s="78"/>
      <c r="F67" s="212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</row>
    <row r="68" spans="2:24" ht="15.75" customHeight="1">
      <c r="B68" s="212"/>
      <c r="C68" s="78"/>
      <c r="D68" s="78"/>
      <c r="E68" s="78"/>
      <c r="F68" s="212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</row>
    <row r="69" spans="2:24" ht="15.75" customHeight="1">
      <c r="B69" s="212"/>
      <c r="C69" s="78"/>
      <c r="D69" s="78"/>
      <c r="E69" s="78"/>
      <c r="F69" s="212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</row>
    <row r="70" spans="2:24" ht="15.75" customHeight="1">
      <c r="B70" s="212"/>
      <c r="C70" s="78"/>
      <c r="D70" s="78"/>
      <c r="E70" s="78"/>
      <c r="F70" s="212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</row>
    <row r="71" spans="2:24" ht="15.75" customHeight="1">
      <c r="B71" s="212"/>
      <c r="C71" s="78"/>
      <c r="D71" s="78"/>
      <c r="E71" s="78"/>
      <c r="F71" s="212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</row>
    <row r="72" spans="2:24" ht="15.75" customHeight="1">
      <c r="B72" s="212"/>
      <c r="C72" s="78"/>
      <c r="D72" s="78"/>
      <c r="E72" s="78"/>
      <c r="F72" s="212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</row>
    <row r="73" spans="2:24" ht="15.75" customHeight="1">
      <c r="B73" s="212"/>
      <c r="C73" s="78"/>
      <c r="D73" s="78"/>
      <c r="E73" s="78"/>
      <c r="F73" s="212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</row>
    <row r="74" spans="2:24" ht="15.75" customHeight="1">
      <c r="B74" s="212"/>
      <c r="C74" s="78"/>
      <c r="D74" s="78"/>
      <c r="E74" s="78"/>
      <c r="F74" s="212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</row>
    <row r="75" spans="2:24" ht="15.75" customHeight="1">
      <c r="B75" s="212"/>
      <c r="C75" s="78"/>
      <c r="D75" s="78"/>
      <c r="E75" s="78"/>
      <c r="F75" s="212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</row>
    <row r="76" spans="2:24" ht="15.75" customHeight="1">
      <c r="B76" s="212"/>
      <c r="C76" s="78"/>
      <c r="D76" s="78"/>
      <c r="E76" s="78"/>
      <c r="F76" s="212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</row>
    <row r="77" spans="2:24" ht="15.75" customHeight="1">
      <c r="B77" s="212"/>
      <c r="C77" s="78"/>
      <c r="D77" s="78"/>
      <c r="E77" s="78"/>
      <c r="F77" s="212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</row>
    <row r="78" spans="2:24" ht="15.75" customHeight="1">
      <c r="B78" s="212"/>
      <c r="C78" s="78"/>
      <c r="D78" s="78"/>
      <c r="E78" s="78"/>
      <c r="F78" s="212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</row>
    <row r="79" spans="2:24" ht="15.75" customHeight="1">
      <c r="B79" s="212"/>
      <c r="C79" s="78"/>
      <c r="D79" s="78"/>
      <c r="E79" s="78"/>
      <c r="F79" s="212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</row>
    <row r="80" spans="2:24" ht="15.75" customHeight="1">
      <c r="B80" s="212"/>
      <c r="C80" s="78"/>
      <c r="D80" s="78"/>
      <c r="E80" s="78"/>
      <c r="F80" s="212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</row>
    <row r="81" spans="2:24" ht="15.75" customHeight="1">
      <c r="B81" s="212"/>
      <c r="C81" s="78"/>
      <c r="D81" s="78"/>
      <c r="E81" s="78"/>
      <c r="F81" s="212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</row>
    <row r="82" spans="2:24" ht="15.75" customHeight="1">
      <c r="B82" s="212"/>
      <c r="C82" s="78"/>
      <c r="D82" s="78"/>
      <c r="E82" s="78"/>
      <c r="F82" s="212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</row>
    <row r="83" spans="2:24" ht="15.75" customHeight="1">
      <c r="B83" s="212"/>
      <c r="C83" s="78"/>
      <c r="D83" s="78"/>
      <c r="E83" s="78"/>
      <c r="F83" s="212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</row>
    <row r="84" spans="2:24" ht="15.75" customHeight="1">
      <c r="B84" s="212"/>
      <c r="C84" s="78"/>
      <c r="D84" s="78"/>
      <c r="E84" s="78"/>
      <c r="F84" s="212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</row>
    <row r="85" spans="2:24" ht="15.75" customHeight="1">
      <c r="B85" s="212"/>
      <c r="C85" s="78"/>
      <c r="D85" s="78"/>
      <c r="E85" s="78"/>
      <c r="F85" s="212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</row>
    <row r="86" spans="2:24" ht="15.75" customHeight="1">
      <c r="B86" s="212"/>
      <c r="C86" s="78"/>
      <c r="D86" s="78"/>
      <c r="E86" s="78"/>
      <c r="F86" s="212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</row>
    <row r="87" spans="2:24" ht="15.75" customHeight="1">
      <c r="B87" s="212"/>
      <c r="C87" s="78"/>
      <c r="D87" s="78"/>
      <c r="E87" s="78"/>
      <c r="F87" s="212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</row>
    <row r="88" spans="2:24" ht="15.75" customHeight="1">
      <c r="B88" s="212"/>
      <c r="C88" s="78"/>
      <c r="D88" s="78"/>
      <c r="E88" s="78"/>
      <c r="F88" s="212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</row>
    <row r="89" spans="2:24" ht="15.75" customHeight="1">
      <c r="B89" s="212"/>
      <c r="C89" s="78"/>
      <c r="D89" s="78"/>
      <c r="E89" s="78"/>
      <c r="F89" s="212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</row>
    <row r="90" spans="2:24" ht="15.75" customHeight="1">
      <c r="B90" s="212"/>
      <c r="C90" s="78"/>
      <c r="D90" s="78"/>
      <c r="E90" s="78"/>
      <c r="F90" s="212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</row>
    <row r="91" spans="2:24" ht="15.75" customHeight="1">
      <c r="B91" s="212"/>
      <c r="C91" s="78"/>
      <c r="D91" s="78"/>
      <c r="E91" s="78"/>
      <c r="F91" s="212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</row>
    <row r="92" spans="2:24" ht="15.75" customHeight="1">
      <c r="B92" s="212"/>
      <c r="C92" s="78"/>
      <c r="D92" s="78"/>
      <c r="E92" s="78"/>
      <c r="F92" s="212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</row>
    <row r="93" spans="2:24" ht="15.75" customHeight="1">
      <c r="B93" s="212"/>
      <c r="C93" s="78"/>
      <c r="D93" s="78"/>
      <c r="E93" s="78"/>
      <c r="F93" s="212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</row>
    <row r="94" spans="2:24" ht="15.75" customHeight="1">
      <c r="B94" s="212"/>
      <c r="C94" s="78"/>
      <c r="D94" s="78"/>
      <c r="E94" s="78"/>
      <c r="F94" s="212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</row>
    <row r="95" spans="2:24" ht="15.75" customHeight="1">
      <c r="B95" s="212"/>
      <c r="C95" s="78"/>
      <c r="D95" s="78"/>
      <c r="E95" s="78"/>
      <c r="F95" s="212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</row>
    <row r="96" spans="2:24" ht="15.75" customHeight="1">
      <c r="B96" s="212"/>
      <c r="C96" s="78"/>
      <c r="D96" s="78"/>
      <c r="E96" s="78"/>
      <c r="F96" s="212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</row>
    <row r="97" spans="2:24" ht="15.75" customHeight="1">
      <c r="B97" s="212"/>
      <c r="C97" s="78"/>
      <c r="D97" s="78"/>
      <c r="E97" s="78"/>
      <c r="F97" s="212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</row>
    <row r="98" spans="2:24" ht="15.75" customHeight="1">
      <c r="B98" s="212"/>
      <c r="C98" s="78"/>
      <c r="D98" s="78"/>
      <c r="E98" s="78"/>
      <c r="F98" s="212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</row>
    <row r="99" spans="2:24" ht="15.75" customHeight="1">
      <c r="B99" s="212"/>
      <c r="C99" s="78"/>
      <c r="D99" s="78"/>
      <c r="E99" s="78"/>
      <c r="F99" s="212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</row>
    <row r="100" spans="2:24" ht="15.75" customHeight="1">
      <c r="B100" s="212"/>
      <c r="C100" s="78"/>
      <c r="D100" s="78"/>
      <c r="E100" s="78"/>
      <c r="F100" s="212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</row>
    <row r="101" spans="2:24" ht="15.75" customHeight="1">
      <c r="B101" s="212"/>
      <c r="C101" s="78"/>
      <c r="D101" s="78"/>
      <c r="E101" s="78"/>
      <c r="F101" s="212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</row>
    <row r="102" spans="2:24" ht="15.75" customHeight="1">
      <c r="B102" s="212"/>
      <c r="C102" s="78"/>
      <c r="D102" s="78"/>
      <c r="E102" s="78"/>
      <c r="F102" s="212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</row>
    <row r="103" spans="2:24" ht="15.75" customHeight="1">
      <c r="B103" s="212"/>
      <c r="C103" s="78"/>
      <c r="D103" s="78"/>
      <c r="E103" s="78"/>
      <c r="F103" s="212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</row>
    <row r="104" spans="2:24" ht="15.75" customHeight="1">
      <c r="B104" s="212"/>
      <c r="C104" s="78"/>
      <c r="D104" s="78"/>
      <c r="E104" s="78"/>
      <c r="F104" s="212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</row>
    <row r="105" spans="2:24" ht="15.75" customHeight="1">
      <c r="B105" s="212"/>
      <c r="C105" s="78"/>
      <c r="D105" s="78"/>
      <c r="E105" s="78"/>
      <c r="F105" s="212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</row>
    <row r="106" spans="2:24" ht="15.75" customHeight="1">
      <c r="B106" s="212"/>
      <c r="C106" s="78"/>
      <c r="D106" s="78"/>
      <c r="E106" s="78"/>
      <c r="F106" s="212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</row>
    <row r="107" spans="2:24" ht="15.75" customHeight="1">
      <c r="B107" s="212"/>
      <c r="C107" s="78"/>
      <c r="D107" s="78"/>
      <c r="E107" s="78"/>
      <c r="F107" s="212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</row>
    <row r="108" spans="2:24" ht="15.75" customHeight="1">
      <c r="B108" s="212"/>
      <c r="C108" s="78"/>
      <c r="D108" s="78"/>
      <c r="E108" s="78"/>
      <c r="F108" s="212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</row>
    <row r="109" spans="2:24" ht="15.75" customHeight="1">
      <c r="B109" s="212"/>
      <c r="C109" s="78"/>
      <c r="D109" s="78"/>
      <c r="E109" s="78"/>
      <c r="F109" s="212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</row>
    <row r="110" spans="2:24" ht="15.75" customHeight="1">
      <c r="B110" s="212"/>
      <c r="C110" s="78"/>
      <c r="D110" s="78"/>
      <c r="E110" s="78"/>
      <c r="F110" s="212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</row>
    <row r="111" spans="2:24" ht="15.75" customHeight="1">
      <c r="B111" s="212"/>
      <c r="C111" s="78"/>
      <c r="D111" s="78"/>
      <c r="E111" s="78"/>
      <c r="F111" s="212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</row>
    <row r="112" spans="2:24" ht="15.75" customHeight="1">
      <c r="B112" s="212"/>
      <c r="C112" s="78"/>
      <c r="D112" s="78"/>
      <c r="E112" s="78"/>
      <c r="F112" s="212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</row>
    <row r="113" spans="2:24" ht="15.75" customHeight="1">
      <c r="B113" s="212"/>
      <c r="C113" s="78"/>
      <c r="D113" s="78"/>
      <c r="E113" s="78"/>
      <c r="F113" s="212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</row>
    <row r="114" spans="2:24" ht="15.75" customHeight="1">
      <c r="B114" s="212"/>
      <c r="C114" s="78"/>
      <c r="D114" s="78"/>
      <c r="E114" s="78"/>
      <c r="F114" s="212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</row>
    <row r="115" spans="2:24" ht="15.75" customHeight="1">
      <c r="B115" s="212"/>
      <c r="C115" s="78"/>
      <c r="D115" s="78"/>
      <c r="E115" s="78"/>
      <c r="F115" s="212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</row>
    <row r="116" spans="2:24" ht="15.75" customHeight="1">
      <c r="B116" s="212"/>
      <c r="C116" s="78"/>
      <c r="D116" s="78"/>
      <c r="E116" s="78"/>
      <c r="F116" s="212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</row>
    <row r="117" spans="2:24" ht="15.75" customHeight="1">
      <c r="B117" s="212"/>
      <c r="C117" s="78"/>
      <c r="D117" s="78"/>
      <c r="E117" s="78"/>
      <c r="F117" s="212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</row>
    <row r="118" spans="2:24" ht="15.75" customHeight="1">
      <c r="B118" s="212"/>
      <c r="C118" s="78"/>
      <c r="D118" s="78"/>
      <c r="E118" s="78"/>
      <c r="F118" s="212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</row>
    <row r="119" spans="2:24" ht="15.75" customHeight="1">
      <c r="B119" s="212"/>
      <c r="C119" s="78"/>
      <c r="D119" s="78"/>
      <c r="E119" s="78"/>
      <c r="F119" s="212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</row>
    <row r="120" spans="2:24" ht="15.75" customHeight="1">
      <c r="B120" s="212"/>
      <c r="C120" s="78"/>
      <c r="D120" s="78"/>
      <c r="E120" s="78"/>
      <c r="F120" s="212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</row>
    <row r="121" spans="2:24" ht="15.75" customHeight="1">
      <c r="B121" s="212"/>
      <c r="C121" s="78"/>
      <c r="D121" s="78"/>
      <c r="E121" s="78"/>
      <c r="F121" s="212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</row>
    <row r="122" spans="2:24" ht="15.75" customHeight="1">
      <c r="B122" s="212"/>
      <c r="C122" s="78"/>
      <c r="D122" s="78"/>
      <c r="E122" s="78"/>
      <c r="F122" s="212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</row>
    <row r="123" spans="2:24" ht="15.75" customHeight="1">
      <c r="B123" s="212"/>
      <c r="C123" s="78"/>
      <c r="D123" s="78"/>
      <c r="E123" s="78"/>
      <c r="F123" s="212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</row>
    <row r="124" spans="2:24" ht="15.75" customHeight="1">
      <c r="B124" s="212"/>
      <c r="C124" s="78"/>
      <c r="D124" s="78"/>
      <c r="E124" s="78"/>
      <c r="F124" s="212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</row>
    <row r="125" spans="2:24" ht="15.75" customHeight="1">
      <c r="B125" s="212"/>
      <c r="C125" s="78"/>
      <c r="D125" s="78"/>
      <c r="E125" s="78"/>
      <c r="F125" s="212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</row>
    <row r="126" spans="2:24" ht="15.75" customHeight="1">
      <c r="B126" s="212"/>
      <c r="C126" s="78"/>
      <c r="D126" s="78"/>
      <c r="E126" s="78"/>
      <c r="F126" s="212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</row>
    <row r="127" spans="2:24" ht="15.75" customHeight="1">
      <c r="B127" s="212"/>
      <c r="C127" s="78"/>
      <c r="D127" s="78"/>
      <c r="E127" s="78"/>
      <c r="F127" s="212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</row>
    <row r="128" spans="2:24" ht="15.75" customHeight="1">
      <c r="B128" s="212"/>
      <c r="C128" s="78"/>
      <c r="D128" s="78"/>
      <c r="E128" s="78"/>
      <c r="F128" s="212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</row>
    <row r="129" spans="2:24" ht="15.75" customHeight="1">
      <c r="B129" s="212"/>
      <c r="C129" s="78"/>
      <c r="D129" s="78"/>
      <c r="E129" s="78"/>
      <c r="F129" s="212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</row>
    <row r="130" spans="2:24" ht="15.75" customHeight="1">
      <c r="B130" s="212"/>
      <c r="C130" s="78"/>
      <c r="D130" s="78"/>
      <c r="E130" s="78"/>
      <c r="F130" s="212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</row>
    <row r="131" spans="2:24" ht="15.75" customHeight="1">
      <c r="B131" s="212"/>
      <c r="C131" s="78"/>
      <c r="D131" s="78"/>
      <c r="E131" s="78"/>
      <c r="F131" s="212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</row>
    <row r="132" spans="2:24" ht="15.75" customHeight="1">
      <c r="B132" s="212"/>
      <c r="C132" s="78"/>
      <c r="D132" s="78"/>
      <c r="E132" s="78"/>
      <c r="F132" s="212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</row>
    <row r="133" spans="2:24" ht="15.75" customHeight="1">
      <c r="B133" s="212"/>
      <c r="C133" s="78"/>
      <c r="D133" s="78"/>
      <c r="E133" s="78"/>
      <c r="F133" s="212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</row>
    <row r="134" spans="2:24" ht="15.75" customHeight="1">
      <c r="B134" s="212"/>
      <c r="C134" s="78"/>
      <c r="D134" s="78"/>
      <c r="E134" s="78"/>
      <c r="F134" s="212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</row>
    <row r="135" spans="2:24" ht="15.75" customHeight="1">
      <c r="B135" s="212"/>
      <c r="C135" s="78"/>
      <c r="D135" s="78"/>
      <c r="E135" s="78"/>
      <c r="F135" s="212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</row>
    <row r="136" spans="2:24" ht="15.75" customHeight="1">
      <c r="B136" s="212"/>
      <c r="C136" s="78"/>
      <c r="D136" s="78"/>
      <c r="E136" s="78"/>
      <c r="F136" s="212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</row>
    <row r="137" spans="2:24" ht="15.75" customHeight="1">
      <c r="B137" s="212"/>
      <c r="C137" s="78"/>
      <c r="D137" s="78"/>
      <c r="E137" s="78"/>
      <c r="F137" s="212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</row>
    <row r="138" spans="2:24" ht="15.75" customHeight="1">
      <c r="B138" s="212"/>
      <c r="C138" s="78"/>
      <c r="D138" s="78"/>
      <c r="E138" s="78"/>
      <c r="F138" s="212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</row>
    <row r="139" spans="2:24" ht="15.75" customHeight="1">
      <c r="B139" s="212"/>
      <c r="C139" s="78"/>
      <c r="D139" s="78"/>
      <c r="E139" s="78"/>
      <c r="F139" s="212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</row>
    <row r="140" spans="2:24" ht="15.75" customHeight="1">
      <c r="B140" s="212"/>
      <c r="C140" s="78"/>
      <c r="D140" s="78"/>
      <c r="E140" s="78"/>
      <c r="F140" s="212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</row>
    <row r="141" spans="2:24" ht="15.75" customHeight="1">
      <c r="B141" s="212"/>
      <c r="C141" s="78"/>
      <c r="D141" s="78"/>
      <c r="E141" s="78"/>
      <c r="F141" s="212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</row>
    <row r="142" spans="2:24" ht="15.75" customHeight="1">
      <c r="B142" s="212"/>
      <c r="C142" s="78"/>
      <c r="D142" s="78"/>
      <c r="E142" s="78"/>
      <c r="F142" s="212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</row>
    <row r="143" spans="2:24" ht="15.75" customHeight="1">
      <c r="B143" s="212"/>
      <c r="C143" s="78"/>
      <c r="D143" s="78"/>
      <c r="E143" s="78"/>
      <c r="F143" s="212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</row>
    <row r="144" spans="2:24" ht="15.75" customHeight="1">
      <c r="B144" s="212"/>
      <c r="C144" s="78"/>
      <c r="D144" s="78"/>
      <c r="E144" s="78"/>
      <c r="F144" s="212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</row>
    <row r="145" spans="2:24" ht="15.75" customHeight="1">
      <c r="B145" s="212"/>
      <c r="C145" s="78"/>
      <c r="D145" s="78"/>
      <c r="E145" s="78"/>
      <c r="F145" s="212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</row>
    <row r="146" spans="2:24" ht="15.75" customHeight="1">
      <c r="B146" s="212"/>
      <c r="C146" s="78"/>
      <c r="D146" s="78"/>
      <c r="E146" s="78"/>
      <c r="F146" s="212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</row>
    <row r="147" spans="2:24" ht="15.75" customHeight="1">
      <c r="B147" s="212"/>
      <c r="C147" s="78"/>
      <c r="D147" s="78"/>
      <c r="E147" s="78"/>
      <c r="F147" s="212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</row>
    <row r="148" spans="2:24" ht="15.75" customHeight="1">
      <c r="B148" s="212"/>
      <c r="C148" s="78"/>
      <c r="D148" s="78"/>
      <c r="E148" s="78"/>
      <c r="F148" s="212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</row>
    <row r="149" spans="2:24" ht="15.75" customHeight="1">
      <c r="B149" s="212"/>
      <c r="C149" s="78"/>
      <c r="D149" s="78"/>
      <c r="E149" s="78"/>
      <c r="F149" s="212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</row>
    <row r="150" spans="2:24" ht="15.75" customHeight="1">
      <c r="B150" s="212"/>
      <c r="C150" s="78"/>
      <c r="D150" s="78"/>
      <c r="E150" s="78"/>
      <c r="F150" s="212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</row>
    <row r="151" spans="2:24" ht="15.75" customHeight="1">
      <c r="B151" s="212"/>
      <c r="C151" s="78"/>
      <c r="D151" s="78"/>
      <c r="E151" s="78"/>
      <c r="F151" s="212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</row>
    <row r="152" spans="2:24" ht="15.75" customHeight="1">
      <c r="B152" s="212"/>
      <c r="C152" s="78"/>
      <c r="D152" s="78"/>
      <c r="E152" s="78"/>
      <c r="F152" s="212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</row>
    <row r="153" spans="2:24" ht="15.75" customHeight="1">
      <c r="B153" s="212"/>
      <c r="C153" s="78"/>
      <c r="D153" s="78"/>
      <c r="E153" s="78"/>
      <c r="F153" s="212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</row>
    <row r="154" spans="2:24" ht="15.75" customHeight="1">
      <c r="B154" s="212"/>
      <c r="C154" s="78"/>
      <c r="D154" s="78"/>
      <c r="E154" s="78"/>
      <c r="F154" s="212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</row>
    <row r="155" spans="2:24" ht="15.75" customHeight="1">
      <c r="B155" s="212"/>
      <c r="C155" s="78"/>
      <c r="D155" s="78"/>
      <c r="E155" s="78"/>
      <c r="F155" s="212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</row>
    <row r="156" spans="2:24" ht="15.75" customHeight="1">
      <c r="B156" s="212"/>
      <c r="C156" s="78"/>
      <c r="D156" s="78"/>
      <c r="E156" s="78"/>
      <c r="F156" s="212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</row>
    <row r="157" spans="2:24" ht="15.75" customHeight="1">
      <c r="B157" s="212"/>
      <c r="C157" s="78"/>
      <c r="D157" s="78"/>
      <c r="E157" s="78"/>
      <c r="F157" s="212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</row>
    <row r="158" spans="2:24" ht="15.75" customHeight="1">
      <c r="B158" s="212"/>
      <c r="C158" s="78"/>
      <c r="D158" s="78"/>
      <c r="E158" s="78"/>
      <c r="F158" s="212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</row>
    <row r="159" spans="2:24" ht="15.75" customHeight="1">
      <c r="B159" s="212"/>
      <c r="C159" s="78"/>
      <c r="D159" s="78"/>
      <c r="E159" s="78"/>
      <c r="F159" s="212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</row>
    <row r="160" spans="2:24" ht="15.75" customHeight="1">
      <c r="B160" s="212"/>
      <c r="C160" s="78"/>
      <c r="D160" s="78"/>
      <c r="E160" s="78"/>
      <c r="F160" s="212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</row>
    <row r="161" spans="2:24" ht="15.75" customHeight="1">
      <c r="B161" s="212"/>
      <c r="C161" s="78"/>
      <c r="D161" s="78"/>
      <c r="E161" s="78"/>
      <c r="F161" s="212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 spans="2:24" ht="15.75" customHeight="1">
      <c r="B162" s="212"/>
      <c r="C162" s="78"/>
      <c r="D162" s="78"/>
      <c r="E162" s="78"/>
      <c r="F162" s="212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</row>
    <row r="163" spans="2:24" ht="15.75" customHeight="1">
      <c r="B163" s="212"/>
      <c r="C163" s="78"/>
      <c r="D163" s="78"/>
      <c r="E163" s="78"/>
      <c r="F163" s="212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 spans="2:24" ht="15.75" customHeight="1">
      <c r="B164" s="212"/>
      <c r="C164" s="78"/>
      <c r="D164" s="78"/>
      <c r="E164" s="78"/>
      <c r="F164" s="212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</row>
    <row r="165" spans="2:24" ht="15.75" customHeight="1">
      <c r="B165" s="212"/>
      <c r="C165" s="78"/>
      <c r="D165" s="78"/>
      <c r="E165" s="78"/>
      <c r="F165" s="212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</row>
    <row r="166" spans="2:24" ht="15.75" customHeight="1">
      <c r="B166" s="212"/>
      <c r="C166" s="78"/>
      <c r="D166" s="78"/>
      <c r="E166" s="78"/>
      <c r="F166" s="212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</row>
    <row r="167" spans="2:24" ht="15.75" customHeight="1">
      <c r="B167" s="212"/>
      <c r="C167" s="78"/>
      <c r="D167" s="78"/>
      <c r="E167" s="78"/>
      <c r="F167" s="212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</row>
    <row r="168" spans="2:24" ht="15.75" customHeight="1">
      <c r="B168" s="212"/>
      <c r="C168" s="78"/>
      <c r="D168" s="78"/>
      <c r="E168" s="78"/>
      <c r="F168" s="212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</row>
    <row r="169" spans="2:24" ht="15.75" customHeight="1">
      <c r="B169" s="212"/>
      <c r="C169" s="78"/>
      <c r="D169" s="78"/>
      <c r="E169" s="78"/>
      <c r="F169" s="212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</row>
    <row r="170" spans="2:24" ht="15.75" customHeight="1">
      <c r="B170" s="212"/>
      <c r="C170" s="78"/>
      <c r="D170" s="78"/>
      <c r="E170" s="78"/>
      <c r="F170" s="212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</row>
    <row r="171" spans="2:24" ht="15.75" customHeight="1">
      <c r="B171" s="212"/>
      <c r="C171" s="78"/>
      <c r="D171" s="78"/>
      <c r="E171" s="78"/>
      <c r="F171" s="212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</row>
    <row r="172" spans="2:24" ht="15.75" customHeight="1">
      <c r="B172" s="212"/>
      <c r="C172" s="78"/>
      <c r="D172" s="78"/>
      <c r="E172" s="78"/>
      <c r="F172" s="212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</row>
    <row r="173" spans="2:24" ht="15.75" customHeight="1">
      <c r="B173" s="212"/>
      <c r="C173" s="78"/>
      <c r="D173" s="78"/>
      <c r="E173" s="78"/>
      <c r="F173" s="212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</row>
    <row r="174" spans="2:24" ht="15.75" customHeight="1">
      <c r="B174" s="212"/>
      <c r="C174" s="78"/>
      <c r="D174" s="78"/>
      <c r="E174" s="78"/>
      <c r="F174" s="212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</row>
    <row r="175" spans="2:24" ht="15.75" customHeight="1">
      <c r="B175" s="212"/>
      <c r="C175" s="78"/>
      <c r="D175" s="78"/>
      <c r="E175" s="78"/>
      <c r="F175" s="212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</row>
    <row r="176" spans="2:24" ht="15.75" customHeight="1">
      <c r="B176" s="212"/>
      <c r="C176" s="78"/>
      <c r="D176" s="78"/>
      <c r="E176" s="78"/>
      <c r="F176" s="212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</row>
    <row r="177" spans="2:24" ht="15.75" customHeight="1">
      <c r="B177" s="212"/>
      <c r="C177" s="78"/>
      <c r="D177" s="78"/>
      <c r="E177" s="78"/>
      <c r="F177" s="212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</row>
    <row r="178" spans="2:24" ht="15.75" customHeight="1">
      <c r="B178" s="212"/>
      <c r="C178" s="78"/>
      <c r="D178" s="78"/>
      <c r="E178" s="78"/>
      <c r="F178" s="212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</row>
    <row r="179" spans="2:24" ht="15.75" customHeight="1">
      <c r="B179" s="212"/>
      <c r="C179" s="78"/>
      <c r="D179" s="78"/>
      <c r="E179" s="78"/>
      <c r="F179" s="212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</row>
    <row r="180" spans="2:24" ht="15.75" customHeight="1">
      <c r="B180" s="212"/>
      <c r="C180" s="78"/>
      <c r="D180" s="78"/>
      <c r="E180" s="78"/>
      <c r="F180" s="212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</row>
    <row r="181" spans="2:24" ht="15.75" customHeight="1">
      <c r="B181" s="212"/>
      <c r="C181" s="78"/>
      <c r="D181" s="78"/>
      <c r="E181" s="78"/>
      <c r="F181" s="212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</row>
    <row r="182" spans="2:24" ht="15.75" customHeight="1">
      <c r="B182" s="212"/>
      <c r="C182" s="78"/>
      <c r="D182" s="78"/>
      <c r="E182" s="78"/>
      <c r="F182" s="212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</row>
    <row r="183" spans="2:24" ht="15.75" customHeight="1">
      <c r="B183" s="212"/>
      <c r="C183" s="78"/>
      <c r="D183" s="78"/>
      <c r="E183" s="78"/>
      <c r="F183" s="212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</row>
    <row r="184" spans="2:24" ht="15.75" customHeight="1">
      <c r="B184" s="212"/>
      <c r="C184" s="78"/>
      <c r="D184" s="78"/>
      <c r="E184" s="78"/>
      <c r="F184" s="212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</row>
    <row r="185" spans="2:24" ht="15.75" customHeight="1">
      <c r="B185" s="212"/>
      <c r="C185" s="78"/>
      <c r="D185" s="78"/>
      <c r="E185" s="78"/>
      <c r="F185" s="212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</row>
    <row r="186" spans="2:24" ht="15.75" customHeight="1">
      <c r="B186" s="212"/>
      <c r="C186" s="78"/>
      <c r="D186" s="78"/>
      <c r="E186" s="78"/>
      <c r="F186" s="212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</row>
    <row r="187" spans="2:24" ht="15.75" customHeight="1">
      <c r="B187" s="212"/>
      <c r="C187" s="78"/>
      <c r="D187" s="78"/>
      <c r="E187" s="78"/>
      <c r="F187" s="212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</row>
    <row r="188" spans="2:24" ht="15.75" customHeight="1">
      <c r="B188" s="212"/>
      <c r="C188" s="78"/>
      <c r="D188" s="78"/>
      <c r="E188" s="78"/>
      <c r="F188" s="212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</row>
    <row r="189" spans="2:24" ht="15.75" customHeight="1">
      <c r="B189" s="212"/>
      <c r="C189" s="78"/>
      <c r="D189" s="78"/>
      <c r="E189" s="78"/>
      <c r="F189" s="212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</row>
    <row r="190" spans="2:24" ht="15.75" customHeight="1">
      <c r="B190" s="212"/>
      <c r="C190" s="78"/>
      <c r="D190" s="78"/>
      <c r="E190" s="78"/>
      <c r="F190" s="212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</row>
    <row r="191" spans="2:24" ht="15.75" customHeight="1">
      <c r="B191" s="212"/>
      <c r="C191" s="78"/>
      <c r="D191" s="78"/>
      <c r="E191" s="78"/>
      <c r="F191" s="212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</row>
    <row r="192" spans="2:24" ht="15.75" customHeight="1">
      <c r="B192" s="212"/>
      <c r="C192" s="78"/>
      <c r="D192" s="78"/>
      <c r="E192" s="78"/>
      <c r="F192" s="212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</row>
    <row r="193" spans="2:24" ht="15.75" customHeight="1">
      <c r="B193" s="212"/>
      <c r="C193" s="78"/>
      <c r="D193" s="78"/>
      <c r="E193" s="78"/>
      <c r="F193" s="212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</row>
    <row r="194" spans="2:24" ht="15.75" customHeight="1">
      <c r="B194" s="212"/>
      <c r="C194" s="78"/>
      <c r="D194" s="78"/>
      <c r="E194" s="78"/>
      <c r="F194" s="212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</row>
    <row r="195" spans="2:24" ht="15.75" customHeight="1">
      <c r="B195" s="212"/>
      <c r="C195" s="78"/>
      <c r="D195" s="78"/>
      <c r="E195" s="78"/>
      <c r="F195" s="212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</row>
    <row r="196" spans="2:24" ht="15.75" customHeight="1">
      <c r="B196" s="212"/>
      <c r="C196" s="78"/>
      <c r="D196" s="78"/>
      <c r="E196" s="78"/>
      <c r="F196" s="212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</row>
    <row r="197" spans="2:24" ht="15.75" customHeight="1">
      <c r="B197" s="212"/>
      <c r="C197" s="78"/>
      <c r="D197" s="78"/>
      <c r="E197" s="78"/>
      <c r="F197" s="212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</row>
    <row r="198" spans="2:24" ht="15.75" customHeight="1">
      <c r="B198" s="212"/>
      <c r="C198" s="78"/>
      <c r="D198" s="78"/>
      <c r="E198" s="78"/>
      <c r="F198" s="212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</row>
    <row r="199" spans="2:24" ht="15.75" customHeight="1">
      <c r="B199" s="212"/>
      <c r="C199" s="78"/>
      <c r="D199" s="78"/>
      <c r="E199" s="78"/>
      <c r="F199" s="212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</row>
    <row r="200" spans="2:24" ht="15.75" customHeight="1">
      <c r="B200" s="212"/>
      <c r="C200" s="78"/>
      <c r="D200" s="78"/>
      <c r="E200" s="78"/>
      <c r="F200" s="212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</row>
    <row r="201" spans="2:24" ht="15.75" customHeight="1">
      <c r="B201" s="212"/>
      <c r="C201" s="78"/>
      <c r="D201" s="78"/>
      <c r="E201" s="78"/>
      <c r="F201" s="212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</row>
    <row r="202" spans="2:24" ht="15.75" customHeight="1">
      <c r="B202" s="212"/>
      <c r="C202" s="78"/>
      <c r="D202" s="78"/>
      <c r="E202" s="78"/>
      <c r="F202" s="212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</row>
    <row r="203" spans="2:24" ht="15.75" customHeight="1">
      <c r="B203" s="212"/>
      <c r="C203" s="78"/>
      <c r="D203" s="78"/>
      <c r="E203" s="78"/>
      <c r="F203" s="212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</row>
    <row r="204" spans="2:24" ht="15.75" customHeight="1">
      <c r="B204" s="212"/>
      <c r="C204" s="78"/>
      <c r="D204" s="78"/>
      <c r="E204" s="78"/>
      <c r="F204" s="212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</row>
    <row r="205" spans="2:24" ht="15.75" customHeight="1">
      <c r="B205" s="212"/>
      <c r="C205" s="78"/>
      <c r="D205" s="78"/>
      <c r="E205" s="78"/>
      <c r="F205" s="212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</row>
    <row r="206" spans="2:24" ht="15.75" customHeight="1">
      <c r="B206" s="212"/>
      <c r="C206" s="78"/>
      <c r="D206" s="78"/>
      <c r="E206" s="78"/>
      <c r="F206" s="212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</row>
    <row r="207" spans="2:24" ht="15.75" customHeight="1">
      <c r="B207" s="212"/>
      <c r="C207" s="78"/>
      <c r="D207" s="78"/>
      <c r="E207" s="78"/>
      <c r="F207" s="212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</row>
    <row r="208" spans="2:24" ht="15.75" customHeight="1">
      <c r="B208" s="212"/>
      <c r="C208" s="78"/>
      <c r="D208" s="78"/>
      <c r="E208" s="78"/>
      <c r="F208" s="212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</row>
    <row r="209" spans="2:24" ht="15.75" customHeight="1">
      <c r="B209" s="212"/>
      <c r="C209" s="78"/>
      <c r="D209" s="78"/>
      <c r="E209" s="78"/>
      <c r="F209" s="212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</row>
    <row r="210" spans="2:24" ht="15.75" customHeight="1">
      <c r="B210" s="212"/>
      <c r="C210" s="78"/>
      <c r="D210" s="78"/>
      <c r="E210" s="78"/>
      <c r="F210" s="212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</row>
    <row r="211" spans="2:24" ht="15.75" customHeight="1">
      <c r="B211" s="212"/>
      <c r="C211" s="78"/>
      <c r="D211" s="78"/>
      <c r="E211" s="78"/>
      <c r="F211" s="212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</row>
    <row r="212" spans="2:24" ht="15.75" customHeight="1">
      <c r="B212" s="212"/>
      <c r="C212" s="78"/>
      <c r="D212" s="78"/>
      <c r="E212" s="78"/>
      <c r="F212" s="212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</row>
    <row r="213" spans="2:24" ht="15.75" customHeight="1">
      <c r="B213" s="212"/>
      <c r="C213" s="78"/>
      <c r="D213" s="78"/>
      <c r="E213" s="78"/>
      <c r="F213" s="212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</row>
    <row r="214" spans="2:24" ht="15.75" customHeight="1">
      <c r="B214" s="212"/>
      <c r="C214" s="78"/>
      <c r="D214" s="78"/>
      <c r="E214" s="78"/>
      <c r="F214" s="212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</row>
    <row r="215" spans="2:24" ht="15.75" customHeight="1">
      <c r="B215" s="212"/>
      <c r="C215" s="78"/>
      <c r="D215" s="78"/>
      <c r="E215" s="78"/>
      <c r="F215" s="212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</row>
    <row r="216" spans="2:24" ht="15.75" customHeight="1">
      <c r="B216" s="212"/>
      <c r="C216" s="78"/>
      <c r="D216" s="78"/>
      <c r="E216" s="78"/>
      <c r="F216" s="212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</row>
    <row r="217" spans="2:24" ht="15.75" customHeight="1">
      <c r="B217" s="212"/>
      <c r="C217" s="78"/>
      <c r="D217" s="78"/>
      <c r="E217" s="78"/>
      <c r="F217" s="212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</row>
    <row r="218" spans="2:24" ht="15.75" customHeight="1">
      <c r="B218" s="212"/>
      <c r="C218" s="78"/>
      <c r="D218" s="78"/>
      <c r="E218" s="78"/>
      <c r="F218" s="212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</row>
    <row r="219" spans="2:24" ht="15.75" customHeight="1">
      <c r="B219" s="212"/>
      <c r="C219" s="78"/>
      <c r="D219" s="78"/>
      <c r="E219" s="78"/>
      <c r="F219" s="212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</row>
    <row r="220" spans="2:24" ht="15.75" customHeight="1">
      <c r="B220" s="212"/>
      <c r="C220" s="78"/>
      <c r="D220" s="78"/>
      <c r="E220" s="78"/>
      <c r="F220" s="212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</row>
    <row r="221" spans="2:24" ht="15.75" customHeight="1">
      <c r="B221" s="212"/>
      <c r="C221" s="78"/>
      <c r="D221" s="78"/>
      <c r="E221" s="78"/>
      <c r="F221" s="212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</row>
    <row r="222" spans="2:24" ht="15.75" customHeight="1">
      <c r="B222" s="212"/>
      <c r="C222" s="78"/>
      <c r="D222" s="78"/>
      <c r="E222" s="78"/>
      <c r="F222" s="212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</row>
    <row r="223" spans="2:24" ht="15.75" customHeight="1">
      <c r="B223" s="212"/>
      <c r="C223" s="78"/>
      <c r="D223" s="78"/>
      <c r="E223" s="78"/>
      <c r="F223" s="212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</row>
    <row r="224" spans="2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">
    <mergeCell ref="B2:G2"/>
    <mergeCell ref="B3:G3"/>
    <mergeCell ref="B6:B8"/>
    <mergeCell ref="C6:C8"/>
    <mergeCell ref="B9:B11"/>
    <mergeCell ref="C9:C11"/>
    <mergeCell ref="B18:B20"/>
    <mergeCell ref="C18:C20"/>
    <mergeCell ref="E5:G5"/>
    <mergeCell ref="E21:G21"/>
    <mergeCell ref="C22:C25"/>
    <mergeCell ref="B22:B25"/>
    <mergeCell ref="D22:D23"/>
    <mergeCell ref="D24:D25"/>
    <mergeCell ref="B12:B14"/>
    <mergeCell ref="C12:C14"/>
    <mergeCell ref="B15:B17"/>
    <mergeCell ref="C15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98C1-CDB6-4E26-83D8-E15C59F82516}">
  <sheetPr>
    <tabColor rgb="FFC00000"/>
  </sheetPr>
  <dimension ref="B1:AA43"/>
  <sheetViews>
    <sheetView showGridLines="0" zoomScaleNormal="100" workbookViewId="0">
      <selection activeCell="P53" sqref="P53"/>
    </sheetView>
  </sheetViews>
  <sheetFormatPr defaultRowHeight="16.8"/>
  <cols>
    <col min="1" max="1" width="44.296875" customWidth="1"/>
    <col min="2" max="2" width="12.296875" hidden="1" customWidth="1"/>
    <col min="3" max="3" width="14" hidden="1" customWidth="1"/>
    <col min="4" max="4" width="15.69921875" hidden="1" customWidth="1"/>
    <col min="5" max="5" width="13.8984375" hidden="1" customWidth="1"/>
    <col min="6" max="6" width="26.296875" customWidth="1"/>
    <col min="7" max="8" width="10.69921875" customWidth="1"/>
    <col min="9" max="11" width="7.09765625" customWidth="1"/>
    <col min="12" max="13" width="7.09765625" style="201" customWidth="1"/>
    <col min="14" max="14" width="7" style="201" customWidth="1"/>
    <col min="15" max="18" width="7.09765625" customWidth="1"/>
    <col min="19" max="20" width="9.8984375" hidden="1" customWidth="1"/>
    <col min="21" max="21" width="7" hidden="1" customWidth="1"/>
    <col min="22" max="22" width="13.296875" hidden="1" customWidth="1"/>
    <col min="23" max="23" width="11.59765625" hidden="1" customWidth="1"/>
    <col min="24" max="24" width="8.796875" hidden="1" customWidth="1"/>
    <col min="25" max="25" width="7" hidden="1" customWidth="1"/>
    <col min="26" max="26" width="12.3984375" hidden="1" customWidth="1"/>
    <col min="27" max="27" width="11.59765625" hidden="1" customWidth="1"/>
    <col min="28" max="28" width="8.796875" customWidth="1"/>
  </cols>
  <sheetData>
    <row r="1" spans="2:27" ht="6.6" customHeight="1"/>
    <row r="2" spans="2:27" ht="13.8" customHeight="1">
      <c r="C2" s="179" t="s">
        <v>159</v>
      </c>
      <c r="D2" s="179"/>
      <c r="E2" s="179"/>
      <c r="F2" s="431" t="s">
        <v>160</v>
      </c>
      <c r="G2" s="431"/>
      <c r="H2" s="431"/>
      <c r="I2" s="200"/>
    </row>
    <row r="3" spans="2:27" ht="13.8" customHeight="1">
      <c r="C3" s="179"/>
      <c r="D3" s="179"/>
      <c r="E3" s="179"/>
      <c r="F3" s="431"/>
      <c r="G3" s="431"/>
      <c r="H3" s="431"/>
      <c r="I3" s="200"/>
    </row>
    <row r="4" spans="2:27" ht="4.2" customHeight="1">
      <c r="C4" s="431" t="s">
        <v>182</v>
      </c>
      <c r="D4" s="431"/>
      <c r="E4" s="431"/>
      <c r="F4" s="431"/>
      <c r="G4" s="431"/>
      <c r="H4" s="431"/>
      <c r="I4" s="200"/>
    </row>
    <row r="5" spans="2:27" ht="13.8" customHeight="1">
      <c r="C5" s="431"/>
      <c r="D5" s="431"/>
      <c r="E5" s="431"/>
      <c r="F5" s="431"/>
      <c r="G5" s="431"/>
      <c r="H5" s="431"/>
      <c r="I5" s="200"/>
    </row>
    <row r="6" spans="2:27" ht="9.6" customHeight="1"/>
    <row r="7" spans="2:27">
      <c r="B7" s="158" t="s">
        <v>147</v>
      </c>
      <c r="C7" s="148" t="s">
        <v>90</v>
      </c>
      <c r="D7" s="148" t="s">
        <v>145</v>
      </c>
      <c r="E7" s="148" t="s">
        <v>146</v>
      </c>
      <c r="F7" s="221" t="s">
        <v>180</v>
      </c>
      <c r="G7" s="209" t="s">
        <v>139</v>
      </c>
      <c r="H7" s="210" t="s">
        <v>140</v>
      </c>
      <c r="I7" s="205"/>
      <c r="J7" s="421" t="s">
        <v>181</v>
      </c>
      <c r="K7" s="421"/>
      <c r="L7" s="421"/>
      <c r="M7" s="421"/>
      <c r="N7" s="421"/>
      <c r="O7" s="421"/>
      <c r="P7" s="421"/>
      <c r="Q7" s="149"/>
      <c r="R7" s="149"/>
      <c r="U7" s="149" t="s">
        <v>135</v>
      </c>
      <c r="V7" s="149" t="s">
        <v>136</v>
      </c>
      <c r="W7" s="149" t="s">
        <v>137</v>
      </c>
      <c r="Y7" s="149" t="s">
        <v>135</v>
      </c>
      <c r="Z7" s="149" t="s">
        <v>136</v>
      </c>
      <c r="AA7" s="149" t="s">
        <v>137</v>
      </c>
    </row>
    <row r="8" spans="2:27" ht="19.2" customHeight="1">
      <c r="B8" s="432" t="s">
        <v>91</v>
      </c>
      <c r="C8" s="160" t="s">
        <v>83</v>
      </c>
      <c r="D8" s="156" t="str">
        <f>'JUARA FASE'!E6</f>
        <v>ABU BAKR</v>
      </c>
      <c r="E8" s="156" t="str">
        <f>'JUARA FASE'!F6</f>
        <v>MADINAH</v>
      </c>
      <c r="F8" s="220" t="str">
        <f>Y8</f>
        <v>ABU BAKR</v>
      </c>
      <c r="G8" s="214">
        <f>Z8</f>
        <v>2</v>
      </c>
      <c r="H8" s="213">
        <f>AA8</f>
        <v>0</v>
      </c>
      <c r="I8" s="206"/>
      <c r="J8" s="421"/>
      <c r="K8" s="421"/>
      <c r="L8" s="421"/>
      <c r="M8" s="421"/>
      <c r="N8" s="421"/>
      <c r="O8" s="421"/>
      <c r="P8" s="421"/>
      <c r="Q8" s="155"/>
      <c r="R8" s="155"/>
      <c r="S8" s="145" t="s">
        <v>134</v>
      </c>
      <c r="T8" s="143" t="str">
        <f t="shared" ref="T8:T25" si="0">D8</f>
        <v>ABU BAKR</v>
      </c>
      <c r="U8" s="150" t="str" cm="1">
        <f t="array" ref="U8:U26">_xlfn.UNIQUE(T8:T43)</f>
        <v>ABU BAKR</v>
      </c>
      <c r="V8" s="150">
        <f>COUNTIF($T$8:$T$25,U8)</f>
        <v>2</v>
      </c>
      <c r="W8" s="150">
        <f>COUNTIF($T$26:$T$43,U8)</f>
        <v>0</v>
      </c>
      <c r="Y8" s="150" t="str" cm="1">
        <f t="array" ref="Y8:Z25">_xlfn._xlws.SORT(U8:V25,2,-1)</f>
        <v>ABU BAKR</v>
      </c>
      <c r="Z8" s="150">
        <v>2</v>
      </c>
      <c r="AA8" s="150">
        <f>IFERROR(INDEX($W$8:$W$25,MATCH(Y8,$U$8:$U$25,0)),"")</f>
        <v>0</v>
      </c>
    </row>
    <row r="9" spans="2:27" ht="19.2" customHeight="1">
      <c r="B9" s="433"/>
      <c r="C9" s="160" t="s">
        <v>84</v>
      </c>
      <c r="D9" s="156" t="str">
        <f>'JUARA FASE'!E7</f>
        <v>ABU DAWUD</v>
      </c>
      <c r="E9" s="156" t="str">
        <f>'JUARA FASE'!F7</f>
        <v>BADR</v>
      </c>
      <c r="F9" s="220" t="str">
        <f t="shared" ref="F9:F25" si="1">Y9</f>
        <v>ABU DAWUD</v>
      </c>
      <c r="G9" s="214">
        <f t="shared" ref="G9:G24" si="2">Z9</f>
        <v>2</v>
      </c>
      <c r="H9" s="213">
        <f t="shared" ref="H9:H25" si="3">AA9</f>
        <v>0</v>
      </c>
      <c r="I9" s="207"/>
      <c r="J9" s="421" t="s">
        <v>179</v>
      </c>
      <c r="K9" s="421"/>
      <c r="L9" s="421"/>
      <c r="M9" s="421"/>
      <c r="N9" s="421"/>
      <c r="O9" s="421"/>
      <c r="P9" s="421"/>
      <c r="Q9" s="204"/>
      <c r="R9" s="204"/>
      <c r="S9" s="144"/>
      <c r="T9" s="143" t="str">
        <f t="shared" si="0"/>
        <v>ABU DAWUD</v>
      </c>
      <c r="U9" s="150" t="str">
        <v>ABU DAWUD</v>
      </c>
      <c r="V9" s="150">
        <f t="shared" ref="V9:V25" si="4">COUNTIF($T$8:$T$25,U9)</f>
        <v>2</v>
      </c>
      <c r="W9" s="150">
        <f t="shared" ref="W9:W25" si="5">COUNTIF($T$26:$T$43,U9)</f>
        <v>0</v>
      </c>
      <c r="Y9" s="150" t="str">
        <v>ABU DAWUD</v>
      </c>
      <c r="Z9" s="150">
        <v>2</v>
      </c>
      <c r="AA9" s="150">
        <f t="shared" ref="AA9:AA25" si="6">IFERROR(INDEX($W$8:$W$25,MATCH(Y9,$U$8:$U$25,0)),"")</f>
        <v>0</v>
      </c>
    </row>
    <row r="10" spans="2:27" ht="19.2" customHeight="1">
      <c r="B10" s="434"/>
      <c r="C10" s="160" t="s">
        <v>85</v>
      </c>
      <c r="D10" s="156" t="str">
        <f>'JUARA FASE'!E8</f>
        <v>AHMAD BIN HAMBAL</v>
      </c>
      <c r="E10" s="156" t="str">
        <f>'JUARA FASE'!F8</f>
        <v>DARUSSALAM</v>
      </c>
      <c r="F10" s="220" t="str">
        <f t="shared" si="1"/>
        <v>AL QUDS</v>
      </c>
      <c r="G10" s="214">
        <f t="shared" si="2"/>
        <v>2</v>
      </c>
      <c r="H10" s="213">
        <f t="shared" si="3"/>
        <v>0</v>
      </c>
      <c r="I10" s="207"/>
      <c r="J10" s="421"/>
      <c r="K10" s="421"/>
      <c r="L10" s="421"/>
      <c r="M10" s="421"/>
      <c r="N10" s="421"/>
      <c r="O10" s="421"/>
      <c r="P10" s="421"/>
      <c r="Q10" s="204"/>
      <c r="R10" s="204"/>
      <c r="T10" s="143" t="str">
        <f t="shared" si="0"/>
        <v>AHMAD BIN HAMBAL</v>
      </c>
      <c r="U10" s="150" t="str">
        <v>AHMAD BIN HAMBAL</v>
      </c>
      <c r="V10" s="150">
        <f t="shared" si="4"/>
        <v>1</v>
      </c>
      <c r="W10" s="150">
        <f t="shared" si="5"/>
        <v>1</v>
      </c>
      <c r="Y10" s="150" t="str">
        <v>AL QUDS</v>
      </c>
      <c r="Z10" s="150">
        <v>2</v>
      </c>
      <c r="AA10" s="150">
        <f t="shared" si="6"/>
        <v>0</v>
      </c>
    </row>
    <row r="11" spans="2:27" ht="19.2" customHeight="1" thickBot="1">
      <c r="B11" s="432" t="s">
        <v>92</v>
      </c>
      <c r="C11" s="160" t="s">
        <v>83</v>
      </c>
      <c r="D11" s="156" t="str">
        <f>'JUARA FASE'!E9</f>
        <v>AL QUDS</v>
      </c>
      <c r="E11" s="156" t="str">
        <f>'JUARA FASE'!F9</f>
        <v>ALI BIN ABI THALIB</v>
      </c>
      <c r="F11" s="220" t="str">
        <f t="shared" si="1"/>
        <v>AHMAD BIN HAMBAL</v>
      </c>
      <c r="G11" s="214">
        <f t="shared" si="2"/>
        <v>1</v>
      </c>
      <c r="H11" s="213">
        <f t="shared" si="3"/>
        <v>1</v>
      </c>
      <c r="I11" s="206"/>
      <c r="J11" s="155"/>
      <c r="K11" s="155"/>
      <c r="L11" s="202"/>
      <c r="M11" s="202"/>
      <c r="N11" s="202"/>
      <c r="O11" s="155"/>
      <c r="P11" s="155"/>
      <c r="Q11" s="155"/>
      <c r="R11" s="155"/>
      <c r="T11" s="143" t="str">
        <f t="shared" si="0"/>
        <v>AL QUDS</v>
      </c>
      <c r="U11" s="150" t="str">
        <v>AL QUDS</v>
      </c>
      <c r="V11" s="150">
        <f t="shared" si="4"/>
        <v>2</v>
      </c>
      <c r="W11" s="150">
        <f t="shared" si="5"/>
        <v>0</v>
      </c>
      <c r="Y11" s="150" t="str">
        <v>AHMAD BIN HAMBAL</v>
      </c>
      <c r="Z11" s="150">
        <v>1</v>
      </c>
      <c r="AA11" s="150">
        <f t="shared" si="6"/>
        <v>1</v>
      </c>
    </row>
    <row r="12" spans="2:27" ht="19.2" customHeight="1">
      <c r="B12" s="433"/>
      <c r="C12" s="160" t="s">
        <v>84</v>
      </c>
      <c r="D12" s="156" t="str">
        <f>'JUARA FASE'!E10</f>
        <v>TABUK</v>
      </c>
      <c r="E12" s="156" t="str">
        <f>'JUARA FASE'!F10</f>
        <v>AL BAIHAQI</v>
      </c>
      <c r="F12" s="220" t="str">
        <f t="shared" si="1"/>
        <v>TABUK</v>
      </c>
      <c r="G12" s="214">
        <f t="shared" si="2"/>
        <v>1</v>
      </c>
      <c r="H12" s="213">
        <f t="shared" si="3"/>
        <v>1</v>
      </c>
      <c r="I12" s="206"/>
      <c r="J12" s="422"/>
      <c r="K12" s="423"/>
      <c r="L12" s="423"/>
      <c r="M12" s="423"/>
      <c r="N12" s="423"/>
      <c r="O12" s="423"/>
      <c r="P12" s="424"/>
      <c r="Q12" s="155"/>
      <c r="R12" s="155"/>
      <c r="T12" s="143" t="str">
        <f t="shared" si="0"/>
        <v>TABUK</v>
      </c>
      <c r="U12" s="150" t="str">
        <v>TABUK</v>
      </c>
      <c r="V12" s="150">
        <f t="shared" si="4"/>
        <v>1</v>
      </c>
      <c r="W12" s="150">
        <f t="shared" si="5"/>
        <v>1</v>
      </c>
      <c r="Y12" s="150" t="str">
        <v>TABUK</v>
      </c>
      <c r="Z12" s="150">
        <v>1</v>
      </c>
      <c r="AA12" s="150">
        <f t="shared" si="6"/>
        <v>1</v>
      </c>
    </row>
    <row r="13" spans="2:27" ht="19.2" customHeight="1">
      <c r="B13" s="434"/>
      <c r="C13" s="160" t="s">
        <v>85</v>
      </c>
      <c r="D13" s="156" t="str">
        <f>'JUARA FASE'!E11</f>
        <v>NA'IM</v>
      </c>
      <c r="E13" s="156" t="str">
        <f>'JUARA FASE'!F11</f>
        <v>SUFYAN ATS TSAURY</v>
      </c>
      <c r="F13" s="220" t="str">
        <f t="shared" si="1"/>
        <v>NA'IM</v>
      </c>
      <c r="G13" s="214">
        <f t="shared" si="2"/>
        <v>1</v>
      </c>
      <c r="H13" s="213">
        <f t="shared" si="3"/>
        <v>1</v>
      </c>
      <c r="I13" s="206"/>
      <c r="J13" s="425"/>
      <c r="K13" s="426"/>
      <c r="L13" s="426"/>
      <c r="M13" s="426"/>
      <c r="N13" s="426"/>
      <c r="O13" s="426"/>
      <c r="P13" s="427"/>
      <c r="Q13" s="155"/>
      <c r="R13" s="155"/>
      <c r="T13" s="143" t="str">
        <f t="shared" si="0"/>
        <v>NA'IM</v>
      </c>
      <c r="U13" s="150" t="str">
        <v>NA'IM</v>
      </c>
      <c r="V13" s="150">
        <f t="shared" si="4"/>
        <v>1</v>
      </c>
      <c r="W13" s="150">
        <f t="shared" si="5"/>
        <v>1</v>
      </c>
      <c r="Y13" s="150" t="str">
        <v>NA'IM</v>
      </c>
      <c r="Z13" s="150">
        <v>1</v>
      </c>
      <c r="AA13" s="150">
        <f t="shared" si="6"/>
        <v>1</v>
      </c>
    </row>
    <row r="14" spans="2:27" ht="19.2" customHeight="1">
      <c r="B14" s="432" t="s">
        <v>93</v>
      </c>
      <c r="C14" s="160" t="s">
        <v>84</v>
      </c>
      <c r="D14" s="156" t="str">
        <f>'JUARA FASE'!E12</f>
        <v>AL BAIHAQI</v>
      </c>
      <c r="E14" s="156" t="str">
        <f>'JUARA FASE'!F12</f>
        <v>KHAIBAR</v>
      </c>
      <c r="F14" s="220" t="str">
        <f t="shared" si="1"/>
        <v>AL BAIHAQI</v>
      </c>
      <c r="G14" s="214">
        <f t="shared" si="2"/>
        <v>1</v>
      </c>
      <c r="H14" s="213">
        <f t="shared" si="3"/>
        <v>2</v>
      </c>
      <c r="I14" s="206"/>
      <c r="J14" s="425"/>
      <c r="K14" s="426"/>
      <c r="L14" s="426"/>
      <c r="M14" s="426"/>
      <c r="N14" s="426"/>
      <c r="O14" s="426"/>
      <c r="P14" s="427"/>
      <c r="Q14" s="155"/>
      <c r="R14" s="155"/>
      <c r="T14" s="143" t="str">
        <f t="shared" si="0"/>
        <v>AL BAIHAQI</v>
      </c>
      <c r="U14" s="150" t="str">
        <v>AL BAIHAQI</v>
      </c>
      <c r="V14" s="150">
        <f t="shared" si="4"/>
        <v>1</v>
      </c>
      <c r="W14" s="150">
        <f t="shared" si="5"/>
        <v>2</v>
      </c>
      <c r="Y14" s="150" t="str">
        <v>AL BAIHAQI</v>
      </c>
      <c r="Z14" s="150">
        <v>1</v>
      </c>
      <c r="AA14" s="150">
        <f t="shared" si="6"/>
        <v>2</v>
      </c>
    </row>
    <row r="15" spans="2:27" ht="19.2" customHeight="1" thickBot="1">
      <c r="B15" s="434"/>
      <c r="C15" s="160" t="s">
        <v>85</v>
      </c>
      <c r="D15" s="156" t="str">
        <f>'JUARA FASE'!E13</f>
        <v>ABU HANIFAH</v>
      </c>
      <c r="E15" s="156" t="str">
        <f>'JUARA FASE'!F13</f>
        <v>DARUSSALAM</v>
      </c>
      <c r="F15" s="220" t="str">
        <f t="shared" si="1"/>
        <v>ABU HANIFAH</v>
      </c>
      <c r="G15" s="214">
        <f t="shared" si="2"/>
        <v>1</v>
      </c>
      <c r="H15" s="213">
        <f t="shared" si="3"/>
        <v>1</v>
      </c>
      <c r="I15" s="206"/>
      <c r="J15" s="428"/>
      <c r="K15" s="429"/>
      <c r="L15" s="429"/>
      <c r="M15" s="429"/>
      <c r="N15" s="429"/>
      <c r="O15" s="429"/>
      <c r="P15" s="430"/>
      <c r="Q15" s="155"/>
      <c r="R15" s="155"/>
      <c r="T15" s="143" t="str">
        <f t="shared" si="0"/>
        <v>ABU HANIFAH</v>
      </c>
      <c r="U15" s="150" t="str">
        <v>ABU HANIFAH</v>
      </c>
      <c r="V15" s="150">
        <f t="shared" si="4"/>
        <v>1</v>
      </c>
      <c r="W15" s="150">
        <f t="shared" si="5"/>
        <v>1</v>
      </c>
      <c r="Y15" s="150" t="str">
        <v>ABU HANIFAH</v>
      </c>
      <c r="Z15" s="150">
        <v>1</v>
      </c>
      <c r="AA15" s="150">
        <f t="shared" si="6"/>
        <v>1</v>
      </c>
    </row>
    <row r="16" spans="2:27" ht="19.2" customHeight="1">
      <c r="B16" s="432" t="s">
        <v>142</v>
      </c>
      <c r="C16" s="160" t="s">
        <v>83</v>
      </c>
      <c r="D16" s="156" t="str">
        <f>'JUARA FASE'!E14</f>
        <v>ALI BIN ABI THALIB</v>
      </c>
      <c r="E16" s="156" t="str">
        <f>'JUARA FASE'!F14</f>
        <v>ISTANBUL</v>
      </c>
      <c r="F16" s="220" t="str">
        <f t="shared" si="1"/>
        <v>ALI BIN ABI THALIB</v>
      </c>
      <c r="G16" s="214">
        <f t="shared" si="2"/>
        <v>1</v>
      </c>
      <c r="H16" s="213">
        <f t="shared" si="3"/>
        <v>2</v>
      </c>
      <c r="I16" s="206"/>
      <c r="J16" s="155"/>
      <c r="K16" s="155"/>
      <c r="L16" s="202"/>
      <c r="M16" s="202"/>
      <c r="N16" s="202"/>
      <c r="O16" s="155"/>
      <c r="P16" s="155"/>
      <c r="Q16" s="155"/>
      <c r="R16" s="155"/>
      <c r="T16" s="143" t="str">
        <f t="shared" si="0"/>
        <v>ALI BIN ABI THALIB</v>
      </c>
      <c r="U16" s="150" t="str">
        <v>ALI BIN ABI THALIB</v>
      </c>
      <c r="V16" s="150">
        <f t="shared" si="4"/>
        <v>1</v>
      </c>
      <c r="W16" s="150">
        <f t="shared" si="5"/>
        <v>2</v>
      </c>
      <c r="Y16" s="150" t="str">
        <v>ALI BIN ABI THALIB</v>
      </c>
      <c r="Z16" s="150">
        <v>1</v>
      </c>
      <c r="AA16" s="150">
        <f t="shared" si="6"/>
        <v>2</v>
      </c>
    </row>
    <row r="17" spans="2:27" ht="19.2" customHeight="1">
      <c r="B17" s="433"/>
      <c r="C17" s="160" t="s">
        <v>84</v>
      </c>
      <c r="D17" s="156" t="str">
        <f>'JUARA FASE'!E15</f>
        <v>ABU DAWUD</v>
      </c>
      <c r="E17" s="156" t="str">
        <f>'JUARA FASE'!F15</f>
        <v>TABUK</v>
      </c>
      <c r="F17" s="220" t="str">
        <f t="shared" si="1"/>
        <v>SUFYAN ATS TSAURY</v>
      </c>
      <c r="G17" s="214">
        <f t="shared" si="2"/>
        <v>1</v>
      </c>
      <c r="H17" s="213">
        <f t="shared" si="3"/>
        <v>1</v>
      </c>
      <c r="I17" s="206"/>
      <c r="J17" s="155"/>
      <c r="K17" s="155"/>
      <c r="L17" s="202"/>
      <c r="M17" s="202"/>
      <c r="N17" s="208"/>
      <c r="O17" s="155"/>
      <c r="P17" s="155"/>
      <c r="Q17" s="155"/>
      <c r="R17" s="155"/>
      <c r="T17" s="143" t="str">
        <f t="shared" si="0"/>
        <v>ABU DAWUD</v>
      </c>
      <c r="U17" s="150" t="str">
        <v>SUFYAN ATS TSAURY</v>
      </c>
      <c r="V17" s="150">
        <f t="shared" si="4"/>
        <v>1</v>
      </c>
      <c r="W17" s="150">
        <f t="shared" si="5"/>
        <v>1</v>
      </c>
      <c r="Y17" s="150" t="str">
        <v>SUFYAN ATS TSAURY</v>
      </c>
      <c r="Z17" s="150">
        <v>1</v>
      </c>
      <c r="AA17" s="150">
        <f t="shared" si="6"/>
        <v>1</v>
      </c>
    </row>
    <row r="18" spans="2:27" ht="19.2" customHeight="1">
      <c r="B18" s="434"/>
      <c r="C18" s="160" t="s">
        <v>85</v>
      </c>
      <c r="D18" s="156" t="str">
        <f>'JUARA FASE'!E16</f>
        <v>SUFYAN ATS TSAURY</v>
      </c>
      <c r="E18" s="156" t="str">
        <f>'JUARA FASE'!F16</f>
        <v>NA'IM</v>
      </c>
      <c r="F18" s="220" t="str">
        <f t="shared" si="1"/>
        <v>KHAIBAR</v>
      </c>
      <c r="G18" s="214">
        <f t="shared" si="2"/>
        <v>1</v>
      </c>
      <c r="H18" s="213">
        <f t="shared" si="3"/>
        <v>1</v>
      </c>
      <c r="I18" s="206"/>
      <c r="J18" s="155"/>
      <c r="K18" s="155"/>
      <c r="L18" s="202"/>
      <c r="M18" s="202"/>
      <c r="N18" s="202"/>
      <c r="O18" s="155"/>
      <c r="P18" s="155"/>
      <c r="Q18" s="155"/>
      <c r="R18" s="155"/>
      <c r="T18" s="143" t="str">
        <f t="shared" si="0"/>
        <v>SUFYAN ATS TSAURY</v>
      </c>
      <c r="U18" s="150" t="str">
        <v>KHAIBAR</v>
      </c>
      <c r="V18" s="150">
        <f t="shared" si="4"/>
        <v>1</v>
      </c>
      <c r="W18" s="150">
        <f t="shared" si="5"/>
        <v>1</v>
      </c>
      <c r="Y18" s="150" t="str">
        <v>KHAIBAR</v>
      </c>
      <c r="Z18" s="150">
        <v>1</v>
      </c>
      <c r="AA18" s="150">
        <f t="shared" si="6"/>
        <v>1</v>
      </c>
    </row>
    <row r="19" spans="2:27" ht="19.2" customHeight="1">
      <c r="B19" s="432" t="s">
        <v>143</v>
      </c>
      <c r="C19" s="160" t="s">
        <v>83</v>
      </c>
      <c r="D19" s="156" t="str">
        <f>'JUARA FASE'!E17</f>
        <v>AL QUDS</v>
      </c>
      <c r="E19" s="156" t="str">
        <f>'JUARA FASE'!F17</f>
        <v>ALI BIN ABI THALIB</v>
      </c>
      <c r="F19" s="220" t="str">
        <f t="shared" si="1"/>
        <v>FIRDAUS</v>
      </c>
      <c r="G19" s="214">
        <f t="shared" si="2"/>
        <v>1</v>
      </c>
      <c r="H19" s="213">
        <f t="shared" si="3"/>
        <v>0</v>
      </c>
      <c r="I19" s="206"/>
      <c r="J19" s="155"/>
      <c r="K19" s="155"/>
      <c r="L19" s="202"/>
      <c r="M19" s="202"/>
      <c r="N19" s="202"/>
      <c r="O19" s="155"/>
      <c r="P19" s="155"/>
      <c r="Q19" s="155"/>
      <c r="R19" s="155"/>
      <c r="T19" s="143" t="str">
        <f t="shared" si="0"/>
        <v>AL QUDS</v>
      </c>
      <c r="U19" s="150" t="str">
        <v>FIRDAUS</v>
      </c>
      <c r="V19" s="150">
        <f t="shared" si="4"/>
        <v>1</v>
      </c>
      <c r="W19" s="150">
        <f t="shared" si="5"/>
        <v>0</v>
      </c>
      <c r="Y19" s="150" t="str">
        <v>FIRDAUS</v>
      </c>
      <c r="Z19" s="150">
        <v>1</v>
      </c>
      <c r="AA19" s="150">
        <f t="shared" si="6"/>
        <v>0</v>
      </c>
    </row>
    <row r="20" spans="2:27" ht="19.2" customHeight="1">
      <c r="B20" s="433"/>
      <c r="C20" s="160" t="s">
        <v>84</v>
      </c>
      <c r="D20" s="156" t="str">
        <f>'JUARA FASE'!E18</f>
        <v>KHAIBAR</v>
      </c>
      <c r="E20" s="156" t="str">
        <f>'JUARA FASE'!F18</f>
        <v>AL BAIHAQI</v>
      </c>
      <c r="F20" s="220" t="str">
        <f t="shared" si="1"/>
        <v>BADR</v>
      </c>
      <c r="G20" s="214">
        <f t="shared" si="2"/>
        <v>1</v>
      </c>
      <c r="H20" s="213">
        <f t="shared" si="3"/>
        <v>1</v>
      </c>
      <c r="I20" s="206"/>
      <c r="J20" s="155"/>
      <c r="K20" s="155"/>
      <c r="L20" s="202"/>
      <c r="M20" s="202"/>
      <c r="N20" s="202"/>
      <c r="O20" s="155"/>
      <c r="P20" s="155"/>
      <c r="Q20" s="155"/>
      <c r="R20" s="155"/>
      <c r="T20" s="143" t="str">
        <f t="shared" si="0"/>
        <v>KHAIBAR</v>
      </c>
      <c r="U20" s="150" t="str">
        <v>BADR</v>
      </c>
      <c r="V20" s="150">
        <f t="shared" si="4"/>
        <v>1</v>
      </c>
      <c r="W20" s="150">
        <f t="shared" si="5"/>
        <v>1</v>
      </c>
      <c r="Y20" s="150" t="str">
        <v>BADR</v>
      </c>
      <c r="Z20" s="150">
        <v>1</v>
      </c>
      <c r="AA20" s="150">
        <f t="shared" si="6"/>
        <v>1</v>
      </c>
    </row>
    <row r="21" spans="2:27" ht="19.2" customHeight="1">
      <c r="B21" s="434"/>
      <c r="C21" s="160" t="s">
        <v>85</v>
      </c>
      <c r="D21" s="156" t="str">
        <f>'JUARA FASE'!E19</f>
        <v>FIRDAUS</v>
      </c>
      <c r="E21" s="156" t="str">
        <f>'JUARA FASE'!F19</f>
        <v>ABU HANIFAH</v>
      </c>
      <c r="F21" s="220" t="str">
        <f t="shared" si="1"/>
        <v>DARUSSALAM</v>
      </c>
      <c r="G21" s="214">
        <f>Z21</f>
        <v>1</v>
      </c>
      <c r="H21" s="213">
        <f t="shared" si="3"/>
        <v>2</v>
      </c>
      <c r="I21" s="206"/>
      <c r="J21" s="155"/>
      <c r="K21" s="155"/>
      <c r="L21" s="202"/>
      <c r="M21" s="202"/>
      <c r="N21" s="202"/>
      <c r="O21" s="155"/>
      <c r="P21" s="155"/>
      <c r="Q21" s="155"/>
      <c r="R21" s="155"/>
      <c r="T21" s="143" t="str">
        <f t="shared" si="0"/>
        <v>FIRDAUS</v>
      </c>
      <c r="U21" s="150" t="str">
        <v>DARUSSALAM</v>
      </c>
      <c r="V21" s="150">
        <f t="shared" si="4"/>
        <v>1</v>
      </c>
      <c r="W21" s="150">
        <f t="shared" si="5"/>
        <v>2</v>
      </c>
      <c r="Y21" s="150" t="str">
        <v>DARUSSALAM</v>
      </c>
      <c r="Z21" s="150">
        <v>1</v>
      </c>
      <c r="AA21" s="150">
        <f t="shared" si="6"/>
        <v>2</v>
      </c>
    </row>
    <row r="22" spans="2:27" ht="19.2" customHeight="1">
      <c r="B22" s="432" t="s">
        <v>94</v>
      </c>
      <c r="C22" s="160" t="s">
        <v>83</v>
      </c>
      <c r="D22" s="156" t="str">
        <f>'JUARA FASE'!E20</f>
        <v>ABU BAKR</v>
      </c>
      <c r="E22" s="156" t="str">
        <f>'JUARA FASE'!F20</f>
        <v>MADINAH</v>
      </c>
      <c r="F22" s="220" t="str">
        <f t="shared" si="1"/>
        <v>MAKKAH</v>
      </c>
      <c r="G22" s="214">
        <f t="shared" si="2"/>
        <v>1</v>
      </c>
      <c r="H22" s="213">
        <f t="shared" si="3"/>
        <v>0</v>
      </c>
      <c r="I22" s="206"/>
      <c r="J22" s="155"/>
      <c r="K22" s="155"/>
      <c r="L22" s="202"/>
      <c r="M22" s="202"/>
      <c r="N22" s="202"/>
      <c r="O22" s="155"/>
      <c r="P22" s="155"/>
      <c r="Q22" s="155"/>
      <c r="R22" s="155"/>
      <c r="T22" s="143" t="str">
        <f t="shared" si="0"/>
        <v>ABU BAKR</v>
      </c>
      <c r="U22" s="150" t="str">
        <v>MAKKAH</v>
      </c>
      <c r="V22" s="150">
        <f t="shared" si="4"/>
        <v>1</v>
      </c>
      <c r="W22" s="150">
        <f t="shared" si="5"/>
        <v>0</v>
      </c>
      <c r="Y22" s="150" t="str">
        <v>MAKKAH</v>
      </c>
      <c r="Z22" s="150">
        <v>1</v>
      </c>
      <c r="AA22" s="150">
        <f t="shared" si="6"/>
        <v>0</v>
      </c>
    </row>
    <row r="23" spans="2:27" ht="19.2" customHeight="1">
      <c r="B23" s="433"/>
      <c r="C23" s="160" t="s">
        <v>84</v>
      </c>
      <c r="D23" s="156" t="str">
        <f>'JUARA FASE'!E21</f>
        <v>BADR</v>
      </c>
      <c r="E23" s="156" t="str">
        <f>'JUARA FASE'!F21</f>
        <v>MUSLIM</v>
      </c>
      <c r="F23" s="220" t="str">
        <f t="shared" si="1"/>
        <v>MADINAH</v>
      </c>
      <c r="G23" s="214">
        <f t="shared" si="2"/>
        <v>0</v>
      </c>
      <c r="H23" s="213">
        <f t="shared" si="3"/>
        <v>2</v>
      </c>
      <c r="I23" s="206"/>
      <c r="J23" s="155"/>
      <c r="K23" s="155"/>
      <c r="L23" s="202"/>
      <c r="M23" s="202"/>
      <c r="N23" s="202"/>
      <c r="O23" s="155"/>
      <c r="P23" s="155"/>
      <c r="Q23" s="155"/>
      <c r="R23" s="155"/>
      <c r="T23" s="143" t="str">
        <f t="shared" si="0"/>
        <v>BADR</v>
      </c>
      <c r="U23" s="150" t="str">
        <v>MADINAH</v>
      </c>
      <c r="V23" s="150">
        <f t="shared" si="4"/>
        <v>0</v>
      </c>
      <c r="W23" s="150">
        <f t="shared" si="5"/>
        <v>2</v>
      </c>
      <c r="Y23" s="150" t="str">
        <v>MADINAH</v>
      </c>
      <c r="Z23" s="150">
        <v>0</v>
      </c>
      <c r="AA23" s="150">
        <f t="shared" si="6"/>
        <v>2</v>
      </c>
    </row>
    <row r="24" spans="2:27" ht="19.2" customHeight="1">
      <c r="B24" s="434"/>
      <c r="C24" s="160" t="s">
        <v>85</v>
      </c>
      <c r="D24" s="156" t="str">
        <f>'JUARA FASE'!E22</f>
        <v>DARUSSALAM</v>
      </c>
      <c r="E24" s="156" t="str">
        <f>'JUARA FASE'!F22</f>
        <v>AHMAD BIN HAMBAL</v>
      </c>
      <c r="F24" s="220" t="str">
        <f t="shared" si="1"/>
        <v>ISTANBUL</v>
      </c>
      <c r="G24" s="214">
        <f t="shared" si="2"/>
        <v>0</v>
      </c>
      <c r="H24" s="213">
        <f t="shared" si="3"/>
        <v>1</v>
      </c>
      <c r="I24" s="206"/>
      <c r="J24" s="155"/>
      <c r="K24" s="155"/>
      <c r="L24" s="202"/>
      <c r="M24" s="202"/>
      <c r="N24" s="202"/>
      <c r="O24" s="155"/>
      <c r="P24" s="155"/>
      <c r="Q24" s="155"/>
      <c r="R24" s="155"/>
      <c r="T24" s="143" t="str">
        <f t="shared" si="0"/>
        <v>DARUSSALAM</v>
      </c>
      <c r="U24" s="150" t="str">
        <v>ISTANBUL</v>
      </c>
      <c r="V24" s="150">
        <f t="shared" si="4"/>
        <v>0</v>
      </c>
      <c r="W24" s="150">
        <f t="shared" si="5"/>
        <v>1</v>
      </c>
      <c r="Y24" s="150" t="str">
        <v>ISTANBUL</v>
      </c>
      <c r="Z24" s="150">
        <v>0</v>
      </c>
      <c r="AA24" s="150">
        <f t="shared" si="6"/>
        <v>1</v>
      </c>
    </row>
    <row r="25" spans="2:27" ht="19.2" customHeight="1">
      <c r="B25" s="159" t="s">
        <v>144</v>
      </c>
      <c r="C25" s="160" t="s">
        <v>83</v>
      </c>
      <c r="D25" s="156" t="str">
        <f>'JUARA FASE'!E23</f>
        <v>MAKKAH</v>
      </c>
      <c r="E25" s="156" t="str">
        <f>'JUARA FASE'!F23</f>
        <v>UTSMAN</v>
      </c>
      <c r="F25" s="220" t="str">
        <f t="shared" si="1"/>
        <v>MUSLIM</v>
      </c>
      <c r="G25" s="214">
        <f>Z25</f>
        <v>0</v>
      </c>
      <c r="H25" s="213">
        <f t="shared" si="3"/>
        <v>1</v>
      </c>
      <c r="I25" s="206"/>
      <c r="J25" s="155"/>
      <c r="K25" s="155"/>
      <c r="L25" s="202"/>
      <c r="M25" s="202"/>
      <c r="N25" s="202"/>
      <c r="O25" s="155"/>
      <c r="P25" s="155"/>
      <c r="Q25" s="155"/>
      <c r="R25" s="155"/>
      <c r="T25" s="143" t="str">
        <f t="shared" si="0"/>
        <v>MAKKAH</v>
      </c>
      <c r="U25" s="150" t="str">
        <v>MUSLIM</v>
      </c>
      <c r="V25" s="150">
        <f t="shared" si="4"/>
        <v>0</v>
      </c>
      <c r="W25" s="150">
        <f t="shared" si="5"/>
        <v>1</v>
      </c>
      <c r="Y25" s="150" t="str">
        <v>MUSLIM</v>
      </c>
      <c r="Z25" s="150">
        <v>0</v>
      </c>
      <c r="AA25" s="150">
        <f t="shared" si="6"/>
        <v>1</v>
      </c>
    </row>
    <row r="26" spans="2:27">
      <c r="C26" s="153"/>
      <c r="D26" s="153"/>
      <c r="E26" s="154"/>
      <c r="F26" s="155"/>
      <c r="G26" s="154"/>
      <c r="H26" s="154"/>
      <c r="I26" s="154"/>
      <c r="J26" s="154"/>
      <c r="K26" s="154"/>
      <c r="L26" s="203"/>
      <c r="M26" s="203"/>
      <c r="N26" s="203"/>
      <c r="O26" s="154"/>
      <c r="P26" s="154"/>
      <c r="Q26" s="154"/>
      <c r="R26" s="154"/>
      <c r="S26" s="145" t="s">
        <v>95</v>
      </c>
      <c r="T26" s="143" t="str">
        <f t="shared" ref="T26:T43" si="7">E8</f>
        <v>MADINAH</v>
      </c>
      <c r="U26" s="150" t="str">
        <v>UTSMAN</v>
      </c>
      <c r="V26" s="151"/>
      <c r="W26" s="152"/>
    </row>
    <row r="27" spans="2:27">
      <c r="T27" s="143" t="str">
        <f t="shared" si="7"/>
        <v>BADR</v>
      </c>
    </row>
    <row r="28" spans="2:27">
      <c r="T28" s="143" t="str">
        <f t="shared" si="7"/>
        <v>DARUSSALAM</v>
      </c>
    </row>
    <row r="29" spans="2:27">
      <c r="T29" s="143" t="str">
        <f t="shared" si="7"/>
        <v>ALI BIN ABI THALIB</v>
      </c>
    </row>
    <row r="30" spans="2:27">
      <c r="T30" s="143" t="str">
        <f t="shared" si="7"/>
        <v>AL BAIHAQI</v>
      </c>
    </row>
    <row r="31" spans="2:27">
      <c r="T31" s="143" t="str">
        <f t="shared" si="7"/>
        <v>SUFYAN ATS TSAURY</v>
      </c>
    </row>
    <row r="32" spans="2:27">
      <c r="T32" s="143" t="str">
        <f t="shared" si="7"/>
        <v>KHAIBAR</v>
      </c>
    </row>
    <row r="33" spans="20:20">
      <c r="T33" s="143" t="str">
        <f t="shared" si="7"/>
        <v>DARUSSALAM</v>
      </c>
    </row>
    <row r="34" spans="20:20">
      <c r="T34" s="143" t="str">
        <f t="shared" si="7"/>
        <v>ISTANBUL</v>
      </c>
    </row>
    <row r="35" spans="20:20">
      <c r="T35" s="143" t="str">
        <f t="shared" si="7"/>
        <v>TABUK</v>
      </c>
    </row>
    <row r="36" spans="20:20">
      <c r="T36" s="143" t="str">
        <f t="shared" si="7"/>
        <v>NA'IM</v>
      </c>
    </row>
    <row r="37" spans="20:20">
      <c r="T37" s="143" t="str">
        <f t="shared" si="7"/>
        <v>ALI BIN ABI THALIB</v>
      </c>
    </row>
    <row r="38" spans="20:20">
      <c r="T38" s="143" t="str">
        <f t="shared" si="7"/>
        <v>AL BAIHAQI</v>
      </c>
    </row>
    <row r="39" spans="20:20">
      <c r="T39" s="143" t="str">
        <f t="shared" si="7"/>
        <v>ABU HANIFAH</v>
      </c>
    </row>
    <row r="40" spans="20:20">
      <c r="T40" s="143" t="str">
        <f t="shared" si="7"/>
        <v>MADINAH</v>
      </c>
    </row>
    <row r="41" spans="20:20">
      <c r="T41" s="143" t="str">
        <f t="shared" si="7"/>
        <v>MUSLIM</v>
      </c>
    </row>
    <row r="42" spans="20:20">
      <c r="T42" s="143" t="str">
        <f t="shared" si="7"/>
        <v>AHMAD BIN HAMBAL</v>
      </c>
    </row>
    <row r="43" spans="20:20">
      <c r="T43" s="143" t="str">
        <f t="shared" si="7"/>
        <v>UTSMAN</v>
      </c>
    </row>
  </sheetData>
  <sortState xmlns:xlrd2="http://schemas.microsoft.com/office/spreadsheetml/2017/richdata2" ref="V8:W12">
    <sortCondition descending="1" ref="V8:V12"/>
  </sortState>
  <mergeCells count="11">
    <mergeCell ref="B8:B10"/>
    <mergeCell ref="B22:B24"/>
    <mergeCell ref="B19:B21"/>
    <mergeCell ref="B16:B18"/>
    <mergeCell ref="B14:B15"/>
    <mergeCell ref="B11:B13"/>
    <mergeCell ref="J9:P10"/>
    <mergeCell ref="J12:P15"/>
    <mergeCell ref="J7:P8"/>
    <mergeCell ref="C4:H5"/>
    <mergeCell ref="F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B2:W1001"/>
  <sheetViews>
    <sheetView showGridLines="0" topLeftCell="A3" zoomScale="107" zoomScaleNormal="115" workbookViewId="0">
      <selection activeCell="F6" sqref="F6"/>
    </sheetView>
  </sheetViews>
  <sheetFormatPr defaultColWidth="12.59765625" defaultRowHeight="15" customHeight="1"/>
  <cols>
    <col min="1" max="1" width="48.19921875" customWidth="1"/>
    <col min="2" max="2" width="4.796875" style="145" customWidth="1"/>
    <col min="3" max="3" width="16.8984375" customWidth="1"/>
    <col min="4" max="4" width="12" customWidth="1"/>
    <col min="5" max="6" width="28" customWidth="1"/>
    <col min="7" max="23" width="8.59765625" customWidth="1"/>
  </cols>
  <sheetData>
    <row r="2" spans="2:23" ht="15.75" customHeight="1">
      <c r="B2" s="417" t="s">
        <v>183</v>
      </c>
      <c r="C2" s="418"/>
      <c r="D2" s="418"/>
      <c r="E2" s="418"/>
      <c r="F2" s="41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2:23" ht="19.2" customHeight="1">
      <c r="B3" s="419" t="s">
        <v>141</v>
      </c>
      <c r="C3" s="420"/>
      <c r="D3" s="420"/>
      <c r="E3" s="420"/>
      <c r="F3" s="420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2:23" ht="12" customHeight="1">
      <c r="B4" s="161"/>
      <c r="C4" s="162"/>
      <c r="D4" s="162"/>
      <c r="E4" s="162"/>
      <c r="F4" s="162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</row>
    <row r="5" spans="2:23" s="145" customFormat="1" ht="15.75" customHeight="1">
      <c r="B5" s="211" t="s">
        <v>89</v>
      </c>
      <c r="C5" s="211" t="s">
        <v>147</v>
      </c>
      <c r="D5" s="211" t="s">
        <v>90</v>
      </c>
      <c r="E5" s="215" t="s">
        <v>145</v>
      </c>
      <c r="F5" s="216" t="s">
        <v>146</v>
      </c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</row>
    <row r="6" spans="2:23" ht="18.600000000000001" customHeight="1">
      <c r="B6" s="413">
        <v>1</v>
      </c>
      <c r="C6" s="416" t="s">
        <v>91</v>
      </c>
      <c r="D6" s="157" t="s">
        <v>83</v>
      </c>
      <c r="E6" s="217" t="str">
        <f>'JADWAL IKHWAN'!K19</f>
        <v>ABU BAKR</v>
      </c>
      <c r="F6" s="218" t="str">
        <f>'Bagan Estafet'!G14</f>
        <v>MADINAH</v>
      </c>
      <c r="G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</row>
    <row r="7" spans="2:23" ht="18.600000000000001" customHeight="1">
      <c r="B7" s="414"/>
      <c r="C7" s="416"/>
      <c r="D7" s="157" t="s">
        <v>84</v>
      </c>
      <c r="E7" s="217" t="str">
        <f>'JADWAL IKHWAN'!K18</f>
        <v>ABU DAWUD</v>
      </c>
      <c r="F7" s="218" t="str">
        <f>'Bagan Estafet'!G35</f>
        <v>BADR</v>
      </c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</row>
    <row r="8" spans="2:23" ht="18.600000000000001" customHeight="1">
      <c r="B8" s="415"/>
      <c r="C8" s="416"/>
      <c r="D8" s="157" t="s">
        <v>85</v>
      </c>
      <c r="E8" s="217" t="str">
        <f>'JADWAL IKHWAN'!K17</f>
        <v>AHMAD BIN HAMBAL</v>
      </c>
      <c r="F8" s="218" t="str">
        <f>'Bagan Estafet'!G55</f>
        <v>DARUSSALAM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</row>
    <row r="9" spans="2:23" ht="18.600000000000001" customHeight="1">
      <c r="B9" s="413">
        <v>2</v>
      </c>
      <c r="C9" s="416" t="s">
        <v>92</v>
      </c>
      <c r="D9" s="157" t="s">
        <v>83</v>
      </c>
      <c r="E9" s="217" t="str">
        <f>'JADWAL IKHWAN'!K37</f>
        <v>AL QUDS</v>
      </c>
      <c r="F9" s="218" t="str">
        <f>'Bagan Futsal'!I17</f>
        <v>ALI BIN ABI THALIB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</row>
    <row r="10" spans="2:23" ht="18.600000000000001" customHeight="1">
      <c r="B10" s="414"/>
      <c r="C10" s="416"/>
      <c r="D10" s="157" t="s">
        <v>84</v>
      </c>
      <c r="E10" s="217" t="str">
        <f>'JADWAL IKHWAN'!K63</f>
        <v>TABUK</v>
      </c>
      <c r="F10" s="218" t="str">
        <f>'Bagan Futsal'!I41</f>
        <v>AL BAIHAQI</v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</row>
    <row r="11" spans="2:23" ht="18.600000000000001" customHeight="1">
      <c r="B11" s="415"/>
      <c r="C11" s="416"/>
      <c r="D11" s="157" t="s">
        <v>85</v>
      </c>
      <c r="E11" s="217" t="str">
        <f>'JADWAL IKHWAN'!K49</f>
        <v>NA'IM</v>
      </c>
      <c r="F11" s="218" t="str">
        <f>'Bagan Futsal'!I66</f>
        <v>SUFYAN ATS TSAURY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</row>
    <row r="12" spans="2:23" ht="18.600000000000001" customHeight="1">
      <c r="B12" s="399">
        <v>3</v>
      </c>
      <c r="C12" s="402" t="s">
        <v>93</v>
      </c>
      <c r="D12" s="157" t="s">
        <v>84</v>
      </c>
      <c r="E12" s="217" t="str">
        <f>'JADWAL IKHWAN'!V18</f>
        <v>AL BAIHAQI</v>
      </c>
      <c r="F12" s="218" t="str">
        <f>'Bagan Basket'!I16</f>
        <v>KHAIBAR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</row>
    <row r="13" spans="2:23" ht="18.600000000000001" customHeight="1">
      <c r="B13" s="401"/>
      <c r="C13" s="402"/>
      <c r="D13" s="157" t="s">
        <v>85</v>
      </c>
      <c r="E13" s="217" t="str">
        <f>'JADWAL IKHWAN'!V30</f>
        <v>ABU HANIFAH</v>
      </c>
      <c r="F13" s="218" t="str">
        <f>'Bagan Basket'!I43</f>
        <v>DARUSSALAM</v>
      </c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</row>
    <row r="14" spans="2:23" ht="18.600000000000001" customHeight="1">
      <c r="B14" s="413">
        <v>4</v>
      </c>
      <c r="C14" s="416" t="s">
        <v>142</v>
      </c>
      <c r="D14" s="157" t="s">
        <v>83</v>
      </c>
      <c r="E14" s="217" t="str">
        <f>'JADWAL IKHWAN'!V48</f>
        <v>ALI BIN ABI THALIB</v>
      </c>
      <c r="F14" s="218" t="str">
        <f>'Bagan Blind Bottle'!G14</f>
        <v>ISTANBUL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</row>
    <row r="15" spans="2:23" ht="18.600000000000001" customHeight="1">
      <c r="B15" s="414"/>
      <c r="C15" s="416"/>
      <c r="D15" s="157" t="s">
        <v>84</v>
      </c>
      <c r="E15" s="217" t="str">
        <f>'JADWAL IKHWAN'!V49</f>
        <v>ABU DAWUD</v>
      </c>
      <c r="F15" s="218" t="str">
        <f>'Bagan Blind Bottle'!G33</f>
        <v>TABUK</v>
      </c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</row>
    <row r="16" spans="2:23" ht="18.600000000000001" customHeight="1">
      <c r="B16" s="415"/>
      <c r="C16" s="416"/>
      <c r="D16" s="157" t="s">
        <v>85</v>
      </c>
      <c r="E16" s="217" t="str">
        <f>'JADWAL IKHWAN'!V47</f>
        <v>SUFYAN ATS TSAURY</v>
      </c>
      <c r="F16" s="218" t="str">
        <f>'Bagan Blind Bottle'!G52</f>
        <v>NA'IM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</row>
    <row r="17" spans="2:23" ht="18.600000000000001" customHeight="1">
      <c r="B17" s="413">
        <v>5</v>
      </c>
      <c r="C17" s="416" t="s">
        <v>143</v>
      </c>
      <c r="D17" s="157" t="s">
        <v>83</v>
      </c>
      <c r="E17" s="217" t="str">
        <f>'JADWAL IKHWAN'!AH18</f>
        <v>AL QUDS</v>
      </c>
      <c r="F17" s="218" t="str">
        <f>'Bagan Volly Sarung'!I17</f>
        <v>ALI BIN ABI THALIB</v>
      </c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</row>
    <row r="18" spans="2:23" ht="18.600000000000001" customHeight="1">
      <c r="B18" s="414"/>
      <c r="C18" s="416"/>
      <c r="D18" s="157" t="s">
        <v>84</v>
      </c>
      <c r="E18" s="217" t="str">
        <f>'JADWAL IKHWAN'!AH44</f>
        <v>KHAIBAR</v>
      </c>
      <c r="F18" s="218" t="str">
        <f>'Bagan Volly Sarung'!I44</f>
        <v>AL BAIHAQI</v>
      </c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</row>
    <row r="19" spans="2:23" ht="18.600000000000001" customHeight="1">
      <c r="B19" s="415"/>
      <c r="C19" s="416"/>
      <c r="D19" s="157" t="s">
        <v>85</v>
      </c>
      <c r="E19" s="217" t="str">
        <f>'JADWAL IKHWAN'!AH30</f>
        <v>FIRDAUS</v>
      </c>
      <c r="F19" s="218" t="str">
        <f>'Bagan Volly Sarung'!I70</f>
        <v>ABU HANIFAH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</row>
    <row r="20" spans="2:23" ht="18.600000000000001" customHeight="1">
      <c r="B20" s="399">
        <v>6</v>
      </c>
      <c r="C20" s="402" t="s">
        <v>94</v>
      </c>
      <c r="D20" s="157" t="s">
        <v>83</v>
      </c>
      <c r="E20" s="217" t="str">
        <f>'JADWAL IKHWAN'!AS44</f>
        <v>ABU BAKR</v>
      </c>
      <c r="F20" s="218" t="str">
        <f>'Bagan Bola Beracun'!I16</f>
        <v>MADINAH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</row>
    <row r="21" spans="2:23" ht="18.600000000000001" customHeight="1">
      <c r="B21" s="400"/>
      <c r="C21" s="402"/>
      <c r="D21" s="157" t="s">
        <v>84</v>
      </c>
      <c r="E21" s="217" t="str">
        <f>'JADWAL IKHWAN'!AS30</f>
        <v>BADR</v>
      </c>
      <c r="F21" s="218" t="str">
        <f>'Bagan Bola Beracun'!I41</f>
        <v>MUSLIM</v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</row>
    <row r="22" spans="2:23" ht="18.600000000000001" customHeight="1">
      <c r="B22" s="401"/>
      <c r="C22" s="402"/>
      <c r="D22" s="157" t="s">
        <v>85</v>
      </c>
      <c r="E22" s="217" t="str">
        <f>'JADWAL IKHWAN'!AS16</f>
        <v>DARUSSALAM</v>
      </c>
      <c r="F22" s="218" t="str">
        <f>'Bagan Bola Beracun'!I67</f>
        <v>AHMAD BIN HAMBAL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</row>
    <row r="23" spans="2:23" ht="18.600000000000001" customHeight="1">
      <c r="B23" s="211">
        <v>7</v>
      </c>
      <c r="C23" s="219" t="s">
        <v>144</v>
      </c>
      <c r="D23" s="157" t="s">
        <v>83</v>
      </c>
      <c r="E23" s="217" t="str">
        <f>'JADWAL IKHWAN'!V62</f>
        <v>MAKKAH</v>
      </c>
      <c r="F23" s="218" t="str">
        <f>'Bagan Chopstick Ball'!G14</f>
        <v>UTSMAN</v>
      </c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</row>
    <row r="24" spans="2:23" ht="15.75" customHeight="1">
      <c r="B24" s="212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</row>
    <row r="25" spans="2:23" ht="15.75" customHeight="1">
      <c r="B25" s="212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</row>
    <row r="26" spans="2:23" ht="15.75" customHeight="1">
      <c r="B26" s="212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</row>
    <row r="27" spans="2:23" ht="15.75" customHeight="1">
      <c r="B27" s="212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</row>
    <row r="28" spans="2:23" ht="15.75" customHeight="1">
      <c r="B28" s="212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</row>
    <row r="29" spans="2:23" ht="15.75" customHeight="1">
      <c r="B29" s="212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</row>
    <row r="30" spans="2:23" ht="15.75" customHeight="1">
      <c r="B30" s="212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</row>
    <row r="31" spans="2:23" ht="15.75" customHeight="1">
      <c r="B31" s="212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</row>
    <row r="32" spans="2:23" ht="15.75" customHeight="1">
      <c r="B32" s="212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</row>
    <row r="33" spans="2:23" ht="15.75" customHeight="1">
      <c r="B33" s="212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</row>
    <row r="34" spans="2:23" ht="15.75" customHeight="1">
      <c r="B34" s="212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</row>
    <row r="35" spans="2:23" ht="15.75" customHeight="1">
      <c r="B35" s="21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</row>
    <row r="36" spans="2:23" ht="15.75" customHeight="1">
      <c r="B36" s="212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</row>
    <row r="37" spans="2:23" ht="15.75" customHeight="1">
      <c r="B37" s="212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</row>
    <row r="38" spans="2:23" ht="15.75" customHeight="1">
      <c r="B38" s="212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</row>
    <row r="39" spans="2:23" ht="15.75" customHeight="1">
      <c r="B39" s="212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</row>
    <row r="40" spans="2:23" ht="15.75" customHeight="1">
      <c r="B40" s="212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</row>
    <row r="41" spans="2:23" ht="15.75" customHeight="1">
      <c r="B41" s="212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</row>
    <row r="42" spans="2:23" ht="15.75" customHeight="1">
      <c r="B42" s="212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</row>
    <row r="43" spans="2:23" ht="15.75" customHeight="1">
      <c r="B43" s="212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</row>
    <row r="44" spans="2:23" ht="15.75" customHeight="1">
      <c r="B44" s="212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</row>
    <row r="45" spans="2:23" ht="15.75" customHeight="1">
      <c r="B45" s="212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</row>
    <row r="46" spans="2:23" ht="15.75" customHeight="1">
      <c r="B46" s="212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</row>
    <row r="47" spans="2:23" ht="15.75" customHeight="1">
      <c r="B47" s="212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</row>
    <row r="48" spans="2:23" ht="15.75" customHeight="1">
      <c r="B48" s="212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</row>
    <row r="49" spans="2:23" ht="15.75" customHeight="1">
      <c r="B49" s="212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</row>
    <row r="50" spans="2:23" ht="15.75" customHeight="1">
      <c r="B50" s="212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</row>
    <row r="51" spans="2:23" ht="15.75" customHeight="1">
      <c r="B51" s="212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</row>
    <row r="52" spans="2:23" ht="15.75" customHeight="1">
      <c r="B52" s="212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</row>
    <row r="53" spans="2:23" ht="15.75" customHeight="1">
      <c r="B53" s="212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</row>
    <row r="54" spans="2:23" ht="15.75" customHeight="1">
      <c r="B54" s="212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</row>
    <row r="55" spans="2:23" ht="15.75" customHeight="1">
      <c r="B55" s="212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</row>
    <row r="56" spans="2:23" ht="15.75" customHeight="1">
      <c r="B56" s="212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</row>
    <row r="57" spans="2:23" ht="15.75" customHeight="1">
      <c r="B57" s="212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</row>
    <row r="58" spans="2:23" ht="15.75" customHeight="1">
      <c r="B58" s="212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</row>
    <row r="59" spans="2:23" ht="15.75" customHeight="1">
      <c r="B59" s="212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</row>
    <row r="60" spans="2:23" ht="15.75" customHeight="1">
      <c r="B60" s="212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</row>
    <row r="61" spans="2:23" ht="15.75" customHeight="1">
      <c r="B61" s="212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</row>
    <row r="62" spans="2:23" ht="15.75" customHeight="1">
      <c r="B62" s="212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</row>
    <row r="63" spans="2:23" ht="15.75" customHeight="1">
      <c r="B63" s="212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</row>
    <row r="64" spans="2:23" ht="15.75" customHeight="1">
      <c r="B64" s="212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</row>
    <row r="65" spans="2:23" ht="15.75" customHeight="1">
      <c r="B65" s="212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</row>
    <row r="66" spans="2:23" ht="15.75" customHeight="1">
      <c r="B66" s="212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</row>
    <row r="67" spans="2:23" ht="15.75" customHeight="1">
      <c r="B67" s="212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</row>
    <row r="68" spans="2:23" ht="15.75" customHeight="1">
      <c r="B68" s="212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</row>
    <row r="69" spans="2:23" ht="15.75" customHeight="1">
      <c r="B69" s="212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</row>
    <row r="70" spans="2:23" ht="15.75" customHeight="1">
      <c r="B70" s="212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</row>
    <row r="71" spans="2:23" ht="15.75" customHeight="1">
      <c r="B71" s="212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</row>
    <row r="72" spans="2:23" ht="15.75" customHeight="1">
      <c r="B72" s="212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</row>
    <row r="73" spans="2:23" ht="15.75" customHeight="1">
      <c r="B73" s="212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</row>
    <row r="74" spans="2:23" ht="15.75" customHeight="1">
      <c r="B74" s="212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</row>
    <row r="75" spans="2:23" ht="15.75" customHeight="1">
      <c r="B75" s="212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</row>
    <row r="76" spans="2:23" ht="15.75" customHeight="1">
      <c r="B76" s="212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</row>
    <row r="77" spans="2:23" ht="15.75" customHeight="1">
      <c r="B77" s="212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</row>
    <row r="78" spans="2:23" ht="15.75" customHeight="1">
      <c r="B78" s="212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</row>
    <row r="79" spans="2:23" ht="15.75" customHeight="1">
      <c r="B79" s="212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</row>
    <row r="80" spans="2:23" ht="15.75" customHeight="1">
      <c r="B80" s="212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</row>
    <row r="81" spans="2:23" ht="15.75" customHeight="1">
      <c r="B81" s="212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</row>
    <row r="82" spans="2:23" ht="15.75" customHeight="1">
      <c r="B82" s="212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</row>
    <row r="83" spans="2:23" ht="15.75" customHeight="1">
      <c r="B83" s="212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</row>
    <row r="84" spans="2:23" ht="15.75" customHeight="1">
      <c r="B84" s="212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</row>
    <row r="85" spans="2:23" ht="15.75" customHeight="1">
      <c r="B85" s="212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spans="2:23" ht="15.75" customHeight="1">
      <c r="B86" s="212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</row>
    <row r="87" spans="2:23" ht="15.75" customHeight="1">
      <c r="B87" s="212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</row>
    <row r="88" spans="2:23" ht="15.75" customHeight="1">
      <c r="B88" s="212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</row>
    <row r="89" spans="2:23" ht="15.75" customHeight="1">
      <c r="B89" s="212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</row>
    <row r="90" spans="2:23" ht="15.75" customHeight="1">
      <c r="B90" s="212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</row>
    <row r="91" spans="2:23" ht="15.75" customHeight="1">
      <c r="B91" s="212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</row>
    <row r="92" spans="2:23" ht="15.75" customHeight="1">
      <c r="B92" s="212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</row>
    <row r="93" spans="2:23" ht="15.75" customHeight="1">
      <c r="B93" s="212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</row>
    <row r="94" spans="2:23" ht="15.75" customHeight="1">
      <c r="B94" s="212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</row>
    <row r="95" spans="2:23" ht="15.75" customHeight="1">
      <c r="B95" s="212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</row>
    <row r="96" spans="2:23" ht="15.75" customHeight="1">
      <c r="B96" s="212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</row>
    <row r="97" spans="2:23" ht="15.75" customHeight="1">
      <c r="B97" s="212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</row>
    <row r="98" spans="2:23" ht="15.75" customHeight="1">
      <c r="B98" s="212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</row>
    <row r="99" spans="2:23" ht="15.75" customHeight="1">
      <c r="B99" s="212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</row>
    <row r="100" spans="2:23" ht="15.75" customHeight="1">
      <c r="B100" s="212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</row>
    <row r="101" spans="2:23" ht="15.75" customHeight="1">
      <c r="B101" s="212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</row>
    <row r="102" spans="2:23" ht="15.75" customHeight="1">
      <c r="B102" s="212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</row>
    <row r="103" spans="2:23" ht="15.75" customHeight="1">
      <c r="B103" s="212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</row>
    <row r="104" spans="2:23" ht="15.75" customHeight="1">
      <c r="B104" s="212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</row>
    <row r="105" spans="2:23" ht="15.75" customHeight="1">
      <c r="B105" s="212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</row>
    <row r="106" spans="2:23" ht="15.75" customHeight="1">
      <c r="B106" s="212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</row>
    <row r="107" spans="2:23" ht="15.75" customHeight="1">
      <c r="B107" s="212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</row>
    <row r="108" spans="2:23" ht="15.75" customHeight="1">
      <c r="B108" s="212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</row>
    <row r="109" spans="2:23" ht="15.75" customHeight="1">
      <c r="B109" s="212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</row>
    <row r="110" spans="2:23" ht="15.75" customHeight="1">
      <c r="B110" s="212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</row>
    <row r="111" spans="2:23" ht="15.75" customHeight="1">
      <c r="B111" s="212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</row>
    <row r="112" spans="2:23" ht="15.75" customHeight="1">
      <c r="B112" s="212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</row>
    <row r="113" spans="2:23" ht="15.75" customHeight="1">
      <c r="B113" s="212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</row>
    <row r="114" spans="2:23" ht="15.75" customHeight="1">
      <c r="B114" s="212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</row>
    <row r="115" spans="2:23" ht="15.75" customHeight="1">
      <c r="B115" s="212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</row>
    <row r="116" spans="2:23" ht="15.75" customHeight="1">
      <c r="B116" s="212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</row>
    <row r="117" spans="2:23" ht="15.75" customHeight="1">
      <c r="B117" s="212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</row>
    <row r="118" spans="2:23" ht="15.75" customHeight="1">
      <c r="B118" s="212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</row>
    <row r="119" spans="2:23" ht="15.75" customHeight="1">
      <c r="B119" s="212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</row>
    <row r="120" spans="2:23" ht="15.75" customHeight="1">
      <c r="B120" s="212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</row>
    <row r="121" spans="2:23" ht="15.75" customHeight="1">
      <c r="B121" s="212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</row>
    <row r="122" spans="2:23" ht="15.75" customHeight="1">
      <c r="B122" s="212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</row>
    <row r="123" spans="2:23" ht="15.75" customHeight="1">
      <c r="B123" s="212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</row>
    <row r="124" spans="2:23" ht="15.75" customHeight="1">
      <c r="B124" s="212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</row>
    <row r="125" spans="2:23" ht="15.75" customHeight="1">
      <c r="B125" s="212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</row>
    <row r="126" spans="2:23" ht="15.75" customHeight="1">
      <c r="B126" s="212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</row>
    <row r="127" spans="2:23" ht="15.75" customHeight="1">
      <c r="B127" s="212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</row>
    <row r="128" spans="2:23" ht="15.75" customHeight="1">
      <c r="B128" s="212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</row>
    <row r="129" spans="2:23" ht="15.75" customHeight="1">
      <c r="B129" s="212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</row>
    <row r="130" spans="2:23" ht="15.75" customHeight="1">
      <c r="B130" s="212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</row>
    <row r="131" spans="2:23" ht="15.75" customHeight="1">
      <c r="B131" s="212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</row>
    <row r="132" spans="2:23" ht="15.75" customHeight="1">
      <c r="B132" s="212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</row>
    <row r="133" spans="2:23" ht="15.75" customHeight="1">
      <c r="B133" s="212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</row>
    <row r="134" spans="2:23" ht="15.75" customHeight="1">
      <c r="B134" s="212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</row>
    <row r="135" spans="2:23" ht="15.75" customHeight="1">
      <c r="B135" s="212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</row>
    <row r="136" spans="2:23" ht="15.75" customHeight="1">
      <c r="B136" s="212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</row>
    <row r="137" spans="2:23" ht="15.75" customHeight="1">
      <c r="B137" s="212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</row>
    <row r="138" spans="2:23" ht="15.75" customHeight="1">
      <c r="B138" s="212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</row>
    <row r="139" spans="2:23" ht="15.75" customHeight="1">
      <c r="B139" s="212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</row>
    <row r="140" spans="2:23" ht="15.75" customHeight="1">
      <c r="B140" s="212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</row>
    <row r="141" spans="2:23" ht="15.75" customHeight="1">
      <c r="B141" s="212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</row>
    <row r="142" spans="2:23" ht="15.75" customHeight="1">
      <c r="B142" s="212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</row>
    <row r="143" spans="2:23" ht="15.75" customHeight="1">
      <c r="B143" s="212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</row>
    <row r="144" spans="2:23" ht="15.75" customHeight="1">
      <c r="B144" s="212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</row>
    <row r="145" spans="2:23" ht="15.75" customHeight="1">
      <c r="B145" s="212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</row>
    <row r="146" spans="2:23" ht="15.75" customHeight="1">
      <c r="B146" s="212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</row>
    <row r="147" spans="2:23" ht="15.75" customHeight="1">
      <c r="B147" s="212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</row>
    <row r="148" spans="2:23" ht="15.75" customHeight="1">
      <c r="B148" s="212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</row>
    <row r="149" spans="2:23" ht="15.75" customHeight="1">
      <c r="B149" s="212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</row>
    <row r="150" spans="2:23" ht="15.75" customHeight="1">
      <c r="B150" s="212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</row>
    <row r="151" spans="2:23" ht="15.75" customHeight="1">
      <c r="B151" s="212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</row>
    <row r="152" spans="2:23" ht="15.75" customHeight="1">
      <c r="B152" s="212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</row>
    <row r="153" spans="2:23" ht="15.75" customHeight="1">
      <c r="B153" s="212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</row>
    <row r="154" spans="2:23" ht="15.75" customHeight="1">
      <c r="B154" s="212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</row>
    <row r="155" spans="2:23" ht="15.75" customHeight="1">
      <c r="B155" s="212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</row>
    <row r="156" spans="2:23" ht="15.75" customHeight="1">
      <c r="B156" s="212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</row>
    <row r="157" spans="2:23" ht="15.75" customHeight="1">
      <c r="B157" s="212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</row>
    <row r="158" spans="2:23" ht="15.75" customHeight="1">
      <c r="B158" s="212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</row>
    <row r="159" spans="2:23" ht="15.75" customHeight="1">
      <c r="B159" s="212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</row>
    <row r="160" spans="2:23" ht="15.75" customHeight="1">
      <c r="B160" s="212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</row>
    <row r="161" spans="2:23" ht="15.75" customHeight="1">
      <c r="B161" s="212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</row>
    <row r="162" spans="2:23" ht="15.75" customHeight="1">
      <c r="B162" s="212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</row>
    <row r="163" spans="2:23" ht="15.75" customHeight="1">
      <c r="B163" s="212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</row>
    <row r="164" spans="2:23" ht="15.75" customHeight="1">
      <c r="B164" s="212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</row>
    <row r="165" spans="2:23" ht="15.75" customHeight="1">
      <c r="B165" s="212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</row>
    <row r="166" spans="2:23" ht="15.75" customHeight="1">
      <c r="B166" s="212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</row>
    <row r="167" spans="2:23" ht="15.75" customHeight="1">
      <c r="B167" s="212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</row>
    <row r="168" spans="2:23" ht="15.75" customHeight="1">
      <c r="B168" s="212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</row>
    <row r="169" spans="2:23" ht="15.75" customHeight="1">
      <c r="B169" s="212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</row>
    <row r="170" spans="2:23" ht="15.75" customHeight="1">
      <c r="B170" s="212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</row>
    <row r="171" spans="2:23" ht="15.75" customHeight="1">
      <c r="B171" s="212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</row>
    <row r="172" spans="2:23" ht="15.75" customHeight="1">
      <c r="B172" s="212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</row>
    <row r="173" spans="2:23" ht="15.75" customHeight="1">
      <c r="B173" s="212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</row>
    <row r="174" spans="2:23" ht="15.75" customHeight="1">
      <c r="B174" s="212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</row>
    <row r="175" spans="2:23" ht="15.75" customHeight="1">
      <c r="B175" s="212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</row>
    <row r="176" spans="2:23" ht="15.75" customHeight="1">
      <c r="B176" s="212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</row>
    <row r="177" spans="2:23" ht="15.75" customHeight="1">
      <c r="B177" s="212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</row>
    <row r="178" spans="2:23" ht="15.75" customHeight="1">
      <c r="B178" s="212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</row>
    <row r="179" spans="2:23" ht="15.75" customHeight="1">
      <c r="B179" s="212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</row>
    <row r="180" spans="2:23" ht="15.75" customHeight="1">
      <c r="B180" s="212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</row>
    <row r="181" spans="2:23" ht="15.75" customHeight="1">
      <c r="B181" s="212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</row>
    <row r="182" spans="2:23" ht="15.75" customHeight="1">
      <c r="B182" s="212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</row>
    <row r="183" spans="2:23" ht="15.75" customHeight="1">
      <c r="B183" s="212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</row>
    <row r="184" spans="2:23" ht="15.75" customHeight="1">
      <c r="B184" s="212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</row>
    <row r="185" spans="2:23" ht="15.75" customHeight="1">
      <c r="B185" s="212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</row>
    <row r="186" spans="2:23" ht="15.75" customHeight="1">
      <c r="B186" s="212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</row>
    <row r="187" spans="2:23" ht="15.75" customHeight="1">
      <c r="B187" s="212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</row>
    <row r="188" spans="2:23" ht="15.75" customHeight="1">
      <c r="B188" s="212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</row>
    <row r="189" spans="2:23" ht="15.75" customHeight="1">
      <c r="B189" s="212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</row>
    <row r="190" spans="2:23" ht="15.75" customHeight="1">
      <c r="B190" s="212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</row>
    <row r="191" spans="2:23" ht="15.75" customHeight="1">
      <c r="B191" s="212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</row>
    <row r="192" spans="2:23" ht="15.75" customHeight="1">
      <c r="B192" s="212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</row>
    <row r="193" spans="2:23" ht="15.75" customHeight="1">
      <c r="B193" s="212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</row>
    <row r="194" spans="2:23" ht="15.75" customHeight="1">
      <c r="B194" s="212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</row>
    <row r="195" spans="2:23" ht="15.75" customHeight="1">
      <c r="B195" s="212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</row>
    <row r="196" spans="2:23" ht="15.75" customHeight="1">
      <c r="B196" s="212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</row>
    <row r="197" spans="2:23" ht="15.75" customHeight="1">
      <c r="B197" s="212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</row>
    <row r="198" spans="2:23" ht="15.75" customHeight="1">
      <c r="B198" s="212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</row>
    <row r="199" spans="2:23" ht="15.75" customHeight="1">
      <c r="B199" s="212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</row>
    <row r="200" spans="2:23" ht="15.75" customHeight="1">
      <c r="B200" s="212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</row>
    <row r="201" spans="2:23" ht="15.75" customHeight="1">
      <c r="B201" s="212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</row>
    <row r="202" spans="2:23" ht="15.75" customHeight="1">
      <c r="B202" s="212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</row>
    <row r="203" spans="2:23" ht="15.75" customHeight="1">
      <c r="B203" s="212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</row>
    <row r="204" spans="2:23" ht="15.75" customHeight="1">
      <c r="B204" s="212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</row>
    <row r="205" spans="2:23" ht="15.75" customHeight="1">
      <c r="B205" s="212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</row>
    <row r="206" spans="2:23" ht="15.75" customHeight="1">
      <c r="B206" s="212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</row>
    <row r="207" spans="2:23" ht="15.75" customHeight="1">
      <c r="B207" s="212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</row>
    <row r="208" spans="2:23" ht="15.75" customHeight="1">
      <c r="B208" s="212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</row>
    <row r="209" spans="2:23" ht="15.75" customHeight="1">
      <c r="B209" s="212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</row>
    <row r="210" spans="2:23" ht="15.75" customHeight="1">
      <c r="B210" s="212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</row>
    <row r="211" spans="2:23" ht="15.75" customHeight="1">
      <c r="B211" s="212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</row>
    <row r="212" spans="2:23" ht="15.75" customHeight="1">
      <c r="B212" s="212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</row>
    <row r="213" spans="2:23" ht="15.75" customHeight="1">
      <c r="B213" s="212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</row>
    <row r="214" spans="2:23" ht="15.75" customHeight="1">
      <c r="B214" s="212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</row>
    <row r="215" spans="2:23" ht="15.75" customHeight="1">
      <c r="B215" s="212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</row>
    <row r="216" spans="2:23" ht="15.75" customHeight="1">
      <c r="B216" s="212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</row>
    <row r="217" spans="2:23" ht="15.75" customHeight="1">
      <c r="B217" s="212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</row>
    <row r="218" spans="2:23" ht="15.75" customHeight="1">
      <c r="B218" s="212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</row>
    <row r="219" spans="2:23" ht="15.75" customHeight="1">
      <c r="B219" s="212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</row>
    <row r="220" spans="2:23" ht="15.75" customHeight="1">
      <c r="B220" s="212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</row>
    <row r="221" spans="2:23" ht="15.75" customHeight="1">
      <c r="B221" s="212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</row>
    <row r="222" spans="2:23" ht="15.75" customHeight="1"/>
    <row r="223" spans="2:23" ht="15.75" customHeight="1"/>
    <row r="224" spans="2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4">
    <mergeCell ref="B20:B22"/>
    <mergeCell ref="B17:B19"/>
    <mergeCell ref="B14:B16"/>
    <mergeCell ref="B12:B13"/>
    <mergeCell ref="B2:F2"/>
    <mergeCell ref="B6:B8"/>
    <mergeCell ref="C6:C8"/>
    <mergeCell ref="B9:B11"/>
    <mergeCell ref="B3:F3"/>
    <mergeCell ref="C9:C11"/>
    <mergeCell ref="C12:C13"/>
    <mergeCell ref="C14:C16"/>
    <mergeCell ref="C20:C22"/>
    <mergeCell ref="C17:C19"/>
  </mergeCells>
  <printOptions horizontalCentered="1"/>
  <pageMargins left="0.70866141732283472" right="0.70866141732283472" top="0.74803149606299213" bottom="0.74803149606299213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0BE0-6244-491A-AD9D-FD66C338688A}">
  <dimension ref="C1:R71"/>
  <sheetViews>
    <sheetView showGridLines="0" zoomScale="70" zoomScaleNormal="70" workbookViewId="0">
      <selection activeCell="L20" sqref="L20"/>
    </sheetView>
  </sheetViews>
  <sheetFormatPr defaultRowHeight="15.6"/>
  <cols>
    <col min="1" max="1" width="29.796875" style="94" customWidth="1"/>
    <col min="2" max="2" width="8.796875" style="94"/>
    <col min="3" max="3" width="20.3984375" style="94" customWidth="1"/>
    <col min="4" max="4" width="7.3984375" style="94" customWidth="1"/>
    <col min="5" max="5" width="20.3984375" style="94" customWidth="1"/>
    <col min="6" max="6" width="7.3984375" style="94" customWidth="1"/>
    <col min="7" max="7" width="20.3984375" style="94" customWidth="1"/>
    <col min="8" max="8" width="7.3984375" style="94" customWidth="1"/>
    <col min="9" max="10" width="8.796875" style="94"/>
    <col min="11" max="11" width="7.3984375" style="94" customWidth="1"/>
    <col min="12" max="12" width="20.3984375" style="94" customWidth="1"/>
    <col min="13" max="13" width="7.3984375" style="94" customWidth="1"/>
    <col min="14" max="14" width="20.3984375" style="94" customWidth="1"/>
    <col min="15" max="15" width="7.3984375" style="94" customWidth="1"/>
    <col min="16" max="16" width="20.3984375" style="94" customWidth="1"/>
    <col min="17" max="16384" width="8.796875" style="94"/>
  </cols>
  <sheetData>
    <row r="1" spans="3:16" ht="18.600000000000001">
      <c r="C1" s="417" t="s">
        <v>128</v>
      </c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</row>
    <row r="2" spans="3:16" ht="18.600000000000001">
      <c r="C2" s="417" t="s">
        <v>40</v>
      </c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</row>
    <row r="3" spans="3:16" ht="18.600000000000001">
      <c r="C3" s="417" t="s">
        <v>102</v>
      </c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</row>
    <row r="4" spans="3:16" ht="18.600000000000001"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</row>
    <row r="5" spans="3:16" ht="15.6" customHeight="1">
      <c r="C5" s="453" t="s">
        <v>97</v>
      </c>
      <c r="D5" s="453"/>
      <c r="E5" s="453"/>
      <c r="F5" s="453"/>
      <c r="G5" s="170"/>
      <c r="H5" s="170"/>
      <c r="I5" s="170"/>
      <c r="J5" s="170"/>
      <c r="K5" s="170"/>
      <c r="L5" s="170"/>
      <c r="M5" s="453" t="s">
        <v>97</v>
      </c>
      <c r="N5" s="453"/>
      <c r="O5" s="453"/>
      <c r="P5" s="453"/>
    </row>
    <row r="6" spans="3:16" ht="16.2" customHeight="1" thickBot="1">
      <c r="C6" s="454"/>
      <c r="D6" s="454"/>
      <c r="E6" s="454"/>
      <c r="F6" s="454"/>
      <c r="G6" s="170"/>
      <c r="H6" s="170"/>
      <c r="I6" s="170"/>
      <c r="J6" s="170"/>
      <c r="K6" s="170"/>
      <c r="L6" s="170"/>
      <c r="M6" s="454"/>
      <c r="N6" s="454"/>
      <c r="O6" s="454"/>
      <c r="P6" s="454"/>
    </row>
    <row r="7" spans="3:16" s="95" customFormat="1" ht="31.8" customHeight="1" thickBot="1">
      <c r="C7" s="89" t="s">
        <v>1</v>
      </c>
      <c r="D7" s="141">
        <v>1</v>
      </c>
      <c r="G7" s="444" t="s">
        <v>65</v>
      </c>
      <c r="H7" s="444"/>
      <c r="I7" s="444"/>
      <c r="J7" s="444"/>
      <c r="K7" s="444"/>
      <c r="L7" s="444"/>
      <c r="O7" s="141">
        <v>1</v>
      </c>
      <c r="P7" s="89" t="s">
        <v>8</v>
      </c>
    </row>
    <row r="8" spans="3:16" ht="15.6" customHeight="1">
      <c r="C8" s="441" t="s">
        <v>108</v>
      </c>
      <c r="D8" s="442"/>
      <c r="E8" s="439" t="str">
        <f>IF(OR(D7&gt;0,D10&gt;0),IF(D7&gt;D10,C7,IF(D10&gt;D7,C10,"")),"")</f>
        <v>UTSMAN</v>
      </c>
      <c r="F8" s="437">
        <v>5</v>
      </c>
      <c r="I8" s="435" t="s">
        <v>185</v>
      </c>
      <c r="J8" s="435"/>
      <c r="M8" s="437">
        <v>5</v>
      </c>
      <c r="N8" s="439" t="str">
        <f>IF(OR(O7&gt;0,O10&gt;0),IF(O7&gt;O10,P7,IF(O10&gt;O7,P10,"")),"")</f>
        <v>ISTANBUL</v>
      </c>
      <c r="O8" s="440" t="s">
        <v>107</v>
      </c>
      <c r="P8" s="440"/>
    </row>
    <row r="9" spans="3:16" ht="18" customHeight="1" thickBot="1">
      <c r="C9" s="441"/>
      <c r="D9" s="442"/>
      <c r="E9" s="439"/>
      <c r="F9" s="437"/>
      <c r="I9" s="436"/>
      <c r="J9" s="436"/>
      <c r="M9" s="437"/>
      <c r="N9" s="439"/>
      <c r="O9" s="440"/>
      <c r="P9" s="440"/>
    </row>
    <row r="10" spans="3:16" s="95" customFormat="1" ht="31.8" customHeight="1">
      <c r="C10" s="89" t="s">
        <v>2</v>
      </c>
      <c r="D10" s="141">
        <v>2</v>
      </c>
      <c r="E10" s="467"/>
      <c r="F10" s="467"/>
      <c r="G10" s="97"/>
      <c r="I10" s="447" t="str">
        <f>IF(OR(H11&gt;0,K11&gt;0),IF(H11&gt;K11,G11,IF(K11&gt;H11,L11,"")),"")</f>
        <v>AL QUDS</v>
      </c>
      <c r="J10" s="462"/>
      <c r="L10" s="98"/>
      <c r="O10" s="141">
        <v>2</v>
      </c>
      <c r="P10" s="89" t="s">
        <v>10</v>
      </c>
    </row>
    <row r="11" spans="3:16" ht="15.6" customHeight="1">
      <c r="C11" s="468"/>
      <c r="D11" s="468"/>
      <c r="E11" s="440" t="s">
        <v>112</v>
      </c>
      <c r="F11" s="440"/>
      <c r="G11" s="439" t="str">
        <f>IF(OR(F8&gt;0,F14&gt;0),IF(F8&gt;F14,E8,IF(F14&gt;F8,E14,"")),"")</f>
        <v>ALI BIN ABI THALIB</v>
      </c>
      <c r="H11" s="437">
        <v>7</v>
      </c>
      <c r="I11" s="463"/>
      <c r="J11" s="464"/>
      <c r="K11" s="437">
        <v>8</v>
      </c>
      <c r="L11" s="439" t="str">
        <f>IF(OR(M8&gt;0,M14&gt;0),IF(M8&gt;M14,N8,IF(M14&gt;M8,N14,"")),"")</f>
        <v>AL QUDS</v>
      </c>
      <c r="M11" s="440" t="s">
        <v>111</v>
      </c>
      <c r="N11" s="440"/>
    </row>
    <row r="12" spans="3:16" ht="13.8" customHeight="1">
      <c r="D12" s="96"/>
      <c r="E12" s="440"/>
      <c r="F12" s="440"/>
      <c r="G12" s="439"/>
      <c r="H12" s="437"/>
      <c r="I12" s="463"/>
      <c r="J12" s="464"/>
      <c r="K12" s="437"/>
      <c r="L12" s="439"/>
      <c r="M12" s="440"/>
      <c r="N12" s="440"/>
    </row>
    <row r="13" spans="3:16" s="95" customFormat="1" ht="31.8" customHeight="1" thickBot="1">
      <c r="C13" s="89" t="s">
        <v>103</v>
      </c>
      <c r="D13" s="141">
        <v>3</v>
      </c>
      <c r="G13" s="97"/>
      <c r="I13" s="465"/>
      <c r="J13" s="466"/>
      <c r="L13" s="98"/>
      <c r="O13" s="141">
        <v>3</v>
      </c>
      <c r="P13" s="89" t="s">
        <v>7</v>
      </c>
    </row>
    <row r="14" spans="3:16" ht="15.6" customHeight="1">
      <c r="C14" s="441" t="s">
        <v>110</v>
      </c>
      <c r="D14" s="442"/>
      <c r="E14" s="439" t="str">
        <f>IF(OR(D13&gt;0,D16&gt;0),IF(D13&gt;D16,C13,IF(D16&gt;D13,C16,"")),"")</f>
        <v>ALI BIN ABI THALIB</v>
      </c>
      <c r="F14" s="437">
        <v>6</v>
      </c>
      <c r="G14" s="106"/>
      <c r="H14" s="461" t="s">
        <v>124</v>
      </c>
      <c r="I14" s="446" t="s">
        <v>56</v>
      </c>
      <c r="J14" s="446"/>
      <c r="K14" s="461" t="s">
        <v>123</v>
      </c>
      <c r="L14" s="106"/>
      <c r="M14" s="437">
        <v>6</v>
      </c>
      <c r="N14" s="439" t="str">
        <f>IF(OR(O13&gt;0,O16&gt;0),IF(O13&gt;O16,P13,IF(O16&gt;O13,P16,"")),"")</f>
        <v>AL QUDS</v>
      </c>
      <c r="O14" s="440" t="s">
        <v>109</v>
      </c>
      <c r="P14" s="440"/>
    </row>
    <row r="15" spans="3:16" ht="15.6" customHeight="1">
      <c r="C15" s="441"/>
      <c r="D15" s="442"/>
      <c r="E15" s="439"/>
      <c r="F15" s="437"/>
      <c r="G15" s="106"/>
      <c r="H15" s="461"/>
      <c r="I15" s="446"/>
      <c r="J15" s="446"/>
      <c r="K15" s="461"/>
      <c r="L15" s="106"/>
      <c r="M15" s="437"/>
      <c r="N15" s="439"/>
      <c r="O15" s="440"/>
      <c r="P15" s="440"/>
    </row>
    <row r="16" spans="3:16" s="95" customFormat="1" ht="31.8" customHeight="1" thickBot="1">
      <c r="C16" s="228" t="s">
        <v>3</v>
      </c>
      <c r="D16" s="141">
        <v>4</v>
      </c>
      <c r="E16" s="467"/>
      <c r="F16" s="467"/>
      <c r="I16" s="455" t="s">
        <v>186</v>
      </c>
      <c r="J16" s="456"/>
      <c r="O16" s="141">
        <v>4</v>
      </c>
      <c r="P16" s="89" t="s">
        <v>104</v>
      </c>
    </row>
    <row r="17" spans="3:16">
      <c r="C17" s="468"/>
      <c r="D17" s="468"/>
      <c r="I17" s="457" t="str">
        <f>IF(OR(H11&gt;0,K11&gt;0),IF(H11&lt;K11,G11,IF(K11&lt;H11,L11,"")),"")</f>
        <v>ALI BIN ABI THALIB</v>
      </c>
      <c r="J17" s="458"/>
    </row>
    <row r="18" spans="3:16" ht="16.2" thickBot="1">
      <c r="C18" s="99"/>
      <c r="D18" s="99"/>
      <c r="I18" s="459"/>
      <c r="J18" s="460"/>
    </row>
    <row r="19" spans="3:16">
      <c r="C19" s="99"/>
      <c r="D19" s="99"/>
    </row>
    <row r="20" spans="3:16">
      <c r="C20" s="99"/>
      <c r="D20" s="99"/>
      <c r="N20" s="139"/>
    </row>
    <row r="21" spans="3:16">
      <c r="C21" s="99"/>
      <c r="D21" s="99"/>
      <c r="N21" s="139"/>
    </row>
    <row r="22" spans="3:16">
      <c r="C22" s="99"/>
      <c r="D22" s="99"/>
      <c r="N22" s="139"/>
    </row>
    <row r="23" spans="3:16">
      <c r="C23" s="99"/>
      <c r="D23" s="99"/>
      <c r="N23" s="139"/>
    </row>
    <row r="24" spans="3:16">
      <c r="C24" s="99"/>
      <c r="D24" s="99"/>
      <c r="N24" s="139"/>
    </row>
    <row r="25" spans="3:16">
      <c r="C25" s="99"/>
      <c r="D25" s="99"/>
      <c r="N25" s="139"/>
    </row>
    <row r="26" spans="3:16">
      <c r="C26" s="99"/>
      <c r="D26" s="99"/>
      <c r="N26" s="139"/>
    </row>
    <row r="27" spans="3:16" ht="51.6" customHeight="1">
      <c r="L27" s="142"/>
      <c r="N27" s="139"/>
    </row>
    <row r="28" spans="3:16" ht="18.600000000000001">
      <c r="C28" s="417" t="s">
        <v>129</v>
      </c>
      <c r="D28" s="417"/>
      <c r="E28" s="417"/>
      <c r="F28" s="417"/>
      <c r="G28" s="417"/>
      <c r="H28" s="417"/>
      <c r="I28" s="417"/>
      <c r="J28" s="417"/>
      <c r="K28" s="417"/>
      <c r="L28" s="417"/>
      <c r="M28" s="417"/>
      <c r="N28" s="469"/>
      <c r="O28" s="417"/>
      <c r="P28" s="417"/>
    </row>
    <row r="29" spans="3:16" ht="18.600000000000001">
      <c r="C29" s="417" t="s">
        <v>40</v>
      </c>
      <c r="D29" s="417"/>
      <c r="E29" s="417"/>
      <c r="F29" s="417"/>
      <c r="G29" s="417"/>
      <c r="H29" s="417"/>
      <c r="I29" s="417"/>
      <c r="J29" s="417"/>
      <c r="K29" s="417"/>
      <c r="L29" s="417"/>
      <c r="M29" s="417"/>
      <c r="N29" s="417"/>
      <c r="O29" s="417"/>
      <c r="P29" s="417"/>
    </row>
    <row r="30" spans="3:16" ht="18.600000000000001">
      <c r="C30" s="417" t="s">
        <v>102</v>
      </c>
      <c r="D30" s="417"/>
      <c r="E30" s="417"/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</row>
    <row r="31" spans="3:16" ht="18.600000000000001"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</row>
    <row r="32" spans="3:16" ht="18.600000000000001" customHeight="1">
      <c r="C32" s="453" t="s">
        <v>97</v>
      </c>
      <c r="D32" s="453"/>
      <c r="E32" s="453"/>
      <c r="F32" s="453"/>
      <c r="G32" s="170"/>
      <c r="H32" s="170"/>
      <c r="I32" s="170"/>
      <c r="J32" s="170"/>
      <c r="K32" s="170"/>
      <c r="L32" s="170"/>
      <c r="M32" s="453" t="s">
        <v>97</v>
      </c>
      <c r="N32" s="453"/>
      <c r="O32" s="453"/>
      <c r="P32" s="453"/>
    </row>
    <row r="33" spans="3:18" ht="16.2" customHeight="1" thickBot="1">
      <c r="C33" s="454"/>
      <c r="D33" s="454"/>
      <c r="E33" s="454"/>
      <c r="F33" s="454"/>
      <c r="G33" s="170"/>
      <c r="H33" s="170"/>
      <c r="I33" s="170"/>
      <c r="J33" s="170"/>
      <c r="K33" s="170"/>
      <c r="L33" s="170"/>
      <c r="M33" s="454"/>
      <c r="N33" s="454"/>
      <c r="O33" s="454"/>
      <c r="P33" s="454"/>
    </row>
    <row r="34" spans="3:18" ht="37.799999999999997" customHeight="1" thickBot="1">
      <c r="C34" s="89" t="s">
        <v>14</v>
      </c>
      <c r="D34" s="141">
        <v>1</v>
      </c>
      <c r="E34" s="95"/>
      <c r="F34" s="95"/>
      <c r="G34" s="444" t="s">
        <v>65</v>
      </c>
      <c r="H34" s="444"/>
      <c r="I34" s="444"/>
      <c r="J34" s="444"/>
      <c r="K34" s="444"/>
      <c r="L34" s="444"/>
      <c r="M34" s="95"/>
      <c r="N34" s="95"/>
      <c r="O34" s="141">
        <v>1</v>
      </c>
      <c r="P34" s="89" t="s">
        <v>22</v>
      </c>
      <c r="R34" s="142"/>
    </row>
    <row r="35" spans="3:18" ht="15.6" customHeight="1">
      <c r="C35" s="441" t="s">
        <v>118</v>
      </c>
      <c r="D35" s="442"/>
      <c r="E35" s="439" t="str">
        <f>IF(OR(D34&gt;0,D37&gt;0),IF(D34&gt;D37,C34,IF(D37&gt;D34,C37,"")),"")</f>
        <v>TABUK</v>
      </c>
      <c r="F35" s="437">
        <v>5</v>
      </c>
      <c r="I35" s="435" t="s">
        <v>185</v>
      </c>
      <c r="J35" s="435"/>
      <c r="M35" s="437">
        <v>5</v>
      </c>
      <c r="N35" s="439" t="str">
        <f>IF(OR(O34&gt;0,O37&gt;0),IF(O34&gt;O37,P34,IF(O37&gt;O34,P37,"")),"")</f>
        <v>BUKHORI</v>
      </c>
      <c r="O35" s="440" t="s">
        <v>117</v>
      </c>
      <c r="P35" s="440"/>
    </row>
    <row r="36" spans="3:18" ht="18" customHeight="1" thickBot="1">
      <c r="C36" s="441"/>
      <c r="D36" s="442"/>
      <c r="E36" s="439"/>
      <c r="F36" s="437"/>
      <c r="I36" s="436"/>
      <c r="J36" s="436"/>
      <c r="M36" s="437"/>
      <c r="N36" s="439"/>
      <c r="O36" s="440"/>
      <c r="P36" s="440"/>
    </row>
    <row r="37" spans="3:18" ht="37.799999999999997" customHeight="1">
      <c r="C37" s="89" t="s">
        <v>17</v>
      </c>
      <c r="D37" s="141">
        <v>2</v>
      </c>
      <c r="E37" s="95"/>
      <c r="F37" s="95"/>
      <c r="G37" s="97"/>
      <c r="H37" s="95"/>
      <c r="I37" s="447" t="str">
        <f>IF(OR(H38&gt;0,K38&gt;0),IF(H38&gt;K38,G38,IF(K38&gt;H38,L38,"")),"")</f>
        <v>KHAIBAR</v>
      </c>
      <c r="J37" s="462"/>
      <c r="K37" s="95"/>
      <c r="L37" s="98"/>
      <c r="M37" s="95"/>
      <c r="N37" s="95"/>
      <c r="O37" s="141">
        <v>2</v>
      </c>
      <c r="P37" s="89" t="s">
        <v>21</v>
      </c>
    </row>
    <row r="38" spans="3:18" ht="15.6" customHeight="1">
      <c r="D38" s="96"/>
      <c r="E38" s="440" t="s">
        <v>198</v>
      </c>
      <c r="F38" s="440"/>
      <c r="G38" s="439" t="str">
        <f>IF(OR(F35&gt;0,F41&gt;0),IF(F35&gt;F41,E35,IF(F41&gt;F35,E41,"")),"")</f>
        <v>KHAIBAR</v>
      </c>
      <c r="H38" s="437">
        <v>8</v>
      </c>
      <c r="I38" s="463"/>
      <c r="J38" s="464"/>
      <c r="K38" s="437">
        <v>7</v>
      </c>
      <c r="L38" s="439" t="str">
        <f>IF(OR(M35&gt;0,M41&gt;0),IF(M35&gt;M41,N35,IF(M41&gt;M35,N41,"")),"")</f>
        <v>AL BAIHAQI</v>
      </c>
      <c r="M38" s="440" t="s">
        <v>121</v>
      </c>
      <c r="N38" s="440"/>
    </row>
    <row r="39" spans="3:18" ht="15.6" customHeight="1">
      <c r="D39" s="96"/>
      <c r="E39" s="440"/>
      <c r="F39" s="440"/>
      <c r="G39" s="439"/>
      <c r="H39" s="437"/>
      <c r="I39" s="463"/>
      <c r="J39" s="464"/>
      <c r="K39" s="437"/>
      <c r="L39" s="439"/>
      <c r="M39" s="440"/>
      <c r="N39" s="440"/>
    </row>
    <row r="40" spans="3:18" ht="37.799999999999997" customHeight="1" thickBot="1">
      <c r="C40" s="89" t="s">
        <v>15</v>
      </c>
      <c r="D40" s="141">
        <v>3</v>
      </c>
      <c r="E40" s="95"/>
      <c r="F40" s="95"/>
      <c r="G40" s="97"/>
      <c r="H40" s="95"/>
      <c r="I40" s="465"/>
      <c r="J40" s="466"/>
      <c r="K40" s="95"/>
      <c r="L40" s="98"/>
      <c r="M40" s="95"/>
      <c r="N40" s="95"/>
      <c r="O40" s="141">
        <v>3</v>
      </c>
      <c r="P40" s="89" t="s">
        <v>23</v>
      </c>
    </row>
    <row r="41" spans="3:18" ht="15.6" customHeight="1">
      <c r="C41" s="441" t="s">
        <v>120</v>
      </c>
      <c r="D41" s="442"/>
      <c r="E41" s="439" t="str">
        <f>IF(OR(D40&gt;0,D43&gt;0),IF(D40&gt;D43,C40,IF(D43&gt;D40,C43,"")),"")</f>
        <v>KHAIBAR</v>
      </c>
      <c r="F41" s="437">
        <v>6</v>
      </c>
      <c r="H41" s="461" t="s">
        <v>122</v>
      </c>
      <c r="I41" s="446" t="s">
        <v>56</v>
      </c>
      <c r="J41" s="446"/>
      <c r="K41" s="461" t="s">
        <v>199</v>
      </c>
      <c r="M41" s="437">
        <v>6</v>
      </c>
      <c r="N41" s="439" t="str">
        <f>IF(OR(O40&gt;0,O43&gt;0),IF(O40&gt;O43,P40,IF(O43&gt;O40,P43,"")),"")</f>
        <v>AL BAIHAQI</v>
      </c>
      <c r="O41" s="440" t="s">
        <v>119</v>
      </c>
      <c r="P41" s="440"/>
    </row>
    <row r="42" spans="3:18" ht="15.6" customHeight="1">
      <c r="C42" s="441"/>
      <c r="D42" s="442"/>
      <c r="E42" s="439"/>
      <c r="F42" s="437"/>
      <c r="H42" s="461"/>
      <c r="I42" s="446"/>
      <c r="J42" s="446"/>
      <c r="K42" s="461"/>
      <c r="M42" s="437"/>
      <c r="N42" s="439"/>
      <c r="O42" s="440"/>
      <c r="P42" s="440"/>
    </row>
    <row r="43" spans="3:18" ht="37.799999999999997" customHeight="1" thickBot="1">
      <c r="C43" s="89" t="s">
        <v>16</v>
      </c>
      <c r="D43" s="141">
        <v>4</v>
      </c>
      <c r="E43" s="95"/>
      <c r="F43" s="95"/>
      <c r="G43" s="95"/>
      <c r="H43" s="95"/>
      <c r="I43" s="455" t="s">
        <v>186</v>
      </c>
      <c r="J43" s="456"/>
      <c r="K43" s="95"/>
      <c r="L43" s="95"/>
      <c r="M43" s="95"/>
      <c r="N43" s="95"/>
      <c r="O43" s="141">
        <v>4</v>
      </c>
      <c r="P43" s="89" t="s">
        <v>105</v>
      </c>
    </row>
    <row r="44" spans="3:18" ht="17.399999999999999" customHeight="1">
      <c r="I44" s="457" t="str">
        <f>IF(OR(H38&gt;0,K38&gt;0),IF(H38&lt;K38,G38,IF(K38&lt;H38,L38,"")),"")</f>
        <v>AL BAIHAQI</v>
      </c>
      <c r="J44" s="458"/>
    </row>
    <row r="45" spans="3:18" ht="17.399999999999999" customHeight="1" thickBot="1">
      <c r="I45" s="459"/>
      <c r="J45" s="460"/>
    </row>
    <row r="46" spans="3:18" ht="17.399999999999999" customHeight="1"/>
    <row r="47" spans="3:18" ht="17.399999999999999" customHeight="1"/>
    <row r="48" spans="3:18" ht="17.399999999999999" customHeight="1"/>
    <row r="49" spans="3:16" ht="17.399999999999999" customHeight="1"/>
    <row r="50" spans="3:16" ht="17.399999999999999" customHeight="1"/>
    <row r="51" spans="3:16" ht="17.399999999999999" customHeight="1"/>
    <row r="52" spans="3:16" ht="69" customHeight="1"/>
    <row r="53" spans="3:16" ht="18.600000000000001">
      <c r="C53" s="417" t="s">
        <v>130</v>
      </c>
      <c r="D53" s="417"/>
      <c r="E53" s="417"/>
      <c r="F53" s="417"/>
      <c r="G53" s="417"/>
      <c r="H53" s="417"/>
      <c r="I53" s="417"/>
      <c r="J53" s="417"/>
      <c r="K53" s="417"/>
      <c r="L53" s="417"/>
      <c r="M53" s="417"/>
      <c r="N53" s="417"/>
      <c r="O53" s="417"/>
      <c r="P53" s="417"/>
    </row>
    <row r="54" spans="3:16" ht="18.600000000000001">
      <c r="C54" s="417" t="s">
        <v>40</v>
      </c>
      <c r="D54" s="417"/>
      <c r="E54" s="417"/>
      <c r="F54" s="417"/>
      <c r="G54" s="417"/>
      <c r="H54" s="417"/>
      <c r="I54" s="417"/>
      <c r="J54" s="417"/>
      <c r="K54" s="417"/>
      <c r="L54" s="417"/>
      <c r="M54" s="417"/>
      <c r="N54" s="417"/>
      <c r="O54" s="417"/>
      <c r="P54" s="417"/>
    </row>
    <row r="55" spans="3:16" ht="18.600000000000001">
      <c r="C55" s="417" t="s">
        <v>102</v>
      </c>
      <c r="D55" s="417"/>
      <c r="E55" s="417"/>
      <c r="F55" s="417"/>
      <c r="G55" s="417"/>
      <c r="H55" s="417"/>
      <c r="I55" s="417"/>
      <c r="J55" s="417"/>
      <c r="K55" s="417"/>
      <c r="L55" s="417"/>
      <c r="M55" s="417"/>
      <c r="N55" s="417"/>
      <c r="O55" s="417"/>
      <c r="P55" s="417"/>
    </row>
    <row r="56" spans="3:16" ht="18.600000000000001"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</row>
    <row r="57" spans="3:16" ht="18.600000000000001">
      <c r="C57" s="453" t="s">
        <v>97</v>
      </c>
      <c r="D57" s="453"/>
      <c r="E57" s="453"/>
      <c r="F57" s="453"/>
      <c r="G57" s="105"/>
      <c r="H57" s="105"/>
      <c r="I57" s="105"/>
      <c r="J57" s="105"/>
      <c r="K57" s="105"/>
      <c r="L57" s="105"/>
      <c r="M57" s="453" t="s">
        <v>97</v>
      </c>
      <c r="N57" s="453"/>
      <c r="O57" s="453"/>
      <c r="P57" s="453"/>
    </row>
    <row r="58" spans="3:16" ht="16.2" thickBot="1">
      <c r="C58" s="454"/>
      <c r="D58" s="454"/>
      <c r="E58" s="454"/>
      <c r="F58" s="454"/>
      <c r="M58" s="454"/>
      <c r="N58" s="454"/>
      <c r="O58" s="454"/>
      <c r="P58" s="454"/>
    </row>
    <row r="59" spans="3:16" ht="33" customHeight="1" thickBot="1">
      <c r="C59" s="89" t="s">
        <v>28</v>
      </c>
      <c r="D59" s="141">
        <v>2</v>
      </c>
      <c r="E59" s="95"/>
      <c r="F59" s="95"/>
      <c r="G59" s="444" t="s">
        <v>65</v>
      </c>
      <c r="H59" s="444"/>
      <c r="I59" s="444"/>
      <c r="J59" s="444"/>
      <c r="K59" s="444"/>
      <c r="L59" s="444"/>
      <c r="M59" s="95"/>
      <c r="N59" s="95"/>
      <c r="O59" s="141">
        <v>2</v>
      </c>
      <c r="P59" s="89" t="s">
        <v>34</v>
      </c>
    </row>
    <row r="60" spans="3:16">
      <c r="C60" s="441" t="s">
        <v>113</v>
      </c>
      <c r="D60" s="442"/>
      <c r="E60" s="439" t="str">
        <f>IF(OR(D59&gt;0,D62&gt;0),IF(D59&gt;D62,C59,IF(D62&gt;D59,C62,"")),"")</f>
        <v>FIRDAUS</v>
      </c>
      <c r="F60" s="437">
        <v>4</v>
      </c>
      <c r="I60" s="435" t="s">
        <v>185</v>
      </c>
      <c r="J60" s="435"/>
      <c r="M60" s="437">
        <v>4</v>
      </c>
      <c r="N60" s="439" t="str">
        <f>IF(OR(O59&gt;0,O62&gt;0),IF(O59&gt;O62,P59,IF(O62&gt;O59,P62,"")),"")</f>
        <v>ABU HANIFAH</v>
      </c>
      <c r="O60" s="440" t="s">
        <v>114</v>
      </c>
      <c r="P60" s="440"/>
    </row>
    <row r="61" spans="3:16" ht="18" customHeight="1" thickBot="1">
      <c r="C61" s="441"/>
      <c r="D61" s="442"/>
      <c r="E61" s="439"/>
      <c r="F61" s="437"/>
      <c r="I61" s="436"/>
      <c r="J61" s="436"/>
      <c r="M61" s="437"/>
      <c r="N61" s="439"/>
      <c r="O61" s="440"/>
      <c r="P61" s="440"/>
    </row>
    <row r="62" spans="3:16" ht="31.2" customHeight="1">
      <c r="C62" s="89" t="s">
        <v>44</v>
      </c>
      <c r="D62" s="141">
        <v>1</v>
      </c>
      <c r="E62" s="95"/>
      <c r="F62" s="95"/>
      <c r="G62" s="97"/>
      <c r="H62" s="95"/>
      <c r="I62" s="447" t="str">
        <f>IF(OR(H63&gt;0,K63&gt;0),IF(H63&gt;K63,G63,IF(K63&gt;H63,L63,"")),"")</f>
        <v>FIRDAUS</v>
      </c>
      <c r="J62" s="448"/>
      <c r="K62" s="95"/>
      <c r="L62" s="98"/>
      <c r="M62" s="95"/>
      <c r="N62" s="95"/>
      <c r="O62" s="141">
        <v>1</v>
      </c>
      <c r="P62" s="140" t="s">
        <v>106</v>
      </c>
    </row>
    <row r="63" spans="3:16">
      <c r="D63" s="96"/>
      <c r="E63" s="441" t="s">
        <v>116</v>
      </c>
      <c r="F63" s="442"/>
      <c r="G63" s="439" t="str">
        <f>IF(OR(F60&gt;0,F66&gt;0),IF(F60&gt;F66,E60,IF(F66&gt;F60,E66,"")),"")</f>
        <v>FIRDAUS</v>
      </c>
      <c r="H63" s="437">
        <v>5</v>
      </c>
      <c r="I63" s="449"/>
      <c r="J63" s="450"/>
      <c r="K63" s="437">
        <v>4</v>
      </c>
      <c r="L63" s="439" t="str">
        <f>IF(OR(M60&gt;0,M66&gt;0),IF(M60&gt;M66,N60,IF(M66&gt;M60,N66,"")),"")</f>
        <v>ABU HANIFAH</v>
      </c>
      <c r="M63" s="440" t="s">
        <v>115</v>
      </c>
      <c r="N63" s="440"/>
    </row>
    <row r="64" spans="3:16">
      <c r="D64" s="96"/>
      <c r="E64" s="441"/>
      <c r="F64" s="442"/>
      <c r="G64" s="439"/>
      <c r="H64" s="437"/>
      <c r="I64" s="449"/>
      <c r="J64" s="450"/>
      <c r="K64" s="437"/>
      <c r="L64" s="439"/>
      <c r="M64" s="440"/>
      <c r="N64" s="440"/>
    </row>
    <row r="65" spans="3:16">
      <c r="C65" s="100"/>
      <c r="D65" s="100"/>
      <c r="E65" s="95"/>
      <c r="F65" s="95"/>
      <c r="G65" s="97"/>
      <c r="H65" s="95"/>
      <c r="I65" s="449"/>
      <c r="J65" s="450"/>
      <c r="K65" s="95"/>
      <c r="L65" s="98"/>
      <c r="M65" s="95"/>
      <c r="N65" s="95"/>
      <c r="O65" s="101"/>
      <c r="P65" s="101"/>
    </row>
    <row r="66" spans="3:16" ht="16.2" thickBot="1">
      <c r="D66" s="96"/>
      <c r="E66" s="443" t="s">
        <v>29</v>
      </c>
      <c r="F66" s="437">
        <v>3</v>
      </c>
      <c r="I66" s="451"/>
      <c r="J66" s="452"/>
      <c r="M66" s="437">
        <v>3</v>
      </c>
      <c r="N66" s="438" t="s">
        <v>36</v>
      </c>
    </row>
    <row r="67" spans="3:16">
      <c r="D67" s="96"/>
      <c r="E67" s="443"/>
      <c r="F67" s="437"/>
      <c r="H67" s="445" t="s">
        <v>123</v>
      </c>
      <c r="I67" s="446" t="s">
        <v>56</v>
      </c>
      <c r="J67" s="446"/>
      <c r="K67" s="445" t="s">
        <v>122</v>
      </c>
      <c r="M67" s="437"/>
      <c r="N67" s="438"/>
    </row>
    <row r="68" spans="3:16">
      <c r="C68" s="100"/>
      <c r="D68" s="100"/>
      <c r="E68" s="95"/>
      <c r="F68" s="95"/>
      <c r="G68" s="95"/>
      <c r="H68" s="445"/>
      <c r="I68" s="446"/>
      <c r="J68" s="446"/>
      <c r="K68" s="445"/>
      <c r="L68" s="95"/>
      <c r="M68" s="95"/>
      <c r="N68" s="95"/>
      <c r="O68" s="101"/>
      <c r="P68" s="101"/>
    </row>
    <row r="69" spans="3:16" ht="29.4" customHeight="1" thickBot="1">
      <c r="I69" s="455" t="s">
        <v>186</v>
      </c>
      <c r="J69" s="456"/>
    </row>
    <row r="70" spans="3:16">
      <c r="I70" s="457" t="str">
        <f>IF(OR(H63&gt;0,K63&gt;0),IF(H63&lt;K63,G63,IF(K63&lt;H63,L63,"")),"")</f>
        <v>ABU HANIFAH</v>
      </c>
      <c r="J70" s="458"/>
    </row>
    <row r="71" spans="3:16" ht="16.2" thickBot="1">
      <c r="I71" s="459"/>
      <c r="J71" s="460"/>
    </row>
  </sheetData>
  <mergeCells count="95">
    <mergeCell ref="C5:F6"/>
    <mergeCell ref="G7:L7"/>
    <mergeCell ref="G34:L34"/>
    <mergeCell ref="M32:P33"/>
    <mergeCell ref="C32:F33"/>
    <mergeCell ref="G11:G12"/>
    <mergeCell ref="H11:H12"/>
    <mergeCell ref="C29:P29"/>
    <mergeCell ref="K11:K12"/>
    <mergeCell ref="L11:L12"/>
    <mergeCell ref="M11:N12"/>
    <mergeCell ref="C14:D15"/>
    <mergeCell ref="E14:E15"/>
    <mergeCell ref="F14:F15"/>
    <mergeCell ref="H14:H15"/>
    <mergeCell ref="N14:N15"/>
    <mergeCell ref="I69:J69"/>
    <mergeCell ref="I70:J71"/>
    <mergeCell ref="O8:P9"/>
    <mergeCell ref="C1:P1"/>
    <mergeCell ref="C2:P2"/>
    <mergeCell ref="C3:P3"/>
    <mergeCell ref="C8:D9"/>
    <mergeCell ref="E8:E9"/>
    <mergeCell ref="F8:F9"/>
    <mergeCell ref="M8:M9"/>
    <mergeCell ref="N8:N9"/>
    <mergeCell ref="E10:F10"/>
    <mergeCell ref="I10:J13"/>
    <mergeCell ref="C11:D11"/>
    <mergeCell ref="E11:F12"/>
    <mergeCell ref="M5:P6"/>
    <mergeCell ref="O14:P15"/>
    <mergeCell ref="E16:F16"/>
    <mergeCell ref="C17:D17"/>
    <mergeCell ref="C28:P28"/>
    <mergeCell ref="I14:J15"/>
    <mergeCell ref="K14:K15"/>
    <mergeCell ref="M14:M15"/>
    <mergeCell ref="I16:J16"/>
    <mergeCell ref="I17:J18"/>
    <mergeCell ref="O60:P61"/>
    <mergeCell ref="M38:N39"/>
    <mergeCell ref="C41:D42"/>
    <mergeCell ref="E41:E42"/>
    <mergeCell ref="F41:F42"/>
    <mergeCell ref="H41:H42"/>
    <mergeCell ref="I41:J42"/>
    <mergeCell ref="K41:K42"/>
    <mergeCell ref="M41:M42"/>
    <mergeCell ref="N41:N42"/>
    <mergeCell ref="K38:K39"/>
    <mergeCell ref="I37:J40"/>
    <mergeCell ref="E38:F39"/>
    <mergeCell ref="G38:G39"/>
    <mergeCell ref="H38:H39"/>
    <mergeCell ref="L38:L39"/>
    <mergeCell ref="O41:P42"/>
    <mergeCell ref="C53:P53"/>
    <mergeCell ref="C54:P54"/>
    <mergeCell ref="C55:P55"/>
    <mergeCell ref="C57:F58"/>
    <mergeCell ref="M57:P58"/>
    <mergeCell ref="I43:J43"/>
    <mergeCell ref="I44:J45"/>
    <mergeCell ref="E66:E67"/>
    <mergeCell ref="G59:L59"/>
    <mergeCell ref="C60:D61"/>
    <mergeCell ref="E60:E61"/>
    <mergeCell ref="F60:F61"/>
    <mergeCell ref="F66:F67"/>
    <mergeCell ref="E63:F64"/>
    <mergeCell ref="G63:G64"/>
    <mergeCell ref="H67:H68"/>
    <mergeCell ref="I67:J68"/>
    <mergeCell ref="K67:K68"/>
    <mergeCell ref="I62:J66"/>
    <mergeCell ref="H63:H64"/>
    <mergeCell ref="K63:K64"/>
    <mergeCell ref="I8:J9"/>
    <mergeCell ref="I35:J36"/>
    <mergeCell ref="I60:J61"/>
    <mergeCell ref="M66:M67"/>
    <mergeCell ref="N66:N67"/>
    <mergeCell ref="L63:L64"/>
    <mergeCell ref="M63:N64"/>
    <mergeCell ref="M60:M61"/>
    <mergeCell ref="N60:N61"/>
    <mergeCell ref="C30:P30"/>
    <mergeCell ref="C35:D36"/>
    <mergeCell ref="E35:E36"/>
    <mergeCell ref="F35:F36"/>
    <mergeCell ref="M35:M36"/>
    <mergeCell ref="N35:N36"/>
    <mergeCell ref="O35:P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E2A-FB67-4B67-B7D3-5F1FC2D2B25C}">
  <dimension ref="B1:O15"/>
  <sheetViews>
    <sheetView showGridLines="0" zoomScale="85" zoomScaleNormal="85" workbookViewId="0">
      <selection activeCell="Q15" sqref="Q14:Q15"/>
    </sheetView>
  </sheetViews>
  <sheetFormatPr defaultRowHeight="13.8"/>
  <cols>
    <col min="1" max="1" width="54.296875" customWidth="1"/>
    <col min="3" max="3" width="15.5" customWidth="1"/>
    <col min="4" max="4" width="3.09765625" customWidth="1"/>
    <col min="5" max="5" width="15.5" customWidth="1"/>
    <col min="6" max="6" width="3.09765625" customWidth="1"/>
    <col min="9" max="9" width="3.09765625" customWidth="1"/>
    <col min="10" max="10" width="15.5" customWidth="1"/>
    <col min="11" max="11" width="3.09765625" customWidth="1"/>
    <col min="12" max="12" width="15.5" customWidth="1"/>
    <col min="14" max="15" width="0" hidden="1" customWidth="1"/>
  </cols>
  <sheetData>
    <row r="1" spans="2:15" ht="18.600000000000001">
      <c r="B1" s="78"/>
      <c r="C1" s="417" t="s">
        <v>187</v>
      </c>
      <c r="D1" s="417"/>
      <c r="E1" s="417"/>
      <c r="F1" s="417"/>
      <c r="G1" s="417"/>
      <c r="H1" s="417"/>
      <c r="I1" s="417"/>
      <c r="J1" s="417"/>
      <c r="K1" s="417"/>
      <c r="L1" s="417"/>
      <c r="M1" s="189"/>
    </row>
    <row r="2" spans="2:15" ht="18.600000000000001">
      <c r="B2" s="78"/>
      <c r="C2" s="417" t="s">
        <v>40</v>
      </c>
      <c r="D2" s="417"/>
      <c r="E2" s="417"/>
      <c r="F2" s="417"/>
      <c r="G2" s="417"/>
      <c r="H2" s="417"/>
      <c r="I2" s="417"/>
      <c r="J2" s="417"/>
      <c r="K2" s="417"/>
      <c r="L2" s="417"/>
      <c r="M2" s="189"/>
    </row>
    <row r="3" spans="2:15" ht="18.600000000000001">
      <c r="B3" s="78"/>
      <c r="C3" s="417" t="s">
        <v>102</v>
      </c>
      <c r="D3" s="417"/>
      <c r="E3" s="417"/>
      <c r="F3" s="417"/>
      <c r="G3" s="417"/>
      <c r="H3" s="417"/>
      <c r="I3" s="417"/>
      <c r="J3" s="417"/>
      <c r="K3" s="417"/>
      <c r="L3" s="417"/>
      <c r="M3" s="189"/>
    </row>
    <row r="4" spans="2:15" ht="15.6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</row>
    <row r="5" spans="2:15" ht="23.4" customHeight="1" thickBot="1">
      <c r="B5" s="470" t="s">
        <v>165</v>
      </c>
      <c r="C5" s="471" t="s">
        <v>195</v>
      </c>
      <c r="D5" s="471"/>
      <c r="E5" s="471"/>
      <c r="F5" s="471"/>
      <c r="G5" s="471"/>
      <c r="H5" s="471"/>
      <c r="I5" s="471"/>
      <c r="J5" s="471"/>
      <c r="K5" s="471"/>
      <c r="L5" s="471"/>
      <c r="M5" s="470" t="s">
        <v>166</v>
      </c>
    </row>
    <row r="6" spans="2:15" ht="23.4" customHeight="1" thickBot="1">
      <c r="B6" s="470"/>
      <c r="C6" s="476" t="s">
        <v>206</v>
      </c>
      <c r="D6" s="476"/>
      <c r="E6" s="222"/>
      <c r="F6" s="222"/>
      <c r="G6" s="222"/>
      <c r="H6" s="222"/>
      <c r="I6" s="222"/>
      <c r="J6" s="222"/>
      <c r="K6" s="476" t="s">
        <v>207</v>
      </c>
      <c r="L6" s="476"/>
      <c r="M6" s="470"/>
      <c r="N6" s="78" t="s">
        <v>62</v>
      </c>
      <c r="O6" s="78" t="s">
        <v>64</v>
      </c>
    </row>
    <row r="7" spans="2:15" ht="23.4" customHeight="1" thickBot="1">
      <c r="B7" s="470"/>
      <c r="C7" s="236" t="s">
        <v>103</v>
      </c>
      <c r="D7" s="242">
        <v>0</v>
      </c>
      <c r="E7" s="476" t="s">
        <v>212</v>
      </c>
      <c r="F7" s="476"/>
      <c r="G7" s="476"/>
      <c r="H7" s="476"/>
      <c r="I7" s="476"/>
      <c r="J7" s="476"/>
      <c r="K7" s="242">
        <v>1</v>
      </c>
      <c r="L7" s="240" t="s">
        <v>7</v>
      </c>
      <c r="M7" s="470"/>
      <c r="N7" s="78" t="s">
        <v>103</v>
      </c>
      <c r="O7" s="78" t="s">
        <v>7</v>
      </c>
    </row>
    <row r="8" spans="2:15" ht="23.4" customHeight="1" thickBot="1">
      <c r="B8" s="470"/>
      <c r="C8" s="186"/>
      <c r="D8" s="187"/>
      <c r="E8" s="78"/>
      <c r="F8" s="78"/>
      <c r="G8" s="477" t="s">
        <v>185</v>
      </c>
      <c r="H8" s="477"/>
      <c r="I8" s="78"/>
      <c r="J8" s="78"/>
      <c r="K8" s="188"/>
      <c r="L8" s="78"/>
      <c r="M8" s="470"/>
      <c r="N8" s="78" t="s">
        <v>2</v>
      </c>
      <c r="O8" s="78" t="s">
        <v>10</v>
      </c>
    </row>
    <row r="9" spans="2:15" ht="23.4" customHeight="1" thickBot="1">
      <c r="B9" s="470"/>
      <c r="C9" s="236" t="s">
        <v>2</v>
      </c>
      <c r="D9" s="242">
        <v>1</v>
      </c>
      <c r="E9" s="176"/>
      <c r="F9" s="78"/>
      <c r="G9" s="478" t="str">
        <f>IF(OR(F10&gt;0,I10&gt;0),IF(F10&gt;I10,E10,IF(I10&gt;F10,J10,"")),"")</f>
        <v>MAKKAH</v>
      </c>
      <c r="H9" s="479"/>
      <c r="I9" s="78"/>
      <c r="J9" s="176"/>
      <c r="K9" s="242">
        <v>0</v>
      </c>
      <c r="L9" s="240" t="s">
        <v>10</v>
      </c>
      <c r="M9" s="470"/>
      <c r="N9" s="78" t="s">
        <v>1</v>
      </c>
      <c r="O9" s="78" t="s">
        <v>8</v>
      </c>
    </row>
    <row r="10" spans="2:15" ht="23.4" customHeight="1" thickBot="1">
      <c r="B10" s="470"/>
      <c r="C10" s="186"/>
      <c r="D10" s="176"/>
      <c r="E10" s="185" t="str">
        <f>IF(D7&gt;0,C7,IF(D9&gt;0,C9,IF(D11&gt;0,C11,IF(D13&gt;0,C13,""))))</f>
        <v>UTSMAN</v>
      </c>
      <c r="F10" s="244">
        <v>0</v>
      </c>
      <c r="G10" s="480"/>
      <c r="H10" s="481"/>
      <c r="I10" s="243">
        <v>1</v>
      </c>
      <c r="J10" s="185" t="str">
        <f>IF(K7&gt;0,L7,IF(K9&gt;0,L9,IF(K11&gt;0,L11,IF(K13&gt;0,L13,""))))</f>
        <v>MAKKAH</v>
      </c>
      <c r="K10" s="176"/>
      <c r="L10" s="78"/>
      <c r="M10" s="470"/>
      <c r="N10" s="78" t="s">
        <v>3</v>
      </c>
      <c r="O10" s="78" t="s">
        <v>104</v>
      </c>
    </row>
    <row r="11" spans="2:15" ht="23.4" customHeight="1" thickBot="1">
      <c r="B11" s="470"/>
      <c r="C11" s="236" t="s">
        <v>1</v>
      </c>
      <c r="D11" s="242">
        <v>0</v>
      </c>
      <c r="E11" s="176"/>
      <c r="F11" s="78"/>
      <c r="G11" s="482"/>
      <c r="H11" s="483"/>
      <c r="I11" s="78"/>
      <c r="J11" s="176"/>
      <c r="K11" s="242">
        <v>0</v>
      </c>
      <c r="L11" s="240" t="s">
        <v>8</v>
      </c>
      <c r="M11" s="470"/>
    </row>
    <row r="12" spans="2:15" ht="23.4" customHeight="1" thickBot="1">
      <c r="B12" s="470"/>
      <c r="C12" s="186"/>
      <c r="D12" s="187"/>
      <c r="E12" s="78"/>
      <c r="F12" s="78"/>
      <c r="G12" s="78"/>
      <c r="H12" s="78"/>
      <c r="I12" s="78"/>
      <c r="J12" s="78"/>
      <c r="K12" s="188"/>
      <c r="L12" s="78"/>
      <c r="M12" s="470"/>
    </row>
    <row r="13" spans="2:15" ht="23.4" customHeight="1" thickBot="1">
      <c r="B13" s="470"/>
      <c r="C13" s="237" t="s">
        <v>3</v>
      </c>
      <c r="D13" s="242">
        <v>0</v>
      </c>
      <c r="E13" s="176"/>
      <c r="F13" s="78"/>
      <c r="G13" s="484" t="s">
        <v>186</v>
      </c>
      <c r="H13" s="484"/>
      <c r="I13" s="78"/>
      <c r="J13" s="176"/>
      <c r="K13" s="242">
        <v>0</v>
      </c>
      <c r="L13" s="240" t="s">
        <v>104</v>
      </c>
      <c r="M13" s="470"/>
    </row>
    <row r="14" spans="2:15" ht="15.6">
      <c r="B14" s="78"/>
      <c r="C14" s="78"/>
      <c r="D14" s="78"/>
      <c r="E14" s="78"/>
      <c r="F14" s="78"/>
      <c r="G14" s="472" t="str">
        <f>IF(OR(F10&gt;0,I10&gt;0),IF(F10&lt;I10,E10,IF(I10&lt;F10,J10,"")),"")</f>
        <v>UTSMAN</v>
      </c>
      <c r="H14" s="473"/>
      <c r="I14" s="78"/>
      <c r="J14" s="78"/>
      <c r="K14" s="78"/>
      <c r="L14" s="78"/>
      <c r="M14" s="78"/>
    </row>
    <row r="15" spans="2:15" ht="16.2" thickBot="1">
      <c r="B15" s="78"/>
      <c r="C15" s="78"/>
      <c r="D15" s="78"/>
      <c r="E15" s="78"/>
      <c r="F15" s="78"/>
      <c r="G15" s="474"/>
      <c r="H15" s="475"/>
      <c r="I15" s="78"/>
      <c r="J15" s="78"/>
      <c r="K15" s="78"/>
      <c r="L15" s="78"/>
      <c r="M15" s="78"/>
    </row>
  </sheetData>
  <mergeCells count="13">
    <mergeCell ref="G14:H15"/>
    <mergeCell ref="M5:M13"/>
    <mergeCell ref="C6:D6"/>
    <mergeCell ref="K6:L6"/>
    <mergeCell ref="E7:J7"/>
    <mergeCell ref="G8:H8"/>
    <mergeCell ref="G9:H11"/>
    <mergeCell ref="G13:H13"/>
    <mergeCell ref="C1:L1"/>
    <mergeCell ref="C2:L2"/>
    <mergeCell ref="C3:L3"/>
    <mergeCell ref="B5:B13"/>
    <mergeCell ref="C5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000B-D39D-429B-B968-FBF4C94878AE}">
  <dimension ref="B1:Q53"/>
  <sheetViews>
    <sheetView showGridLines="0" topLeftCell="A37" zoomScale="85" zoomScaleNormal="85" workbookViewId="0">
      <selection activeCell="J60" sqref="J60"/>
    </sheetView>
  </sheetViews>
  <sheetFormatPr defaultRowHeight="15.6"/>
  <cols>
    <col min="1" max="1" width="58.0976562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8.1992187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417" t="s">
        <v>196</v>
      </c>
      <c r="D1" s="417"/>
      <c r="E1" s="417"/>
      <c r="F1" s="417"/>
      <c r="G1" s="417"/>
      <c r="H1" s="417"/>
      <c r="I1" s="417"/>
      <c r="J1" s="417"/>
      <c r="K1" s="417"/>
      <c r="L1" s="417"/>
      <c r="M1" s="189"/>
      <c r="N1" s="189"/>
      <c r="O1" s="189"/>
      <c r="P1" s="189"/>
    </row>
    <row r="2" spans="2:16" ht="18.600000000000001">
      <c r="C2" s="417" t="s">
        <v>40</v>
      </c>
      <c r="D2" s="417"/>
      <c r="E2" s="417"/>
      <c r="F2" s="417"/>
      <c r="G2" s="417"/>
      <c r="H2" s="417"/>
      <c r="I2" s="417"/>
      <c r="J2" s="417"/>
      <c r="K2" s="417"/>
      <c r="L2" s="417"/>
      <c r="M2" s="189"/>
      <c r="N2" s="189"/>
      <c r="O2" s="189"/>
      <c r="P2" s="189"/>
    </row>
    <row r="3" spans="2:16" ht="18.600000000000001">
      <c r="C3" s="417" t="s">
        <v>102</v>
      </c>
      <c r="D3" s="417"/>
      <c r="E3" s="417"/>
      <c r="F3" s="417"/>
      <c r="G3" s="417"/>
      <c r="H3" s="417"/>
      <c r="I3" s="417"/>
      <c r="J3" s="417"/>
      <c r="K3" s="417"/>
      <c r="L3" s="417"/>
      <c r="M3" s="189"/>
      <c r="N3" s="189"/>
      <c r="O3" s="189"/>
      <c r="P3" s="189"/>
    </row>
    <row r="5" spans="2:16" ht="23.4" customHeight="1" thickBot="1">
      <c r="B5" s="470" t="s">
        <v>165</v>
      </c>
      <c r="C5" s="471" t="s">
        <v>97</v>
      </c>
      <c r="D5" s="471"/>
      <c r="K5" s="471" t="s">
        <v>97</v>
      </c>
      <c r="L5" s="471"/>
      <c r="M5" s="470" t="s">
        <v>166</v>
      </c>
    </row>
    <row r="6" spans="2:16" ht="23.4" customHeight="1" thickBot="1">
      <c r="B6" s="470"/>
      <c r="C6" s="485" t="s">
        <v>203</v>
      </c>
      <c r="D6" s="486"/>
      <c r="E6" s="487" t="s">
        <v>65</v>
      </c>
      <c r="F6" s="488"/>
      <c r="G6" s="488"/>
      <c r="H6" s="488"/>
      <c r="I6" s="488"/>
      <c r="J6" s="489"/>
      <c r="K6" s="490" t="s">
        <v>204</v>
      </c>
      <c r="L6" s="485"/>
      <c r="M6" s="470"/>
      <c r="N6" s="78" t="s">
        <v>62</v>
      </c>
      <c r="O6" s="78" t="s">
        <v>64</v>
      </c>
    </row>
    <row r="7" spans="2:16" ht="23.4" customHeight="1" thickBot="1">
      <c r="B7" s="470"/>
      <c r="C7" s="236" t="s">
        <v>103</v>
      </c>
      <c r="D7" s="242">
        <v>0</v>
      </c>
      <c r="E7" s="476" t="s">
        <v>205</v>
      </c>
      <c r="F7" s="476"/>
      <c r="G7" s="476"/>
      <c r="H7" s="476"/>
      <c r="I7" s="476"/>
      <c r="J7" s="476"/>
      <c r="K7" s="242">
        <v>0</v>
      </c>
      <c r="L7" s="240" t="s">
        <v>7</v>
      </c>
      <c r="M7" s="470"/>
      <c r="N7" s="78" t="s">
        <v>103</v>
      </c>
      <c r="O7" s="78" t="s">
        <v>7</v>
      </c>
    </row>
    <row r="8" spans="2:16" ht="23.4" customHeight="1" thickBot="1">
      <c r="B8" s="470"/>
      <c r="C8" s="186"/>
      <c r="D8" s="187"/>
      <c r="G8" s="477" t="s">
        <v>185</v>
      </c>
      <c r="H8" s="477"/>
      <c r="K8" s="188"/>
      <c r="M8" s="470"/>
      <c r="N8" s="78" t="s">
        <v>2</v>
      </c>
      <c r="O8" s="78" t="s">
        <v>10</v>
      </c>
    </row>
    <row r="9" spans="2:16" ht="23.4" customHeight="1" thickBot="1">
      <c r="B9" s="470"/>
      <c r="C9" s="236" t="s">
        <v>2</v>
      </c>
      <c r="D9" s="242">
        <v>0</v>
      </c>
      <c r="E9" s="176"/>
      <c r="G9" s="478" t="str">
        <f>IF(OR(F10&gt;0,I10&gt;0),IF(F10&gt;I10,E10,IF(I10&gt;F10,J10,"")),"")</f>
        <v>ALI BIN ABI THALIB</v>
      </c>
      <c r="H9" s="479"/>
      <c r="J9" s="176"/>
      <c r="K9" s="242">
        <v>1</v>
      </c>
      <c r="L9" s="240" t="s">
        <v>10</v>
      </c>
      <c r="M9" s="470"/>
      <c r="N9" s="78" t="s">
        <v>1</v>
      </c>
      <c r="O9" s="78" t="s">
        <v>8</v>
      </c>
    </row>
    <row r="10" spans="2:16" ht="23.4" customHeight="1" thickBot="1">
      <c r="B10" s="470"/>
      <c r="C10" s="186"/>
      <c r="D10" s="176"/>
      <c r="E10" s="185" t="str">
        <f>IF(D7&gt;0,C7,IF(D9&gt;0,C9,IF(D11&gt;0,C11,IF(D13&gt;0,C13,""))))</f>
        <v>ALI BIN ABI THALIB</v>
      </c>
      <c r="F10" s="244">
        <v>1</v>
      </c>
      <c r="G10" s="480"/>
      <c r="H10" s="481"/>
      <c r="I10" s="243">
        <v>0</v>
      </c>
      <c r="J10" s="185" t="str">
        <f>IF(K7&gt;0,L7,IF(K9&gt;0,L9,IF(K11&gt;0,L11,IF(K13&gt;0,L13,""))))</f>
        <v>ISTANBUL</v>
      </c>
      <c r="K10" s="176"/>
      <c r="M10" s="470"/>
      <c r="N10" s="78" t="s">
        <v>3</v>
      </c>
      <c r="O10" s="78" t="s">
        <v>104</v>
      </c>
    </row>
    <row r="11" spans="2:16" ht="23.4" customHeight="1" thickBot="1">
      <c r="B11" s="470"/>
      <c r="C11" s="236" t="s">
        <v>1</v>
      </c>
      <c r="D11" s="242">
        <v>0</v>
      </c>
      <c r="E11" s="176"/>
      <c r="G11" s="482"/>
      <c r="H11" s="483"/>
      <c r="J11" s="176"/>
      <c r="K11" s="242">
        <v>0</v>
      </c>
      <c r="L11" s="240" t="s">
        <v>8</v>
      </c>
      <c r="M11" s="470"/>
    </row>
    <row r="12" spans="2:16" ht="23.4" customHeight="1" thickBot="1">
      <c r="B12" s="470"/>
      <c r="C12" s="186"/>
      <c r="D12" s="187"/>
      <c r="K12" s="188"/>
      <c r="M12" s="470"/>
    </row>
    <row r="13" spans="2:16" ht="23.4" customHeight="1" thickBot="1">
      <c r="B13" s="470"/>
      <c r="C13" s="237" t="s">
        <v>3</v>
      </c>
      <c r="D13" s="242">
        <v>1</v>
      </c>
      <c r="E13" s="176"/>
      <c r="G13" s="484" t="s">
        <v>186</v>
      </c>
      <c r="H13" s="484"/>
      <c r="J13" s="176"/>
      <c r="K13" s="242">
        <v>0</v>
      </c>
      <c r="L13" s="240" t="s">
        <v>104</v>
      </c>
      <c r="M13" s="470"/>
    </row>
    <row r="14" spans="2:16">
      <c r="G14" s="472" t="str">
        <f>IF(OR(F10&gt;0,I10&gt;0),IF(F10&lt;I10,E10,IF(I10&lt;F10,J10,"")),"")</f>
        <v>ISTANBUL</v>
      </c>
      <c r="H14" s="473"/>
    </row>
    <row r="15" spans="2:16" ht="16.2" thickBot="1">
      <c r="G15" s="474"/>
      <c r="H15" s="475"/>
    </row>
    <row r="20" spans="2:17" ht="18.600000000000001">
      <c r="C20" s="417" t="s">
        <v>177</v>
      </c>
      <c r="D20" s="417"/>
      <c r="E20" s="417"/>
      <c r="F20" s="417"/>
      <c r="G20" s="417"/>
      <c r="H20" s="417"/>
      <c r="I20" s="417"/>
      <c r="J20" s="417"/>
      <c r="K20" s="417"/>
      <c r="L20" s="417"/>
    </row>
    <row r="21" spans="2:17" ht="18.600000000000001">
      <c r="C21" s="417" t="s">
        <v>40</v>
      </c>
      <c r="D21" s="417"/>
      <c r="E21" s="417"/>
      <c r="F21" s="417"/>
      <c r="G21" s="417"/>
      <c r="H21" s="417"/>
      <c r="I21" s="417"/>
      <c r="J21" s="417"/>
      <c r="K21" s="417"/>
      <c r="L21" s="417"/>
    </row>
    <row r="22" spans="2:17" ht="18.600000000000001">
      <c r="C22" s="417" t="s">
        <v>102</v>
      </c>
      <c r="D22" s="417"/>
      <c r="E22" s="417"/>
      <c r="F22" s="417"/>
      <c r="G22" s="417"/>
      <c r="H22" s="417"/>
      <c r="I22" s="417"/>
      <c r="J22" s="417"/>
      <c r="K22" s="417"/>
      <c r="L22" s="417"/>
    </row>
    <row r="23" spans="2:17">
      <c r="Q23" s="78" t="s">
        <v>162</v>
      </c>
    </row>
    <row r="24" spans="2:17" ht="23.4" customHeight="1" thickBot="1">
      <c r="B24" s="470" t="s">
        <v>167</v>
      </c>
      <c r="C24" s="471" t="s">
        <v>97</v>
      </c>
      <c r="D24" s="471"/>
      <c r="K24" s="471" t="s">
        <v>97</v>
      </c>
      <c r="L24" s="471"/>
      <c r="M24" s="470" t="s">
        <v>168</v>
      </c>
    </row>
    <row r="25" spans="2:17" ht="23.4" customHeight="1" thickBot="1">
      <c r="B25" s="470"/>
      <c r="C25" s="485" t="s">
        <v>206</v>
      </c>
      <c r="D25" s="486"/>
      <c r="E25" s="491" t="s">
        <v>65</v>
      </c>
      <c r="F25" s="492"/>
      <c r="G25" s="492"/>
      <c r="H25" s="492"/>
      <c r="I25" s="492"/>
      <c r="J25" s="493"/>
      <c r="K25" s="490" t="s">
        <v>207</v>
      </c>
      <c r="L25" s="485"/>
      <c r="M25" s="470"/>
      <c r="N25" s="78" t="s">
        <v>58</v>
      </c>
      <c r="O25" s="78" t="s">
        <v>61</v>
      </c>
    </row>
    <row r="26" spans="2:17" ht="23.4" customHeight="1" thickBot="1">
      <c r="B26" s="470"/>
      <c r="C26" s="233" t="s">
        <v>14</v>
      </c>
      <c r="D26" s="242">
        <v>0</v>
      </c>
      <c r="E26" s="476" t="s">
        <v>208</v>
      </c>
      <c r="F26" s="476"/>
      <c r="G26" s="476"/>
      <c r="H26" s="476"/>
      <c r="I26" s="476"/>
      <c r="J26" s="476"/>
      <c r="K26" s="242">
        <v>0</v>
      </c>
      <c r="L26" s="190" t="s">
        <v>21</v>
      </c>
      <c r="M26" s="470"/>
      <c r="N26" s="78" t="s">
        <v>14</v>
      </c>
      <c r="O26" s="78" t="s">
        <v>21</v>
      </c>
    </row>
    <row r="27" spans="2:17" ht="23.4" customHeight="1" thickBot="1">
      <c r="B27" s="470"/>
      <c r="C27" s="186"/>
      <c r="D27" s="187"/>
      <c r="G27" s="477" t="s">
        <v>185</v>
      </c>
      <c r="H27" s="477"/>
      <c r="K27" s="188"/>
      <c r="M27" s="470"/>
      <c r="N27" s="78" t="s">
        <v>15</v>
      </c>
      <c r="O27" s="78" t="s">
        <v>22</v>
      </c>
    </row>
    <row r="28" spans="2:17" ht="23.4" customHeight="1" thickBot="1">
      <c r="B28" s="470"/>
      <c r="C28" s="233" t="s">
        <v>15</v>
      </c>
      <c r="D28" s="242">
        <v>0</v>
      </c>
      <c r="G28" s="478" t="str">
        <f>IF(OR(F29&gt;0,I29&gt;0),IF(F29&gt;I29,E29,IF(I29&gt;F29,J29,"")),"")</f>
        <v>ABU DAWUD</v>
      </c>
      <c r="H28" s="479"/>
      <c r="J28" s="176"/>
      <c r="K28" s="242">
        <v>0</v>
      </c>
      <c r="L28" s="190" t="s">
        <v>22</v>
      </c>
      <c r="M28" s="470"/>
      <c r="N28" s="78" t="s">
        <v>16</v>
      </c>
      <c r="O28" s="78" t="s">
        <v>23</v>
      </c>
    </row>
    <row r="29" spans="2:17" ht="23.4" customHeight="1" thickBot="1">
      <c r="B29" s="470"/>
      <c r="C29" s="186"/>
      <c r="D29" s="176"/>
      <c r="E29" s="190" t="str">
        <f>IF(D26&gt;0,C26,IF(D28&gt;0,C28,IF(D30&gt;0,C30,IF(D32&gt;0,C32,""))))</f>
        <v>TABUK</v>
      </c>
      <c r="F29" s="244">
        <v>0</v>
      </c>
      <c r="G29" s="480"/>
      <c r="H29" s="481"/>
      <c r="I29" s="243">
        <v>1</v>
      </c>
      <c r="J29" s="190" t="str">
        <f>IF(K26&gt;0,L26,IF(K28&gt;0,L28,IF(K30&gt;0,L30,IF(K32&gt;0,L32,""))))</f>
        <v>ABU DAWUD</v>
      </c>
      <c r="K29" s="176"/>
      <c r="M29" s="470"/>
      <c r="N29" s="78" t="s">
        <v>17</v>
      </c>
      <c r="O29" s="78" t="s">
        <v>105</v>
      </c>
    </row>
    <row r="30" spans="2:17" ht="23.4" customHeight="1" thickBot="1">
      <c r="B30" s="470"/>
      <c r="C30" s="233" t="s">
        <v>16</v>
      </c>
      <c r="D30" s="242">
        <v>0</v>
      </c>
      <c r="G30" s="482"/>
      <c r="H30" s="483"/>
      <c r="J30" s="176"/>
      <c r="K30" s="242">
        <v>1</v>
      </c>
      <c r="L30" s="190" t="s">
        <v>23</v>
      </c>
      <c r="M30" s="470"/>
    </row>
    <row r="31" spans="2:17" ht="23.4" customHeight="1" thickBot="1">
      <c r="B31" s="470"/>
      <c r="C31" s="186"/>
      <c r="D31" s="187"/>
      <c r="K31" s="188"/>
      <c r="M31" s="470"/>
    </row>
    <row r="32" spans="2:17" ht="23.4" customHeight="1" thickBot="1">
      <c r="B32" s="470"/>
      <c r="C32" s="233" t="s">
        <v>17</v>
      </c>
      <c r="D32" s="242">
        <v>1</v>
      </c>
      <c r="G32" s="484" t="s">
        <v>186</v>
      </c>
      <c r="H32" s="484"/>
      <c r="J32" s="176"/>
      <c r="K32" s="242">
        <v>0</v>
      </c>
      <c r="L32" s="190" t="s">
        <v>105</v>
      </c>
      <c r="M32" s="470"/>
    </row>
    <row r="33" spans="2:15">
      <c r="G33" s="472" t="str">
        <f>IF(OR(F29&gt;0,I29&gt;0),IF(F29&lt;I29,E29,IF(I29&lt;F29,J29,"")),"")</f>
        <v>TABUK</v>
      </c>
      <c r="H33" s="473"/>
    </row>
    <row r="34" spans="2:15" ht="16.2" thickBot="1">
      <c r="G34" s="474"/>
      <c r="H34" s="475"/>
    </row>
    <row r="39" spans="2:15" ht="18.600000000000001">
      <c r="C39" s="417" t="s">
        <v>178</v>
      </c>
      <c r="D39" s="417"/>
      <c r="E39" s="417"/>
      <c r="F39" s="417"/>
      <c r="G39" s="417"/>
      <c r="H39" s="417"/>
      <c r="I39" s="417"/>
      <c r="J39" s="417"/>
      <c r="K39" s="417"/>
      <c r="L39" s="417"/>
    </row>
    <row r="40" spans="2:15" ht="18.600000000000001">
      <c r="C40" s="417" t="s">
        <v>40</v>
      </c>
      <c r="D40" s="417"/>
      <c r="E40" s="417"/>
      <c r="F40" s="417"/>
      <c r="G40" s="417"/>
      <c r="H40" s="417"/>
      <c r="I40" s="417"/>
      <c r="J40" s="417"/>
      <c r="K40" s="417"/>
      <c r="L40" s="417"/>
    </row>
    <row r="41" spans="2:15" ht="18.600000000000001">
      <c r="C41" s="417" t="s">
        <v>102</v>
      </c>
      <c r="D41" s="417"/>
      <c r="E41" s="417"/>
      <c r="F41" s="417"/>
      <c r="G41" s="417"/>
      <c r="H41" s="417"/>
      <c r="I41" s="417"/>
      <c r="J41" s="417"/>
      <c r="K41" s="417"/>
      <c r="L41" s="417"/>
    </row>
    <row r="44" spans="2:15" ht="23.4" customHeight="1" thickBot="1">
      <c r="B44" s="470" t="s">
        <v>169</v>
      </c>
      <c r="C44" s="471" t="s">
        <v>97</v>
      </c>
      <c r="D44" s="471"/>
      <c r="E44" s="488" t="s">
        <v>65</v>
      </c>
      <c r="F44" s="488"/>
      <c r="G44" s="488"/>
      <c r="H44" s="488"/>
      <c r="I44" s="488"/>
      <c r="J44" s="488"/>
      <c r="K44" s="471" t="s">
        <v>97</v>
      </c>
      <c r="L44" s="471"/>
      <c r="M44" s="470" t="s">
        <v>170</v>
      </c>
      <c r="N44" s="78" t="s">
        <v>57</v>
      </c>
      <c r="O44" s="78" t="s">
        <v>60</v>
      </c>
    </row>
    <row r="45" spans="2:15" ht="23.4" customHeight="1" thickBot="1">
      <c r="B45" s="470"/>
      <c r="C45" s="495" t="s">
        <v>209</v>
      </c>
      <c r="D45" s="496"/>
      <c r="E45" s="476" t="s">
        <v>211</v>
      </c>
      <c r="F45" s="476"/>
      <c r="G45" s="476"/>
      <c r="H45" s="476"/>
      <c r="I45" s="476"/>
      <c r="J45" s="476"/>
      <c r="K45" s="497" t="s">
        <v>210</v>
      </c>
      <c r="L45" s="495"/>
      <c r="M45" s="470"/>
      <c r="N45" s="78" t="s">
        <v>28</v>
      </c>
      <c r="O45" s="78" t="s">
        <v>106</v>
      </c>
    </row>
    <row r="46" spans="2:15" ht="23.4" customHeight="1" thickBot="1">
      <c r="B46" s="470"/>
      <c r="C46" s="241" t="s">
        <v>28</v>
      </c>
      <c r="D46" s="242">
        <v>0</v>
      </c>
      <c r="G46" s="498" t="s">
        <v>185</v>
      </c>
      <c r="H46" s="498"/>
      <c r="J46" s="176"/>
      <c r="K46" s="242">
        <v>0</v>
      </c>
      <c r="L46" s="194" t="s">
        <v>106</v>
      </c>
      <c r="M46" s="470"/>
      <c r="N46" s="78" t="s">
        <v>29</v>
      </c>
      <c r="O46" s="78" t="s">
        <v>34</v>
      </c>
    </row>
    <row r="47" spans="2:15" ht="23.4" customHeight="1" thickBot="1">
      <c r="B47" s="470"/>
      <c r="C47" s="191"/>
      <c r="D47" s="187"/>
      <c r="E47" s="176"/>
      <c r="G47" s="478" t="str">
        <f>IF(OR(F48&gt;0,I48&gt;0),IF(F48&gt;I48,E48,IF(I48&gt;F48,J48,"")),"")</f>
        <v>SUFYAN ATS TSAURY</v>
      </c>
      <c r="H47" s="479"/>
      <c r="J47" s="176"/>
      <c r="K47" s="188"/>
      <c r="L47" s="176"/>
      <c r="M47" s="470"/>
      <c r="N47" s="78" t="s">
        <v>44</v>
      </c>
      <c r="O47" s="78" t="s">
        <v>36</v>
      </c>
    </row>
    <row r="48" spans="2:15" ht="23.4" customHeight="1" thickBot="1">
      <c r="B48" s="470"/>
      <c r="C48" s="235" t="s">
        <v>29</v>
      </c>
      <c r="D48" s="242">
        <v>1</v>
      </c>
      <c r="E48" s="238" t="str">
        <f>IF(D46&gt;0,C46,IF(D48&gt;0,C48,IF(D50&gt;0,C50,"")))</f>
        <v>NA'IM</v>
      </c>
      <c r="F48" s="242">
        <v>0</v>
      </c>
      <c r="G48" s="480"/>
      <c r="H48" s="481"/>
      <c r="I48" s="242">
        <v>1</v>
      </c>
      <c r="J48" s="235" t="str">
        <f>IF(K46&gt;0,L46,IF(K48&gt;0,L48,IF(K50&gt;0,L50,"")))</f>
        <v>SUFYAN ATS TSAURY</v>
      </c>
      <c r="K48" s="242">
        <v>0</v>
      </c>
      <c r="L48" s="192" t="s">
        <v>34</v>
      </c>
      <c r="M48" s="470"/>
    </row>
    <row r="49" spans="2:13" ht="23.4" customHeight="1" thickBot="1">
      <c r="B49" s="470"/>
      <c r="C49" s="191"/>
      <c r="D49" s="187"/>
      <c r="E49" s="176"/>
      <c r="F49" s="176"/>
      <c r="G49" s="482"/>
      <c r="H49" s="483"/>
      <c r="I49" s="176"/>
      <c r="J49" s="176"/>
      <c r="K49" s="188"/>
      <c r="L49" s="176"/>
      <c r="M49" s="470"/>
    </row>
    <row r="50" spans="2:13" ht="23.4" customHeight="1" thickBot="1">
      <c r="B50" s="470"/>
      <c r="C50" s="235" t="s">
        <v>44</v>
      </c>
      <c r="D50" s="242">
        <v>0</v>
      </c>
      <c r="E50" s="176"/>
      <c r="J50" s="176"/>
      <c r="K50" s="242">
        <v>1</v>
      </c>
      <c r="L50" s="195" t="s">
        <v>36</v>
      </c>
      <c r="M50" s="470"/>
    </row>
    <row r="51" spans="2:13" ht="23.4" customHeight="1" thickBot="1">
      <c r="C51" s="186"/>
      <c r="D51" s="176"/>
      <c r="G51" s="494" t="s">
        <v>186</v>
      </c>
      <c r="H51" s="494"/>
      <c r="J51" s="176"/>
      <c r="K51" s="176"/>
      <c r="L51" s="191"/>
    </row>
    <row r="52" spans="2:13">
      <c r="G52" s="472" t="str">
        <f>IF(OR(F48&gt;0,I48&gt;0),IF(F48&lt;I48,E48,IF(I48&lt;F48,J48,"")),"")</f>
        <v>NA'IM</v>
      </c>
      <c r="H52" s="473"/>
    </row>
    <row r="53" spans="2:13" ht="16.2" thickBot="1">
      <c r="G53" s="474"/>
      <c r="H53" s="475"/>
    </row>
  </sheetData>
  <mergeCells count="45">
    <mergeCell ref="G51:H51"/>
    <mergeCell ref="G52:H53"/>
    <mergeCell ref="M44:M50"/>
    <mergeCell ref="C45:D45"/>
    <mergeCell ref="E45:J45"/>
    <mergeCell ref="K45:L45"/>
    <mergeCell ref="G46:H46"/>
    <mergeCell ref="G47:H49"/>
    <mergeCell ref="G33:H34"/>
    <mergeCell ref="C39:L39"/>
    <mergeCell ref="C40:L40"/>
    <mergeCell ref="C41:L41"/>
    <mergeCell ref="B44:B50"/>
    <mergeCell ref="C44:D44"/>
    <mergeCell ref="E44:J44"/>
    <mergeCell ref="K44:L44"/>
    <mergeCell ref="M24:M32"/>
    <mergeCell ref="C25:D25"/>
    <mergeCell ref="E25:J25"/>
    <mergeCell ref="K25:L25"/>
    <mergeCell ref="E26:J26"/>
    <mergeCell ref="G27:H27"/>
    <mergeCell ref="G28:H30"/>
    <mergeCell ref="G32:H32"/>
    <mergeCell ref="G14:H15"/>
    <mergeCell ref="C20:L20"/>
    <mergeCell ref="C21:L21"/>
    <mergeCell ref="C22:L22"/>
    <mergeCell ref="B24:B32"/>
    <mergeCell ref="C24:D24"/>
    <mergeCell ref="K24:L24"/>
    <mergeCell ref="M5:M13"/>
    <mergeCell ref="C6:D6"/>
    <mergeCell ref="E6:J6"/>
    <mergeCell ref="K6:L6"/>
    <mergeCell ref="E7:J7"/>
    <mergeCell ref="G8:H8"/>
    <mergeCell ref="G9:H11"/>
    <mergeCell ref="G13:H13"/>
    <mergeCell ref="C1:L1"/>
    <mergeCell ref="C2:L2"/>
    <mergeCell ref="C3:L3"/>
    <mergeCell ref="B5:B13"/>
    <mergeCell ref="C5:D5"/>
    <mergeCell ref="K5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70FB-73BD-4F5B-B412-08DA7C0ED7B5}">
  <dimension ref="C1:P68"/>
  <sheetViews>
    <sheetView showGridLines="0" topLeftCell="B43" zoomScale="70" zoomScaleNormal="70" workbookViewId="0">
      <selection activeCell="T22" sqref="T22"/>
    </sheetView>
  </sheetViews>
  <sheetFormatPr defaultRowHeight="15.6"/>
  <cols>
    <col min="1" max="1" width="32.09765625" style="94" customWidth="1"/>
    <col min="2" max="2" width="8.796875" style="94"/>
    <col min="3" max="3" width="21.796875" style="94" bestFit="1" customWidth="1"/>
    <col min="4" max="4" width="7.3984375" style="94" customWidth="1"/>
    <col min="5" max="5" width="22" style="94" bestFit="1" customWidth="1"/>
    <col min="6" max="6" width="7.3984375" style="94" customWidth="1"/>
    <col min="7" max="7" width="19.5" style="94" customWidth="1"/>
    <col min="8" max="8" width="7.3984375" style="94" customWidth="1"/>
    <col min="9" max="10" width="8.796875" style="94"/>
    <col min="11" max="11" width="7.3984375" style="94" customWidth="1"/>
    <col min="12" max="12" width="19.5" style="94" customWidth="1"/>
    <col min="13" max="13" width="7.3984375" style="94" customWidth="1"/>
    <col min="14" max="14" width="19.5" style="94" customWidth="1"/>
    <col min="15" max="15" width="7.3984375" style="94" customWidth="1"/>
    <col min="16" max="16" width="21" style="94" bestFit="1" customWidth="1"/>
    <col min="17" max="16384" width="8.796875" style="94"/>
  </cols>
  <sheetData>
    <row r="1" spans="3:16" ht="18.600000000000001">
      <c r="C1" s="417" t="s">
        <v>156</v>
      </c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</row>
    <row r="2" spans="3:16" ht="18.600000000000001">
      <c r="C2" s="417" t="s">
        <v>40</v>
      </c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</row>
    <row r="3" spans="3:16" ht="18.600000000000001">
      <c r="C3" s="417" t="s">
        <v>102</v>
      </c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</row>
    <row r="4" spans="3:16" ht="15.6" customHeight="1">
      <c r="C4" s="453" t="s">
        <v>97</v>
      </c>
      <c r="D4" s="453"/>
      <c r="E4" s="453"/>
      <c r="F4" s="453"/>
      <c r="G4" s="90"/>
      <c r="H4" s="90"/>
      <c r="I4" s="90"/>
      <c r="J4" s="90"/>
      <c r="K4" s="90"/>
      <c r="L4" s="90"/>
      <c r="M4" s="453" t="s">
        <v>97</v>
      </c>
      <c r="N4" s="453"/>
      <c r="O4" s="453"/>
      <c r="P4" s="453"/>
    </row>
    <row r="5" spans="3:16" ht="16.2" customHeight="1" thickBot="1">
      <c r="C5" s="454"/>
      <c r="D5" s="454"/>
      <c r="E5" s="454"/>
      <c r="F5" s="454"/>
      <c r="M5" s="454"/>
      <c r="N5" s="454"/>
      <c r="O5" s="454"/>
      <c r="P5" s="454"/>
    </row>
    <row r="6" spans="3:16" s="95" customFormat="1" ht="31.8" customHeight="1" thickBot="1">
      <c r="C6" s="228" t="s">
        <v>104</v>
      </c>
      <c r="D6" s="141">
        <v>1</v>
      </c>
      <c r="G6" s="444" t="s">
        <v>65</v>
      </c>
      <c r="H6" s="444"/>
      <c r="I6" s="444"/>
      <c r="J6" s="444"/>
      <c r="K6" s="444"/>
      <c r="L6" s="444"/>
      <c r="O6" s="141">
        <v>1</v>
      </c>
      <c r="P6" s="228" t="s">
        <v>1</v>
      </c>
    </row>
    <row r="7" spans="3:16" ht="15.6" customHeight="1">
      <c r="C7" s="441" t="s">
        <v>117</v>
      </c>
      <c r="D7" s="442"/>
      <c r="E7" s="439" t="str">
        <f>IF(OR(D6&gt;0,D9&gt;0),IF(D6&gt;D9,C6,IF(D9&gt;D6,C9,"")),"")</f>
        <v>ISTANBUL</v>
      </c>
      <c r="F7" s="437">
        <v>5</v>
      </c>
      <c r="I7" s="435" t="s">
        <v>185</v>
      </c>
      <c r="J7" s="435"/>
      <c r="M7" s="437">
        <v>5</v>
      </c>
      <c r="N7" s="439" t="str">
        <f>IF(OR(O6&gt;0,O9&gt;0),IF(O6&gt;O9,P6,IF(O9&gt;O6,P9,"")),"")</f>
        <v>UTSMAN</v>
      </c>
      <c r="O7" s="440" t="s">
        <v>118</v>
      </c>
      <c r="P7" s="440"/>
    </row>
    <row r="8" spans="3:16" ht="18" customHeight="1" thickBot="1">
      <c r="C8" s="441"/>
      <c r="D8" s="442"/>
      <c r="E8" s="439"/>
      <c r="F8" s="437"/>
      <c r="I8" s="436"/>
      <c r="J8" s="436"/>
      <c r="M8" s="437"/>
      <c r="N8" s="439"/>
      <c r="O8" s="440"/>
      <c r="P8" s="440"/>
    </row>
    <row r="9" spans="3:16" s="95" customFormat="1" ht="31.8" customHeight="1">
      <c r="C9" s="228" t="s">
        <v>10</v>
      </c>
      <c r="D9" s="141">
        <v>2</v>
      </c>
      <c r="E9" s="467"/>
      <c r="F9" s="467"/>
      <c r="G9" s="97"/>
      <c r="I9" s="447" t="str">
        <f>IF(OR(H10&gt;0,K10&gt;0),IF(H10&gt;K10,G10,IF(K10&gt;H10,L10,"")),"")</f>
        <v>ABU BAKR</v>
      </c>
      <c r="J9" s="462"/>
      <c r="L9" s="98"/>
      <c r="O9" s="141">
        <v>2</v>
      </c>
      <c r="P9" s="228" t="s">
        <v>2</v>
      </c>
    </row>
    <row r="10" spans="3:16" ht="15.6" customHeight="1">
      <c r="C10" s="468"/>
      <c r="D10" s="468"/>
      <c r="E10" s="440" t="s">
        <v>121</v>
      </c>
      <c r="F10" s="440"/>
      <c r="G10" s="439" t="str">
        <f>IF(OR(F7&gt;0,F13&gt;0),IF(F7&gt;F13,E7,IF(F13&gt;F7,E13,"")),"")</f>
        <v>MADINAH</v>
      </c>
      <c r="H10" s="437">
        <v>7</v>
      </c>
      <c r="I10" s="463"/>
      <c r="J10" s="464"/>
      <c r="K10" s="437">
        <v>8</v>
      </c>
      <c r="L10" s="439" t="str">
        <f>IF(OR(M7&gt;0,M13&gt;0),IF(M7&gt;M13,N7,IF(M13&gt;M7,N13,"")),"")</f>
        <v>ABU BAKR</v>
      </c>
      <c r="M10" s="440" t="s">
        <v>198</v>
      </c>
      <c r="N10" s="440"/>
    </row>
    <row r="11" spans="3:16" ht="13.8" customHeight="1">
      <c r="D11" s="96"/>
      <c r="E11" s="440"/>
      <c r="F11" s="440"/>
      <c r="G11" s="439"/>
      <c r="H11" s="437"/>
      <c r="I11" s="463"/>
      <c r="J11" s="464"/>
      <c r="K11" s="437"/>
      <c r="L11" s="439"/>
      <c r="M11" s="440"/>
      <c r="N11" s="440"/>
    </row>
    <row r="12" spans="3:16" s="95" customFormat="1" ht="31.8" customHeight="1" thickBot="1">
      <c r="C12" s="228" t="s">
        <v>7</v>
      </c>
      <c r="D12" s="141">
        <v>3</v>
      </c>
      <c r="G12" s="97"/>
      <c r="I12" s="465"/>
      <c r="J12" s="466"/>
      <c r="L12" s="98"/>
      <c r="O12" s="141">
        <v>3</v>
      </c>
      <c r="P12" s="228" t="s">
        <v>3</v>
      </c>
    </row>
    <row r="13" spans="3:16" ht="15.6" customHeight="1">
      <c r="C13" s="441" t="s">
        <v>119</v>
      </c>
      <c r="D13" s="442"/>
      <c r="E13" s="439" t="str">
        <f>IF(OR(D12&gt;0,D15&gt;0),IF(D12&gt;D15,C12,IF(D15&gt;D12,C15,"")),"")</f>
        <v>MADINAH</v>
      </c>
      <c r="F13" s="437">
        <v>6</v>
      </c>
      <c r="G13" s="106"/>
      <c r="H13" s="461" t="s">
        <v>122</v>
      </c>
      <c r="I13" s="446" t="s">
        <v>56</v>
      </c>
      <c r="J13" s="446"/>
      <c r="K13" s="461" t="s">
        <v>199</v>
      </c>
      <c r="L13" s="106"/>
      <c r="M13" s="437">
        <v>6</v>
      </c>
      <c r="N13" s="439" t="str">
        <f>IF(OR(O12&gt;0,O15&gt;0),IF(O12&gt;O15,P12,IF(O15&gt;O12,P15,"")),"")</f>
        <v>ABU BAKR</v>
      </c>
      <c r="O13" s="440" t="s">
        <v>120</v>
      </c>
      <c r="P13" s="440"/>
    </row>
    <row r="14" spans="3:16" ht="15.6" customHeight="1">
      <c r="C14" s="441"/>
      <c r="D14" s="442"/>
      <c r="E14" s="439"/>
      <c r="F14" s="437"/>
      <c r="G14" s="106"/>
      <c r="H14" s="461"/>
      <c r="I14" s="446"/>
      <c r="J14" s="446"/>
      <c r="K14" s="461"/>
      <c r="L14" s="106"/>
      <c r="M14" s="437"/>
      <c r="N14" s="439"/>
      <c r="O14" s="440"/>
      <c r="P14" s="440"/>
    </row>
    <row r="15" spans="3:16" s="95" customFormat="1" ht="31.8" customHeight="1" thickBot="1">
      <c r="C15" s="228" t="s">
        <v>8</v>
      </c>
      <c r="D15" s="141">
        <v>4</v>
      </c>
      <c r="E15" s="467"/>
      <c r="F15" s="467"/>
      <c r="I15" s="455" t="s">
        <v>186</v>
      </c>
      <c r="J15" s="456"/>
      <c r="O15" s="141">
        <v>4</v>
      </c>
      <c r="P15" s="228" t="s">
        <v>103</v>
      </c>
    </row>
    <row r="16" spans="3:16">
      <c r="C16" s="468"/>
      <c r="D16" s="468"/>
      <c r="I16" s="457" t="str">
        <f>IF(OR(H10&gt;0,K10&gt;0),IF(H10&lt;K10,G10,IF(K10&lt;H10,L10,"")),"")</f>
        <v>MADINAH</v>
      </c>
      <c r="J16" s="458"/>
    </row>
    <row r="17" spans="3:16" ht="16.2" thickBot="1">
      <c r="C17" s="99"/>
      <c r="D17" s="99"/>
      <c r="I17" s="459"/>
      <c r="J17" s="460"/>
    </row>
    <row r="18" spans="3:16">
      <c r="C18" s="99"/>
      <c r="D18" s="99"/>
    </row>
    <row r="19" spans="3:16">
      <c r="C19" s="99"/>
      <c r="D19" s="99"/>
    </row>
    <row r="20" spans="3:16">
      <c r="C20" s="99"/>
      <c r="D20" s="99"/>
    </row>
    <row r="21" spans="3:16">
      <c r="C21" s="99"/>
      <c r="D21" s="99"/>
    </row>
    <row r="22" spans="3:16">
      <c r="C22" s="99"/>
      <c r="D22" s="99"/>
    </row>
    <row r="23" spans="3:16">
      <c r="C23" s="99"/>
      <c r="D23" s="99"/>
    </row>
    <row r="24" spans="3:16">
      <c r="C24" s="99"/>
      <c r="D24" s="99"/>
    </row>
    <row r="25" spans="3:16" ht="51.6" customHeight="1"/>
    <row r="26" spans="3:16" ht="18.600000000000001">
      <c r="C26" s="417" t="s">
        <v>157</v>
      </c>
      <c r="D26" s="417"/>
      <c r="E26" s="417"/>
      <c r="F26" s="417"/>
      <c r="G26" s="417"/>
      <c r="H26" s="417"/>
      <c r="I26" s="417"/>
      <c r="J26" s="417"/>
      <c r="K26" s="417"/>
      <c r="L26" s="417"/>
      <c r="M26" s="417"/>
      <c r="N26" s="417"/>
      <c r="O26" s="417"/>
      <c r="P26" s="417"/>
    </row>
    <row r="27" spans="3:16" ht="18.600000000000001">
      <c r="C27" s="417" t="s">
        <v>40</v>
      </c>
      <c r="D27" s="417"/>
      <c r="E27" s="417"/>
      <c r="F27" s="417"/>
      <c r="G27" s="417"/>
      <c r="H27" s="417"/>
      <c r="I27" s="417"/>
      <c r="J27" s="417"/>
      <c r="K27" s="417"/>
      <c r="L27" s="417"/>
      <c r="M27" s="417"/>
      <c r="N27" s="417"/>
      <c r="O27" s="417"/>
      <c r="P27" s="417"/>
    </row>
    <row r="28" spans="3:16" ht="18.600000000000001">
      <c r="C28" s="417" t="s">
        <v>102</v>
      </c>
      <c r="D28" s="417"/>
      <c r="E28" s="417"/>
      <c r="F28" s="417"/>
      <c r="G28" s="417"/>
      <c r="H28" s="417"/>
      <c r="I28" s="417"/>
      <c r="J28" s="417"/>
      <c r="K28" s="417"/>
      <c r="L28" s="417"/>
      <c r="M28" s="417"/>
      <c r="N28" s="417"/>
      <c r="O28" s="417"/>
      <c r="P28" s="417"/>
    </row>
    <row r="29" spans="3:16" ht="18.600000000000001">
      <c r="C29" s="453" t="s">
        <v>97</v>
      </c>
      <c r="D29" s="453"/>
      <c r="E29" s="453"/>
      <c r="F29" s="453"/>
      <c r="G29" s="105"/>
      <c r="H29" s="105"/>
      <c r="I29" s="105"/>
      <c r="J29" s="105"/>
      <c r="K29" s="105"/>
      <c r="L29" s="105"/>
      <c r="M29" s="453" t="s">
        <v>97</v>
      </c>
      <c r="N29" s="453"/>
      <c r="O29" s="453"/>
      <c r="P29" s="453"/>
    </row>
    <row r="30" spans="3:16" ht="16.2" thickBot="1">
      <c r="C30" s="454"/>
      <c r="D30" s="454"/>
      <c r="E30" s="454"/>
      <c r="F30" s="454"/>
      <c r="M30" s="454"/>
      <c r="N30" s="454"/>
      <c r="O30" s="454"/>
      <c r="P30" s="454"/>
    </row>
    <row r="31" spans="3:16" ht="31.2" customHeight="1" thickBot="1">
      <c r="C31" s="228" t="s">
        <v>21</v>
      </c>
      <c r="D31" s="141">
        <v>1</v>
      </c>
      <c r="E31" s="95"/>
      <c r="F31" s="95"/>
      <c r="G31" s="444" t="s">
        <v>65</v>
      </c>
      <c r="H31" s="444"/>
      <c r="I31" s="444"/>
      <c r="J31" s="444"/>
      <c r="K31" s="444"/>
      <c r="L31" s="444"/>
      <c r="M31" s="95"/>
      <c r="N31" s="95"/>
      <c r="O31" s="141">
        <v>1</v>
      </c>
      <c r="P31" s="228" t="s">
        <v>15</v>
      </c>
    </row>
    <row r="32" spans="3:16">
      <c r="C32" s="441" t="s">
        <v>112</v>
      </c>
      <c r="D32" s="442"/>
      <c r="E32" s="439" t="str">
        <f>IF(OR(D31&gt;0,D34&gt;0),IF(D31&gt;D34,C31,IF(D34&gt;D31,C34,"")),"")</f>
        <v>AL BAIHAQI</v>
      </c>
      <c r="F32" s="437">
        <v>5</v>
      </c>
      <c r="I32" s="435" t="s">
        <v>185</v>
      </c>
      <c r="J32" s="435"/>
      <c r="M32" s="437">
        <v>6</v>
      </c>
      <c r="N32" s="439" t="str">
        <f>IF(OR(O31&gt;0,O34&gt;0),IF(O31&gt;O34,P31,IF(O34&gt;O31,P34,"")),"")</f>
        <v>BADR</v>
      </c>
      <c r="O32" s="440" t="s">
        <v>114</v>
      </c>
      <c r="P32" s="440"/>
    </row>
    <row r="33" spans="3:16" ht="18" customHeight="1" thickBot="1">
      <c r="C33" s="441"/>
      <c r="D33" s="442"/>
      <c r="E33" s="439"/>
      <c r="F33" s="437"/>
      <c r="I33" s="436"/>
      <c r="J33" s="436"/>
      <c r="M33" s="437"/>
      <c r="N33" s="439"/>
      <c r="O33" s="440"/>
      <c r="P33" s="440"/>
    </row>
    <row r="34" spans="3:16" ht="31.2" customHeight="1">
      <c r="C34" s="228" t="s">
        <v>105</v>
      </c>
      <c r="D34" s="141">
        <v>2</v>
      </c>
      <c r="E34" s="95"/>
      <c r="F34" s="95"/>
      <c r="G34" s="97"/>
      <c r="H34" s="95"/>
      <c r="I34" s="447" t="str">
        <f>IF(OR(H35&gt;0,K35&gt;0),IF(H35&gt;K35,G35,IF(K35&gt;H35,L35,"")),"")</f>
        <v>BADR</v>
      </c>
      <c r="J34" s="462"/>
      <c r="K34" s="95"/>
      <c r="L34" s="98"/>
      <c r="M34" s="95"/>
      <c r="N34" s="95"/>
      <c r="O34" s="141">
        <v>2</v>
      </c>
      <c r="P34" s="228" t="s">
        <v>14</v>
      </c>
    </row>
    <row r="35" spans="3:16">
      <c r="D35" s="96"/>
      <c r="E35" s="446" t="s">
        <v>116</v>
      </c>
      <c r="F35" s="501"/>
      <c r="G35" s="439" t="str">
        <f>IF(OR(F32&gt;0,F38&gt;0),IF(F32&gt;F38,E32,IF(F38&gt;F32,E38,"")),"")</f>
        <v>MUSLIM</v>
      </c>
      <c r="H35" s="437">
        <v>7</v>
      </c>
      <c r="I35" s="463"/>
      <c r="J35" s="464"/>
      <c r="K35" s="437">
        <v>8</v>
      </c>
      <c r="L35" s="439" t="str">
        <f>IF(OR(M32&gt;0,M38&gt;0),IF(M32&gt;M38,N32,IF(M38&gt;M32,N38,"")),"")</f>
        <v>BADR</v>
      </c>
      <c r="M35" s="502" t="s">
        <v>117</v>
      </c>
      <c r="N35" s="502"/>
    </row>
    <row r="36" spans="3:16">
      <c r="D36" s="96"/>
      <c r="E36" s="446"/>
      <c r="F36" s="501"/>
      <c r="G36" s="439"/>
      <c r="H36" s="437"/>
      <c r="I36" s="463"/>
      <c r="J36" s="464"/>
      <c r="K36" s="437"/>
      <c r="L36" s="439"/>
      <c r="M36" s="502"/>
      <c r="N36" s="502"/>
    </row>
    <row r="37" spans="3:16" ht="31.2" customHeight="1" thickBot="1">
      <c r="C37" s="228" t="s">
        <v>23</v>
      </c>
      <c r="D37" s="141">
        <v>3</v>
      </c>
      <c r="E37" s="95"/>
      <c r="F37" s="95"/>
      <c r="G37" s="97"/>
      <c r="H37" s="95"/>
      <c r="I37" s="465"/>
      <c r="J37" s="466"/>
      <c r="K37" s="95"/>
      <c r="L37" s="98"/>
      <c r="M37" s="95"/>
      <c r="N37" s="95"/>
      <c r="O37" s="141">
        <v>3</v>
      </c>
      <c r="P37" s="228" t="s">
        <v>17</v>
      </c>
    </row>
    <row r="38" spans="3:16">
      <c r="C38" s="441" t="s">
        <v>113</v>
      </c>
      <c r="D38" s="442"/>
      <c r="E38" s="439" t="str">
        <f>IF(OR(D37&gt;0,D40&gt;0),IF(D37&gt;D40,C37,IF(D40&gt;D37,C40,"")),"")</f>
        <v>MUSLIM</v>
      </c>
      <c r="F38" s="437">
        <v>6</v>
      </c>
      <c r="H38" s="500" t="s">
        <v>124</v>
      </c>
      <c r="I38" s="446" t="s">
        <v>56</v>
      </c>
      <c r="J38" s="446"/>
      <c r="K38" s="500" t="s">
        <v>123</v>
      </c>
      <c r="M38" s="437">
        <v>5</v>
      </c>
      <c r="N38" s="439" t="str">
        <f>IF(OR(O37&gt;0,O40&gt;0),IF(O37&gt;O40,P37,IF(O40&gt;O37,P40,"")),"")</f>
        <v>KHAIBAR</v>
      </c>
      <c r="O38" s="440" t="s">
        <v>115</v>
      </c>
      <c r="P38" s="440"/>
    </row>
    <row r="39" spans="3:16">
      <c r="C39" s="441"/>
      <c r="D39" s="442"/>
      <c r="E39" s="439"/>
      <c r="F39" s="437"/>
      <c r="H39" s="500"/>
      <c r="I39" s="446"/>
      <c r="J39" s="446"/>
      <c r="K39" s="500"/>
      <c r="M39" s="437"/>
      <c r="N39" s="439"/>
      <c r="O39" s="440"/>
      <c r="P39" s="440"/>
    </row>
    <row r="40" spans="3:16" ht="31.2" customHeight="1" thickBot="1">
      <c r="C40" s="228" t="s">
        <v>22</v>
      </c>
      <c r="D40" s="141">
        <v>4</v>
      </c>
      <c r="E40" s="95"/>
      <c r="F40" s="95"/>
      <c r="G40" s="95"/>
      <c r="H40" s="95"/>
      <c r="I40" s="455" t="s">
        <v>186</v>
      </c>
      <c r="J40" s="456"/>
      <c r="K40" s="95"/>
      <c r="L40" s="95"/>
      <c r="M40" s="95"/>
      <c r="N40" s="95"/>
      <c r="O40" s="141">
        <v>4</v>
      </c>
      <c r="P40" s="228" t="s">
        <v>16</v>
      </c>
    </row>
    <row r="41" spans="3:16" ht="14.4" customHeight="1">
      <c r="I41" s="457" t="str">
        <f>IF(OR(H35&gt;0,K35&gt;0),IF(H35&lt;K35,G35,IF(K35&lt;H35,L35,"")),"")</f>
        <v>MUSLIM</v>
      </c>
      <c r="J41" s="458"/>
    </row>
    <row r="42" spans="3:16" ht="14.4" customHeight="1" thickBot="1">
      <c r="I42" s="459"/>
      <c r="J42" s="460"/>
    </row>
    <row r="43" spans="3:16" ht="14.4" customHeight="1"/>
    <row r="44" spans="3:16" ht="14.4" customHeight="1"/>
    <row r="45" spans="3:16" ht="14.4" customHeight="1"/>
    <row r="46" spans="3:16" ht="14.4" customHeight="1"/>
    <row r="47" spans="3:16" ht="14.4" customHeight="1"/>
    <row r="48" spans="3:16" ht="14.4" customHeight="1"/>
    <row r="49" spans="3:16" ht="14.4" customHeight="1"/>
    <row r="50" spans="3:16" ht="58.8" customHeight="1"/>
    <row r="51" spans="3:16" ht="18.600000000000001">
      <c r="C51" s="417" t="s">
        <v>158</v>
      </c>
      <c r="D51" s="417"/>
      <c r="E51" s="417"/>
      <c r="F51" s="417"/>
      <c r="G51" s="417"/>
      <c r="H51" s="417"/>
      <c r="I51" s="417"/>
      <c r="J51" s="417"/>
      <c r="K51" s="417"/>
      <c r="L51" s="417"/>
      <c r="M51" s="417"/>
      <c r="N51" s="417"/>
      <c r="O51" s="417"/>
      <c r="P51" s="417"/>
    </row>
    <row r="52" spans="3:16" ht="18.600000000000001">
      <c r="C52" s="417" t="s">
        <v>40</v>
      </c>
      <c r="D52" s="417"/>
      <c r="E52" s="417"/>
      <c r="F52" s="417"/>
      <c r="G52" s="417"/>
      <c r="H52" s="417"/>
      <c r="I52" s="417"/>
      <c r="J52" s="417"/>
      <c r="K52" s="417"/>
      <c r="L52" s="417"/>
      <c r="M52" s="417"/>
      <c r="N52" s="417"/>
      <c r="O52" s="417"/>
      <c r="P52" s="417"/>
    </row>
    <row r="53" spans="3:16" ht="18.600000000000001">
      <c r="C53" s="417" t="s">
        <v>102</v>
      </c>
      <c r="D53" s="417"/>
      <c r="E53" s="417"/>
      <c r="F53" s="417"/>
      <c r="G53" s="417"/>
      <c r="H53" s="417"/>
      <c r="I53" s="417"/>
      <c r="J53" s="417"/>
      <c r="K53" s="417"/>
      <c r="L53" s="417"/>
      <c r="M53" s="417"/>
      <c r="N53" s="417"/>
      <c r="O53" s="417"/>
      <c r="P53" s="417"/>
    </row>
    <row r="54" spans="3:16" ht="18.600000000000001">
      <c r="C54" s="453" t="s">
        <v>97</v>
      </c>
      <c r="D54" s="453"/>
      <c r="E54" s="453"/>
      <c r="F54" s="453"/>
      <c r="G54" s="105"/>
      <c r="H54" s="105"/>
      <c r="I54" s="105"/>
      <c r="J54" s="105"/>
      <c r="K54" s="105"/>
      <c r="L54" s="105"/>
      <c r="M54" s="453" t="s">
        <v>97</v>
      </c>
      <c r="N54" s="453"/>
      <c r="O54" s="453"/>
      <c r="P54" s="453"/>
    </row>
    <row r="55" spans="3:16" ht="16.2" thickBot="1">
      <c r="C55" s="454"/>
      <c r="D55" s="454"/>
      <c r="E55" s="454"/>
      <c r="F55" s="454"/>
      <c r="M55" s="454"/>
      <c r="N55" s="454"/>
      <c r="O55" s="454"/>
      <c r="P55" s="454"/>
    </row>
    <row r="56" spans="3:16" ht="33" customHeight="1" thickBot="1">
      <c r="C56" s="228" t="s">
        <v>36</v>
      </c>
      <c r="D56" s="141">
        <v>1</v>
      </c>
      <c r="E56" s="95"/>
      <c r="F56" s="95"/>
      <c r="G56" s="444" t="s">
        <v>65</v>
      </c>
      <c r="H56" s="444"/>
      <c r="I56" s="444"/>
      <c r="J56" s="444"/>
      <c r="K56" s="444"/>
      <c r="L56" s="444"/>
      <c r="M56" s="95"/>
      <c r="N56" s="95"/>
      <c r="O56" s="141">
        <v>2</v>
      </c>
      <c r="P56" s="228" t="s">
        <v>44</v>
      </c>
    </row>
    <row r="57" spans="3:16">
      <c r="C57" s="441" t="s">
        <v>107</v>
      </c>
      <c r="D57" s="442"/>
      <c r="E57" s="439" t="str">
        <f>IF(OR(D56&gt;0,D59&gt;0),IF(D56&gt;D59,C56,IF(D59&gt;D56,C59,"")),"")</f>
        <v>ABU HANIFAH</v>
      </c>
      <c r="F57" s="437">
        <v>3</v>
      </c>
      <c r="I57" s="435" t="s">
        <v>185</v>
      </c>
      <c r="J57" s="435"/>
      <c r="M57" s="437">
        <v>4</v>
      </c>
      <c r="N57" s="439" t="str">
        <f>IF(OR(O56&gt;0,O59&gt;0),IF(O56&gt;O59,P56,IF(O59&gt;O56,P59,"")),"")</f>
        <v>DARUSSALAM</v>
      </c>
      <c r="O57" s="440" t="s">
        <v>108</v>
      </c>
      <c r="P57" s="440"/>
    </row>
    <row r="58" spans="3:16" ht="18" customHeight="1" thickBot="1">
      <c r="C58" s="441"/>
      <c r="D58" s="442"/>
      <c r="E58" s="439"/>
      <c r="F58" s="437"/>
      <c r="I58" s="436"/>
      <c r="J58" s="436"/>
      <c r="M58" s="437"/>
      <c r="N58" s="439"/>
      <c r="O58" s="440"/>
      <c r="P58" s="440"/>
    </row>
    <row r="59" spans="3:16" ht="31.2" customHeight="1">
      <c r="C59" s="228" t="s">
        <v>34</v>
      </c>
      <c r="D59" s="141">
        <v>2</v>
      </c>
      <c r="E59" s="95"/>
      <c r="F59" s="95"/>
      <c r="G59" s="97"/>
      <c r="H59" s="95"/>
      <c r="I59" s="447" t="str">
        <f>IF(OR(H60&gt;0,K60&gt;0),IF(H60&gt;K60,G60,IF(K60&gt;H60,L60,"")),"")</f>
        <v>DARUSSALAM</v>
      </c>
      <c r="J59" s="448"/>
      <c r="K59" s="95"/>
      <c r="L59" s="98"/>
      <c r="M59" s="95"/>
      <c r="N59" s="95"/>
      <c r="O59" s="141">
        <v>1</v>
      </c>
      <c r="P59" s="228" t="s">
        <v>29</v>
      </c>
    </row>
    <row r="60" spans="3:16">
      <c r="D60" s="96"/>
      <c r="E60" s="441" t="s">
        <v>109</v>
      </c>
      <c r="F60" s="442"/>
      <c r="G60" s="439" t="str">
        <f>IF(OR(F57&gt;0,F63&gt;0),IF(F57&gt;F63,E57,IF(F63&gt;F57,E63,"")),"")</f>
        <v>AHMAD BIN HAMBAL</v>
      </c>
      <c r="H60" s="437">
        <v>5</v>
      </c>
      <c r="I60" s="449"/>
      <c r="J60" s="450"/>
      <c r="K60" s="437">
        <v>6</v>
      </c>
      <c r="L60" s="439" t="str">
        <f>IF(OR(M57&gt;0,M63&gt;0),IF(M57&gt;M63,N57,IF(M63&gt;M57,N63,"")),"")</f>
        <v>DARUSSALAM</v>
      </c>
      <c r="M60" s="440" t="s">
        <v>110</v>
      </c>
      <c r="N60" s="440"/>
    </row>
    <row r="61" spans="3:16">
      <c r="D61" s="96"/>
      <c r="E61" s="441"/>
      <c r="F61" s="442"/>
      <c r="G61" s="439"/>
      <c r="H61" s="437"/>
      <c r="I61" s="449"/>
      <c r="J61" s="450"/>
      <c r="K61" s="437"/>
      <c r="L61" s="439"/>
      <c r="M61" s="440"/>
      <c r="N61" s="440"/>
    </row>
    <row r="62" spans="3:16">
      <c r="C62" s="100"/>
      <c r="D62" s="100"/>
      <c r="E62" s="95"/>
      <c r="F62" s="95"/>
      <c r="G62" s="97"/>
      <c r="H62" s="95"/>
      <c r="I62" s="449"/>
      <c r="J62" s="450"/>
      <c r="K62" s="95"/>
      <c r="L62" s="98"/>
      <c r="M62" s="95"/>
      <c r="N62" s="95"/>
      <c r="O62" s="101"/>
      <c r="P62" s="101"/>
    </row>
    <row r="63" spans="3:16" ht="16.2" thickBot="1">
      <c r="D63" s="96"/>
      <c r="E63" s="499" t="s">
        <v>106</v>
      </c>
      <c r="F63" s="437">
        <v>4</v>
      </c>
      <c r="I63" s="451"/>
      <c r="J63" s="452"/>
      <c r="M63" s="437">
        <v>3</v>
      </c>
      <c r="N63" s="499" t="s">
        <v>28</v>
      </c>
    </row>
    <row r="64" spans="3:16">
      <c r="D64" s="96"/>
      <c r="E64" s="443"/>
      <c r="F64" s="437"/>
      <c r="H64" s="445" t="s">
        <v>124</v>
      </c>
      <c r="I64" s="446" t="s">
        <v>56</v>
      </c>
      <c r="J64" s="446"/>
      <c r="K64" s="445" t="s">
        <v>123</v>
      </c>
      <c r="M64" s="437"/>
      <c r="N64" s="499"/>
    </row>
    <row r="65" spans="3:16">
      <c r="C65" s="100"/>
      <c r="D65" s="100"/>
      <c r="E65" s="95"/>
      <c r="F65" s="95"/>
      <c r="G65" s="95"/>
      <c r="H65" s="445"/>
      <c r="I65" s="446"/>
      <c r="J65" s="446"/>
      <c r="K65" s="445"/>
      <c r="L65" s="95"/>
      <c r="M65" s="95"/>
      <c r="N65" s="95"/>
      <c r="O65" s="101"/>
      <c r="P65" s="101"/>
    </row>
    <row r="66" spans="3:16" ht="28.2" customHeight="1" thickBot="1">
      <c r="I66" s="503" t="s">
        <v>186</v>
      </c>
      <c r="J66" s="503"/>
    </row>
    <row r="67" spans="3:16">
      <c r="I67" s="457" t="str">
        <f>IF(OR(H60&gt;0,K60&gt;0),IF(H60&lt;K60,G60,IF(K60&lt;H60,L60,"")),"")</f>
        <v>AHMAD BIN HAMBAL</v>
      </c>
      <c r="J67" s="458"/>
    </row>
    <row r="68" spans="3:16" ht="16.2" thickBot="1">
      <c r="I68" s="459"/>
      <c r="J68" s="460"/>
    </row>
  </sheetData>
  <mergeCells count="95">
    <mergeCell ref="I9:J12"/>
    <mergeCell ref="I66:J66"/>
    <mergeCell ref="I67:J68"/>
    <mergeCell ref="O7:P8"/>
    <mergeCell ref="C1:P1"/>
    <mergeCell ref="C2:P2"/>
    <mergeCell ref="C3:P3"/>
    <mergeCell ref="C4:F5"/>
    <mergeCell ref="M4:P5"/>
    <mergeCell ref="G6:L6"/>
    <mergeCell ref="C7:D8"/>
    <mergeCell ref="E7:E8"/>
    <mergeCell ref="F7:F8"/>
    <mergeCell ref="M7:M8"/>
    <mergeCell ref="N7:N8"/>
    <mergeCell ref="E9:F9"/>
    <mergeCell ref="K10:K11"/>
    <mergeCell ref="L10:L11"/>
    <mergeCell ref="M10:N11"/>
    <mergeCell ref="K13:K14"/>
    <mergeCell ref="M13:M14"/>
    <mergeCell ref="I13:J14"/>
    <mergeCell ref="I16:J17"/>
    <mergeCell ref="N13:N14"/>
    <mergeCell ref="O13:P14"/>
    <mergeCell ref="E15:F15"/>
    <mergeCell ref="I15:J15"/>
    <mergeCell ref="C10:D10"/>
    <mergeCell ref="E10:F11"/>
    <mergeCell ref="G10:G11"/>
    <mergeCell ref="H10:H11"/>
    <mergeCell ref="C16:D16"/>
    <mergeCell ref="C13:D14"/>
    <mergeCell ref="E13:E14"/>
    <mergeCell ref="F13:F14"/>
    <mergeCell ref="H13:H14"/>
    <mergeCell ref="C26:P26"/>
    <mergeCell ref="C28:P28"/>
    <mergeCell ref="C29:F30"/>
    <mergeCell ref="M29:P30"/>
    <mergeCell ref="C27:P27"/>
    <mergeCell ref="G31:L31"/>
    <mergeCell ref="C32:D33"/>
    <mergeCell ref="E32:E33"/>
    <mergeCell ref="F32:F33"/>
    <mergeCell ref="M32:M33"/>
    <mergeCell ref="N32:N33"/>
    <mergeCell ref="O32:P33"/>
    <mergeCell ref="I34:J37"/>
    <mergeCell ref="E35:F36"/>
    <mergeCell ref="G35:G36"/>
    <mergeCell ref="H35:H36"/>
    <mergeCell ref="L35:L36"/>
    <mergeCell ref="M35:N36"/>
    <mergeCell ref="I32:J33"/>
    <mergeCell ref="C38:D39"/>
    <mergeCell ref="E38:E39"/>
    <mergeCell ref="F38:F39"/>
    <mergeCell ref="H38:H39"/>
    <mergeCell ref="I38:J39"/>
    <mergeCell ref="K38:K39"/>
    <mergeCell ref="M38:M39"/>
    <mergeCell ref="N38:N39"/>
    <mergeCell ref="K35:K36"/>
    <mergeCell ref="O38:P39"/>
    <mergeCell ref="I41:J42"/>
    <mergeCell ref="G56:L56"/>
    <mergeCell ref="C57:D58"/>
    <mergeCell ref="E57:E58"/>
    <mergeCell ref="F57:F58"/>
    <mergeCell ref="C51:P51"/>
    <mergeCell ref="C52:P52"/>
    <mergeCell ref="C53:P53"/>
    <mergeCell ref="C54:F55"/>
    <mergeCell ref="M54:P55"/>
    <mergeCell ref="O57:P58"/>
    <mergeCell ref="N57:N58"/>
    <mergeCell ref="M57:M58"/>
    <mergeCell ref="I57:J58"/>
    <mergeCell ref="I7:J8"/>
    <mergeCell ref="F63:F64"/>
    <mergeCell ref="M63:M64"/>
    <mergeCell ref="N63:N64"/>
    <mergeCell ref="H64:H65"/>
    <mergeCell ref="E60:F61"/>
    <mergeCell ref="G60:G61"/>
    <mergeCell ref="H60:H61"/>
    <mergeCell ref="K60:K61"/>
    <mergeCell ref="L60:L61"/>
    <mergeCell ref="I64:J65"/>
    <mergeCell ref="K64:K65"/>
    <mergeCell ref="I59:J63"/>
    <mergeCell ref="M60:N61"/>
    <mergeCell ref="E63:E64"/>
    <mergeCell ref="I40:J4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6922-D3B8-4A9E-ADBE-9CCC2A398550}">
  <dimension ref="C1:P44"/>
  <sheetViews>
    <sheetView showGridLines="0" topLeftCell="B22" zoomScale="85" zoomScaleNormal="85" workbookViewId="0">
      <selection activeCell="K42" sqref="K42"/>
    </sheetView>
  </sheetViews>
  <sheetFormatPr defaultRowHeight="15.6"/>
  <cols>
    <col min="1" max="1" width="47.5" style="94" customWidth="1"/>
    <col min="2" max="2" width="8.796875" style="94"/>
    <col min="3" max="3" width="15.796875" style="94" customWidth="1"/>
    <col min="4" max="4" width="7.3984375" style="94" customWidth="1"/>
    <col min="5" max="5" width="14.5" style="94" customWidth="1"/>
    <col min="6" max="6" width="7.3984375" style="94" customWidth="1"/>
    <col min="7" max="7" width="14.5" style="94" customWidth="1"/>
    <col min="8" max="8" width="7.3984375" style="94" customWidth="1"/>
    <col min="9" max="10" width="8.796875" style="94"/>
    <col min="11" max="11" width="7.3984375" style="94" customWidth="1"/>
    <col min="12" max="12" width="14.5" style="94" customWidth="1"/>
    <col min="13" max="13" width="7.3984375" style="94" customWidth="1"/>
    <col min="14" max="14" width="15.69921875" style="94" customWidth="1"/>
    <col min="15" max="15" width="7.3984375" style="94" customWidth="1"/>
    <col min="16" max="16" width="20.796875" style="94" customWidth="1"/>
    <col min="17" max="16384" width="8.796875" style="94"/>
  </cols>
  <sheetData>
    <row r="1" spans="3:16" ht="18.600000000000001">
      <c r="C1" s="417" t="s">
        <v>131</v>
      </c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</row>
    <row r="2" spans="3:16" ht="18.600000000000001">
      <c r="C2" s="417" t="s">
        <v>40</v>
      </c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</row>
    <row r="3" spans="3:16" ht="18.600000000000001">
      <c r="C3" s="417" t="s">
        <v>102</v>
      </c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</row>
    <row r="4" spans="3:16" ht="18.600000000000001">
      <c r="C4" s="453" t="s">
        <v>97</v>
      </c>
      <c r="D4" s="453"/>
      <c r="G4" s="105"/>
      <c r="H4" s="105"/>
      <c r="I4" s="105"/>
      <c r="J4" s="105"/>
      <c r="K4" s="105"/>
      <c r="L4" s="105"/>
      <c r="O4" s="453" t="s">
        <v>97</v>
      </c>
      <c r="P4" s="453"/>
    </row>
    <row r="5" spans="3:16" ht="16.2" customHeight="1" thickBot="1">
      <c r="C5" s="454"/>
      <c r="D5" s="454"/>
      <c r="O5" s="454"/>
      <c r="P5" s="454"/>
    </row>
    <row r="6" spans="3:16" ht="31.2" customHeight="1" thickBot="1">
      <c r="C6" s="89" t="s">
        <v>14</v>
      </c>
      <c r="D6" s="141">
        <v>1</v>
      </c>
      <c r="E6" s="444" t="s">
        <v>194</v>
      </c>
      <c r="F6" s="444"/>
      <c r="G6" s="444"/>
      <c r="H6" s="444"/>
      <c r="I6" s="444"/>
      <c r="J6" s="444"/>
      <c r="K6" s="444"/>
      <c r="L6" s="444"/>
      <c r="M6" s="444"/>
      <c r="N6" s="444"/>
      <c r="O6" s="141">
        <v>1</v>
      </c>
      <c r="P6" s="89" t="s">
        <v>21</v>
      </c>
    </row>
    <row r="7" spans="3:16" ht="15.6" customHeight="1">
      <c r="C7" s="441" t="s">
        <v>107</v>
      </c>
      <c r="D7" s="442"/>
      <c r="E7" s="439" t="str">
        <f>IF(OR(D6&gt;0,D9&gt;0),IF(D6&gt;D9,C6,IF(D9&gt;D6,C9,"")),"")</f>
        <v>TABUK</v>
      </c>
      <c r="F7" s="437">
        <v>5</v>
      </c>
      <c r="I7" s="435" t="s">
        <v>185</v>
      </c>
      <c r="J7" s="435"/>
      <c r="M7" s="437">
        <v>5</v>
      </c>
      <c r="N7" s="439" t="str">
        <f>IF(OR(O6&gt;0,O9&gt;0),IF(O6&gt;O9,P6,IF(O9&gt;O6,P9,"")),"")</f>
        <v>MUSLIM</v>
      </c>
      <c r="O7" s="440" t="s">
        <v>108</v>
      </c>
      <c r="P7" s="440"/>
    </row>
    <row r="8" spans="3:16" ht="15.6" customHeight="1" thickBot="1">
      <c r="C8" s="441"/>
      <c r="D8" s="442"/>
      <c r="E8" s="439"/>
      <c r="F8" s="437"/>
      <c r="I8" s="436"/>
      <c r="J8" s="436"/>
      <c r="M8" s="437"/>
      <c r="N8" s="439"/>
      <c r="O8" s="440"/>
      <c r="P8" s="440"/>
    </row>
    <row r="9" spans="3:16" ht="31.2" customHeight="1">
      <c r="C9" s="89" t="s">
        <v>17</v>
      </c>
      <c r="D9" s="141">
        <v>2</v>
      </c>
      <c r="E9" s="95"/>
      <c r="F9" s="95"/>
      <c r="G9" s="97"/>
      <c r="H9" s="95"/>
      <c r="I9" s="447" t="str">
        <f>IF(OR(H10&gt;0,K10&gt;0),IF(H10&gt;K10,G10,IF(K10&gt;H10,L10,"")),"")</f>
        <v>AL BAIHAQI</v>
      </c>
      <c r="J9" s="462"/>
      <c r="K9" s="95"/>
      <c r="L9" s="98"/>
      <c r="M9" s="95"/>
      <c r="N9" s="95"/>
      <c r="O9" s="141">
        <v>2</v>
      </c>
      <c r="P9" s="89" t="s">
        <v>22</v>
      </c>
    </row>
    <row r="10" spans="3:16" ht="15.6" customHeight="1">
      <c r="D10" s="96"/>
      <c r="E10" s="440" t="s">
        <v>200</v>
      </c>
      <c r="F10" s="440"/>
      <c r="G10" s="439" t="str">
        <f>IF(OR(F7&gt;0,F13&gt;0),IF(F7&gt;F13,E7,IF(F13&gt;F7,E13,"")),"")</f>
        <v>KHAIBAR</v>
      </c>
      <c r="H10" s="437">
        <v>7</v>
      </c>
      <c r="I10" s="463"/>
      <c r="J10" s="464"/>
      <c r="K10" s="437">
        <v>8</v>
      </c>
      <c r="L10" s="439" t="str">
        <f>IF(OR(M7&gt;0,M13&gt;0),IF(M7&gt;M13,N7,IF(M13&gt;M7,N13,"")),"")</f>
        <v>AL BAIHAQI</v>
      </c>
      <c r="M10" s="440" t="s">
        <v>190</v>
      </c>
      <c r="N10" s="440"/>
    </row>
    <row r="11" spans="3:16" ht="15.6" customHeight="1">
      <c r="D11" s="96"/>
      <c r="E11" s="440"/>
      <c r="F11" s="440"/>
      <c r="G11" s="439"/>
      <c r="H11" s="437"/>
      <c r="I11" s="463"/>
      <c r="J11" s="464"/>
      <c r="K11" s="437"/>
      <c r="L11" s="439"/>
      <c r="M11" s="440"/>
      <c r="N11" s="440"/>
    </row>
    <row r="12" spans="3:16" ht="31.2" customHeight="1" thickBot="1">
      <c r="C12" s="89" t="s">
        <v>15</v>
      </c>
      <c r="D12" s="141">
        <v>3</v>
      </c>
      <c r="E12" s="95"/>
      <c r="F12" s="95"/>
      <c r="G12" s="97"/>
      <c r="H12" s="95"/>
      <c r="I12" s="465"/>
      <c r="J12" s="466"/>
      <c r="K12" s="95"/>
      <c r="L12" s="98"/>
      <c r="M12" s="95"/>
      <c r="N12" s="95"/>
      <c r="O12" s="141">
        <v>3</v>
      </c>
      <c r="P12" s="89" t="s">
        <v>23</v>
      </c>
    </row>
    <row r="13" spans="3:16" ht="15.6" customHeight="1">
      <c r="C13" s="441" t="s">
        <v>109</v>
      </c>
      <c r="D13" s="442"/>
      <c r="E13" s="439" t="str">
        <f>IF(OR(D12&gt;0,D15&gt;0),IF(D12&gt;D15,C12,IF(D15&gt;D12,C15,"")),"")</f>
        <v>KHAIBAR</v>
      </c>
      <c r="F13" s="437">
        <v>6</v>
      </c>
      <c r="H13" s="445" t="s">
        <v>122</v>
      </c>
      <c r="I13" s="446" t="s">
        <v>56</v>
      </c>
      <c r="J13" s="446"/>
      <c r="K13" s="445" t="s">
        <v>199</v>
      </c>
      <c r="M13" s="437">
        <v>6</v>
      </c>
      <c r="N13" s="439" t="str">
        <f>IF(OR(O12&gt;0,O15&gt;0),IF(O12&gt;O15,P12,IF(O15&gt;O12,P15,"")),"")</f>
        <v>AL BAIHAQI</v>
      </c>
      <c r="O13" s="440" t="s">
        <v>110</v>
      </c>
      <c r="P13" s="440"/>
    </row>
    <row r="14" spans="3:16" ht="15.6" customHeight="1">
      <c r="C14" s="441"/>
      <c r="D14" s="442"/>
      <c r="E14" s="439"/>
      <c r="F14" s="437"/>
      <c r="H14" s="445"/>
      <c r="I14" s="446"/>
      <c r="J14" s="446"/>
      <c r="K14" s="445"/>
      <c r="M14" s="437"/>
      <c r="N14" s="439"/>
      <c r="O14" s="440"/>
      <c r="P14" s="440"/>
    </row>
    <row r="15" spans="3:16" ht="31.2" customHeight="1" thickBot="1">
      <c r="C15" s="89" t="s">
        <v>16</v>
      </c>
      <c r="D15" s="141">
        <v>4</v>
      </c>
      <c r="E15" s="95"/>
      <c r="F15" s="95"/>
      <c r="G15" s="95"/>
      <c r="H15" s="95"/>
      <c r="I15" s="455" t="s">
        <v>186</v>
      </c>
      <c r="J15" s="456"/>
      <c r="K15" s="95"/>
      <c r="L15" s="95"/>
      <c r="M15" s="95"/>
      <c r="N15" s="95"/>
      <c r="O15" s="141">
        <v>4</v>
      </c>
      <c r="P15" s="89" t="s">
        <v>105</v>
      </c>
    </row>
    <row r="16" spans="3:16" ht="15.6" customHeight="1">
      <c r="I16" s="457" t="str">
        <f>IF(OR(H10&gt;0,K10&gt;0),IF(H10&lt;K10,G10,IF(K10&lt;H10,L10,"")),"")</f>
        <v>KHAIBAR</v>
      </c>
      <c r="J16" s="458"/>
    </row>
    <row r="17" spans="3:16" ht="15.6" customHeight="1" thickBot="1">
      <c r="I17" s="459"/>
      <c r="J17" s="460"/>
    </row>
    <row r="18" spans="3:16" ht="15.6" customHeight="1"/>
    <row r="19" spans="3:16" ht="15.6" customHeight="1"/>
    <row r="20" spans="3:16" ht="15.6" customHeight="1"/>
    <row r="21" spans="3:16" ht="15.6" customHeight="1"/>
    <row r="22" spans="3:16" ht="15.6" customHeight="1"/>
    <row r="23" spans="3:16" ht="15.6" customHeight="1"/>
    <row r="24" spans="3:16" ht="15.6" customHeight="1"/>
    <row r="25" spans="3:16" ht="15.6" customHeight="1"/>
    <row r="26" spans="3:16" ht="69" customHeight="1"/>
    <row r="27" spans="3:16" ht="18.600000000000001">
      <c r="C27" s="417" t="s">
        <v>132</v>
      </c>
      <c r="D27" s="417"/>
      <c r="E27" s="417"/>
      <c r="F27" s="417"/>
      <c r="G27" s="417"/>
      <c r="H27" s="417"/>
      <c r="I27" s="417"/>
      <c r="J27" s="417"/>
      <c r="K27" s="417"/>
      <c r="L27" s="417"/>
      <c r="M27" s="417"/>
      <c r="N27" s="417"/>
      <c r="O27" s="417"/>
      <c r="P27" s="417"/>
    </row>
    <row r="28" spans="3:16" ht="18.600000000000001">
      <c r="C28" s="417" t="s">
        <v>40</v>
      </c>
      <c r="D28" s="417"/>
      <c r="E28" s="417"/>
      <c r="F28" s="417"/>
      <c r="G28" s="417"/>
      <c r="H28" s="417"/>
      <c r="I28" s="417"/>
      <c r="J28" s="417"/>
      <c r="K28" s="417"/>
      <c r="L28" s="417"/>
      <c r="M28" s="417"/>
      <c r="N28" s="417"/>
      <c r="O28" s="417"/>
      <c r="P28" s="417"/>
    </row>
    <row r="29" spans="3:16" ht="18.600000000000001">
      <c r="C29" s="417" t="s">
        <v>102</v>
      </c>
      <c r="D29" s="417"/>
      <c r="E29" s="417"/>
      <c r="F29" s="417"/>
      <c r="G29" s="417"/>
      <c r="H29" s="417"/>
      <c r="I29" s="417"/>
      <c r="J29" s="417"/>
      <c r="K29" s="417"/>
      <c r="L29" s="417"/>
      <c r="M29" s="417"/>
      <c r="N29" s="417"/>
      <c r="O29" s="417"/>
      <c r="P29" s="417"/>
    </row>
    <row r="30" spans="3:16" ht="18.600000000000001">
      <c r="C30" s="453" t="s">
        <v>97</v>
      </c>
      <c r="D30" s="453"/>
      <c r="G30" s="105"/>
      <c r="H30" s="105"/>
      <c r="I30" s="105"/>
      <c r="J30" s="105"/>
      <c r="K30" s="105"/>
      <c r="L30" s="105"/>
      <c r="O30" s="453" t="s">
        <v>97</v>
      </c>
      <c r="P30" s="453"/>
    </row>
    <row r="31" spans="3:16" ht="16.2" customHeight="1" thickBot="1">
      <c r="C31" s="454"/>
      <c r="D31" s="454"/>
      <c r="O31" s="454"/>
      <c r="P31" s="454"/>
    </row>
    <row r="32" spans="3:16" ht="33" customHeight="1" thickBot="1">
      <c r="C32" s="89" t="s">
        <v>29</v>
      </c>
      <c r="D32" s="141">
        <v>1</v>
      </c>
      <c r="E32" s="444" t="s">
        <v>194</v>
      </c>
      <c r="F32" s="444"/>
      <c r="G32" s="444"/>
      <c r="H32" s="444"/>
      <c r="I32" s="444"/>
      <c r="J32" s="444"/>
      <c r="K32" s="444"/>
      <c r="L32" s="444"/>
      <c r="M32" s="444"/>
      <c r="N32" s="444"/>
      <c r="O32" s="141">
        <v>1</v>
      </c>
      <c r="P32" s="140" t="s">
        <v>36</v>
      </c>
    </row>
    <row r="33" spans="3:16">
      <c r="C33" s="441" t="s">
        <v>111</v>
      </c>
      <c r="D33" s="442"/>
      <c r="E33" s="439" t="str">
        <f>IF(OR(D32&gt;0,D35&gt;0),IF(D32&gt;D35,C32,IF(D35&gt;D32,C35,"")),"")</f>
        <v>FIRDAUS</v>
      </c>
      <c r="F33" s="437">
        <v>3</v>
      </c>
      <c r="I33" s="435" t="s">
        <v>185</v>
      </c>
      <c r="J33" s="435"/>
      <c r="M33" s="437">
        <v>3</v>
      </c>
      <c r="N33" s="439" t="str">
        <f>IF(OR(O32&gt;0,O35&gt;0),IF(O32&gt;O35,P32,IF(O35&gt;O32,P35,"")),"")</f>
        <v>AHMAD BIN HAMBAL</v>
      </c>
      <c r="O33" s="440" t="s">
        <v>112</v>
      </c>
      <c r="P33" s="440"/>
    </row>
    <row r="34" spans="3:16" ht="18" customHeight="1" thickBot="1">
      <c r="C34" s="441"/>
      <c r="D34" s="442"/>
      <c r="E34" s="439"/>
      <c r="F34" s="437"/>
      <c r="I34" s="436"/>
      <c r="J34" s="436"/>
      <c r="M34" s="437"/>
      <c r="N34" s="439"/>
      <c r="O34" s="440"/>
      <c r="P34" s="440"/>
    </row>
    <row r="35" spans="3:16" ht="31.2" customHeight="1">
      <c r="C35" s="89" t="s">
        <v>28</v>
      </c>
      <c r="D35" s="141">
        <v>2</v>
      </c>
      <c r="E35" s="95"/>
      <c r="F35" s="95"/>
      <c r="G35" s="97"/>
      <c r="H35" s="95"/>
      <c r="I35" s="447" t="str">
        <f>IF(OR(H36&gt;0,K36&gt;0),IF(H36&gt;K36,G36,IF(K36&gt;H36,L36,"")),"")</f>
        <v>ABU HANIFAH</v>
      </c>
      <c r="J35" s="448"/>
      <c r="K35" s="95"/>
      <c r="L35" s="98"/>
      <c r="M35" s="95"/>
      <c r="N35" s="95"/>
      <c r="O35" s="141">
        <v>2</v>
      </c>
      <c r="P35" s="140" t="s">
        <v>106</v>
      </c>
    </row>
    <row r="36" spans="3:16">
      <c r="D36" s="96"/>
      <c r="E36" s="441" t="s">
        <v>188</v>
      </c>
      <c r="F36" s="442"/>
      <c r="G36" s="439" t="str">
        <f>IF(OR(F33&gt;0,F39&gt;0),IF(F33&gt;F39,E33,IF(F39&gt;F33,E39,"")),"")</f>
        <v>DARUSSALAM</v>
      </c>
      <c r="H36" s="437">
        <v>5</v>
      </c>
      <c r="I36" s="449"/>
      <c r="J36" s="450"/>
      <c r="K36" s="437">
        <v>7</v>
      </c>
      <c r="L36" s="439" t="str">
        <f>IF(OR(M33&gt;0,M39&gt;0),IF(M33&gt;M39,N33,IF(M39&gt;M33,N39,"")),"")</f>
        <v>ABU HANIFAH</v>
      </c>
      <c r="M36" s="440" t="s">
        <v>201</v>
      </c>
      <c r="N36" s="440"/>
    </row>
    <row r="37" spans="3:16">
      <c r="D37" s="96"/>
      <c r="E37" s="441"/>
      <c r="F37" s="442"/>
      <c r="G37" s="439"/>
      <c r="H37" s="437"/>
      <c r="I37" s="449"/>
      <c r="J37" s="450"/>
      <c r="K37" s="437"/>
      <c r="L37" s="439"/>
      <c r="M37" s="440"/>
      <c r="N37" s="440"/>
    </row>
    <row r="38" spans="3:16">
      <c r="C38" s="100"/>
      <c r="D38" s="100"/>
      <c r="E38" s="95"/>
      <c r="F38" s="95"/>
      <c r="G38" s="97"/>
      <c r="H38" s="95"/>
      <c r="I38" s="449"/>
      <c r="J38" s="450"/>
      <c r="K38" s="95"/>
      <c r="L38" s="98"/>
      <c r="M38" s="95"/>
      <c r="N38" s="95"/>
      <c r="O38" s="101"/>
      <c r="P38" s="101"/>
    </row>
    <row r="39" spans="3:16" ht="16.2" thickBot="1">
      <c r="D39" s="96"/>
      <c r="E39" s="443" t="s">
        <v>44</v>
      </c>
      <c r="F39" s="437">
        <v>4</v>
      </c>
      <c r="I39" s="451"/>
      <c r="J39" s="452"/>
      <c r="M39" s="437">
        <v>4</v>
      </c>
      <c r="N39" s="443" t="s">
        <v>34</v>
      </c>
    </row>
    <row r="40" spans="3:16">
      <c r="D40" s="96"/>
      <c r="E40" s="443"/>
      <c r="F40" s="437"/>
      <c r="H40" s="445" t="s">
        <v>189</v>
      </c>
      <c r="I40" s="504" t="s">
        <v>56</v>
      </c>
      <c r="J40" s="504"/>
      <c r="K40" s="445" t="s">
        <v>202</v>
      </c>
      <c r="M40" s="437"/>
      <c r="N40" s="443"/>
    </row>
    <row r="41" spans="3:16">
      <c r="C41" s="100"/>
      <c r="D41" s="100"/>
      <c r="E41" s="95"/>
      <c r="F41" s="95"/>
      <c r="G41" s="95"/>
      <c r="H41" s="445"/>
      <c r="I41" s="504"/>
      <c r="J41" s="504"/>
      <c r="K41" s="445"/>
      <c r="L41" s="95"/>
      <c r="M41" s="95"/>
      <c r="N41" s="95"/>
      <c r="O41" s="101"/>
      <c r="P41" s="101"/>
    </row>
    <row r="42" spans="3:16" ht="29.4" customHeight="1" thickBot="1">
      <c r="I42" s="455" t="s">
        <v>186</v>
      </c>
      <c r="J42" s="456"/>
    </row>
    <row r="43" spans="3:16">
      <c r="I43" s="457" t="str">
        <f>IF(OR(H36&gt;0,K36&gt;0),IF(H36&lt;K36,G36,IF(K36&lt;H36,L36,"")),"")</f>
        <v>DARUSSALAM</v>
      </c>
      <c r="J43" s="458"/>
    </row>
    <row r="44" spans="3:16" ht="16.2" thickBot="1">
      <c r="I44" s="459"/>
      <c r="J44" s="460"/>
    </row>
  </sheetData>
  <mergeCells count="60">
    <mergeCell ref="H13:H14"/>
    <mergeCell ref="I13:J14"/>
    <mergeCell ref="I42:J42"/>
    <mergeCell ref="I43:J44"/>
    <mergeCell ref="C1:P1"/>
    <mergeCell ref="C2:P2"/>
    <mergeCell ref="O4:P5"/>
    <mergeCell ref="C4:D5"/>
    <mergeCell ref="E6:N6"/>
    <mergeCell ref="C3:P3"/>
    <mergeCell ref="C7:D8"/>
    <mergeCell ref="E7:E8"/>
    <mergeCell ref="F7:F8"/>
    <mergeCell ref="M7:M8"/>
    <mergeCell ref="N7:N8"/>
    <mergeCell ref="O7:P8"/>
    <mergeCell ref="E10:F11"/>
    <mergeCell ref="G10:G11"/>
    <mergeCell ref="H10:H11"/>
    <mergeCell ref="L10:L11"/>
    <mergeCell ref="M10:N11"/>
    <mergeCell ref="I9:J12"/>
    <mergeCell ref="K10:K11"/>
    <mergeCell ref="N33:N34"/>
    <mergeCell ref="O13:P14"/>
    <mergeCell ref="C27:P27"/>
    <mergeCell ref="C28:P28"/>
    <mergeCell ref="C29:P29"/>
    <mergeCell ref="C30:D31"/>
    <mergeCell ref="O30:P31"/>
    <mergeCell ref="I15:J15"/>
    <mergeCell ref="I16:J17"/>
    <mergeCell ref="K13:K14"/>
    <mergeCell ref="M13:M14"/>
    <mergeCell ref="N13:N14"/>
    <mergeCell ref="E32:N32"/>
    <mergeCell ref="C13:D14"/>
    <mergeCell ref="E13:E14"/>
    <mergeCell ref="F13:F14"/>
    <mergeCell ref="K40:K41"/>
    <mergeCell ref="C33:D34"/>
    <mergeCell ref="E33:E34"/>
    <mergeCell ref="F33:F34"/>
    <mergeCell ref="M33:M34"/>
    <mergeCell ref="I7:J8"/>
    <mergeCell ref="I33:J34"/>
    <mergeCell ref="O33:P34"/>
    <mergeCell ref="I35:J39"/>
    <mergeCell ref="E36:F37"/>
    <mergeCell ref="G36:G37"/>
    <mergeCell ref="H36:H37"/>
    <mergeCell ref="K36:K37"/>
    <mergeCell ref="L36:L37"/>
    <mergeCell ref="M36:N37"/>
    <mergeCell ref="E39:E40"/>
    <mergeCell ref="F39:F40"/>
    <mergeCell ref="M39:M40"/>
    <mergeCell ref="N39:N40"/>
    <mergeCell ref="H40:H41"/>
    <mergeCell ref="I40:J4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E6D0-F955-45DF-B8FB-7096959FB59D}">
  <dimension ref="B1:Q67"/>
  <sheetViews>
    <sheetView showGridLines="0" topLeftCell="B43" zoomScale="82" zoomScaleNormal="82" workbookViewId="0">
      <selection activeCell="G69" sqref="G69"/>
    </sheetView>
  </sheetViews>
  <sheetFormatPr defaultRowHeight="15.6"/>
  <cols>
    <col min="1" max="1" width="37.796875" style="94" customWidth="1"/>
    <col min="2" max="2" width="8.796875" style="94"/>
    <col min="3" max="3" width="18.296875" style="94" customWidth="1"/>
    <col min="4" max="4" width="7.3984375" style="94" customWidth="1"/>
    <col min="5" max="5" width="18.296875" style="94" customWidth="1"/>
    <col min="6" max="6" width="7.3984375" style="94" customWidth="1"/>
    <col min="7" max="7" width="18.296875" style="94" customWidth="1"/>
    <col min="8" max="8" width="7.3984375" style="94" customWidth="1"/>
    <col min="9" max="10" width="8.796875" style="94"/>
    <col min="11" max="11" width="7.3984375" style="94" customWidth="1"/>
    <col min="12" max="12" width="18.296875" style="94" customWidth="1"/>
    <col min="13" max="13" width="7.3984375" style="94" customWidth="1"/>
    <col min="14" max="14" width="18.8984375" style="94" customWidth="1"/>
    <col min="15" max="15" width="7.3984375" style="94" customWidth="1"/>
    <col min="16" max="16" width="20.59765625" style="94" bestFit="1" customWidth="1"/>
    <col min="17" max="17" width="8.796875" style="94" customWidth="1"/>
    <col min="18" max="16384" width="8.796875" style="94"/>
  </cols>
  <sheetData>
    <row r="1" spans="2:17" ht="18.600000000000001">
      <c r="C1" s="417" t="s">
        <v>125</v>
      </c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</row>
    <row r="2" spans="2:17" ht="18.600000000000001">
      <c r="C2" s="417" t="s">
        <v>40</v>
      </c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</row>
    <row r="3" spans="2:17" ht="18.600000000000001">
      <c r="C3" s="417" t="s">
        <v>102</v>
      </c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</row>
    <row r="4" spans="2:17" ht="18.600000000000001"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</row>
    <row r="5" spans="2:17" ht="15.6" customHeight="1">
      <c r="B5" s="224"/>
      <c r="C5" s="453" t="s">
        <v>97</v>
      </c>
      <c r="D5" s="453"/>
      <c r="E5" s="453"/>
      <c r="F5" s="453"/>
      <c r="G5" s="90"/>
      <c r="H5" s="90"/>
      <c r="I5" s="90"/>
      <c r="J5" s="90"/>
      <c r="K5" s="90"/>
      <c r="L5" s="90"/>
      <c r="M5" s="453" t="s">
        <v>97</v>
      </c>
      <c r="N5" s="453"/>
      <c r="O5" s="453"/>
      <c r="P5" s="453"/>
      <c r="Q5" s="224"/>
    </row>
    <row r="6" spans="2:17" ht="16.2" customHeight="1" thickBot="1">
      <c r="B6" s="224"/>
      <c r="C6" s="454"/>
      <c r="D6" s="454"/>
      <c r="E6" s="454"/>
      <c r="F6" s="454"/>
      <c r="M6" s="454"/>
      <c r="N6" s="454"/>
      <c r="O6" s="454"/>
      <c r="P6" s="454"/>
      <c r="Q6" s="224"/>
    </row>
    <row r="7" spans="2:17" s="95" customFormat="1" ht="31.8" customHeight="1" thickBot="1">
      <c r="B7" s="224"/>
      <c r="C7" s="89" t="s">
        <v>103</v>
      </c>
      <c r="D7" s="141">
        <v>1</v>
      </c>
      <c r="E7" s="223"/>
      <c r="G7" s="444" t="s">
        <v>65</v>
      </c>
      <c r="H7" s="444"/>
      <c r="I7" s="444"/>
      <c r="J7" s="444"/>
      <c r="K7" s="444"/>
      <c r="L7" s="444"/>
      <c r="O7" s="141">
        <v>1</v>
      </c>
      <c r="P7" s="89" t="s">
        <v>7</v>
      </c>
      <c r="Q7" s="224"/>
    </row>
    <row r="8" spans="2:17" ht="16.8" customHeight="1">
      <c r="B8" s="224"/>
      <c r="C8" s="441" t="s">
        <v>107</v>
      </c>
      <c r="D8" s="442"/>
      <c r="E8" s="439" t="str">
        <f>IF(OR(D7&gt;0,D10&gt;0),IF(D7&gt;D10,C7,IF(D10&gt;D7,C10,"")),"")</f>
        <v>UTSMAN</v>
      </c>
      <c r="F8" s="437">
        <v>5</v>
      </c>
      <c r="I8" s="435" t="s">
        <v>185</v>
      </c>
      <c r="J8" s="435"/>
      <c r="M8" s="437">
        <v>5</v>
      </c>
      <c r="N8" s="439" t="str">
        <f>IF(OR(O7&gt;0,O10&gt;0),IF(O7&gt;O10,P7,IF(O10&gt;O7,P10,"")),"")</f>
        <v>ISTANBUL</v>
      </c>
      <c r="O8" s="440" t="s">
        <v>108</v>
      </c>
      <c r="P8" s="440"/>
      <c r="Q8" s="224"/>
    </row>
    <row r="9" spans="2:17" ht="16.8" customHeight="1" thickBot="1">
      <c r="B9" s="224"/>
      <c r="C9" s="441"/>
      <c r="D9" s="442"/>
      <c r="E9" s="439"/>
      <c r="F9" s="437"/>
      <c r="I9" s="436"/>
      <c r="J9" s="436"/>
      <c r="M9" s="437"/>
      <c r="N9" s="439"/>
      <c r="O9" s="440"/>
      <c r="P9" s="440"/>
      <c r="Q9" s="224"/>
    </row>
    <row r="10" spans="2:17" s="95" customFormat="1" ht="31.8" customHeight="1">
      <c r="B10" s="224"/>
      <c r="C10" s="89" t="s">
        <v>2</v>
      </c>
      <c r="D10" s="141">
        <v>2</v>
      </c>
      <c r="E10" s="467"/>
      <c r="F10" s="467"/>
      <c r="G10" s="97"/>
      <c r="I10" s="506" t="str">
        <f>IF(OR(H11&gt;0,K11&gt;0),IF(H11&gt;K11,G11,IF(K11&gt;H11,L11,"")),"")</f>
        <v>AL QUDS</v>
      </c>
      <c r="J10" s="507"/>
      <c r="L10" s="98"/>
      <c r="O10" s="141">
        <v>2</v>
      </c>
      <c r="P10" s="89" t="s">
        <v>10</v>
      </c>
      <c r="Q10" s="224"/>
    </row>
    <row r="11" spans="2:17" ht="16.8" customHeight="1">
      <c r="B11" s="224"/>
      <c r="C11" s="468"/>
      <c r="D11" s="468"/>
      <c r="E11" s="440" t="s">
        <v>111</v>
      </c>
      <c r="F11" s="440"/>
      <c r="G11" s="439" t="str">
        <f>IF(OR(F8&gt;0,F14&gt;0),IF(F8&gt;F14,E8,IF(F14&gt;F8,E14,"")),"")</f>
        <v>ALI BIN ABI THALIB</v>
      </c>
      <c r="H11" s="437">
        <v>0</v>
      </c>
      <c r="I11" s="508"/>
      <c r="J11" s="509"/>
      <c r="K11" s="437">
        <v>1</v>
      </c>
      <c r="L11" s="439" t="str">
        <f>IF(OR(M8&gt;0,M14&gt;0),IF(M8&gt;M14,N8,IF(M14&gt;M8,N14,"")),"")</f>
        <v>AL QUDS</v>
      </c>
      <c r="M11" s="440" t="s">
        <v>112</v>
      </c>
      <c r="N11" s="440"/>
      <c r="Q11" s="224"/>
    </row>
    <row r="12" spans="2:17" ht="16.8" customHeight="1">
      <c r="B12" s="224"/>
      <c r="D12" s="96"/>
      <c r="E12" s="440"/>
      <c r="F12" s="440"/>
      <c r="G12" s="439"/>
      <c r="H12" s="437"/>
      <c r="I12" s="508"/>
      <c r="J12" s="509"/>
      <c r="K12" s="437"/>
      <c r="L12" s="439"/>
      <c r="M12" s="440"/>
      <c r="N12" s="440"/>
      <c r="Q12" s="224"/>
    </row>
    <row r="13" spans="2:17" s="95" customFormat="1" ht="31.8" customHeight="1" thickBot="1">
      <c r="B13" s="224"/>
      <c r="C13" s="89" t="s">
        <v>1</v>
      </c>
      <c r="D13" s="141">
        <v>3</v>
      </c>
      <c r="G13" s="97"/>
      <c r="I13" s="510"/>
      <c r="J13" s="511"/>
      <c r="L13" s="98"/>
      <c r="O13" s="141">
        <v>3</v>
      </c>
      <c r="P13" s="89" t="s">
        <v>8</v>
      </c>
      <c r="Q13" s="224"/>
    </row>
    <row r="14" spans="2:17" ht="16.8" customHeight="1">
      <c r="B14" s="224"/>
      <c r="C14" s="441" t="s">
        <v>109</v>
      </c>
      <c r="D14" s="442"/>
      <c r="E14" s="439" t="str">
        <f>IF(OR(D13&gt;0,D16&gt;0),IF(D13&gt;D16,C13,IF(D16&gt;D13,C16,"")),"")</f>
        <v>ALI BIN ABI THALIB</v>
      </c>
      <c r="F14" s="437">
        <v>6</v>
      </c>
      <c r="G14" s="106"/>
      <c r="H14" s="461" t="s">
        <v>124</v>
      </c>
      <c r="I14" s="446" t="s">
        <v>56</v>
      </c>
      <c r="J14" s="446"/>
      <c r="K14" s="461" t="s">
        <v>123</v>
      </c>
      <c r="L14" s="106"/>
      <c r="M14" s="437">
        <v>7</v>
      </c>
      <c r="N14" s="439" t="str">
        <f>IF(OR(O13&gt;0,O16&gt;0),IF(O13&gt;O16,P13,IF(O16&gt;O13,P16,"")),"")</f>
        <v>AL QUDS</v>
      </c>
      <c r="O14" s="440" t="s">
        <v>110</v>
      </c>
      <c r="P14" s="440"/>
      <c r="Q14" s="224"/>
    </row>
    <row r="15" spans="2:17" ht="16.8" customHeight="1">
      <c r="B15" s="224"/>
      <c r="C15" s="441"/>
      <c r="D15" s="442"/>
      <c r="E15" s="439"/>
      <c r="F15" s="437"/>
      <c r="G15" s="106"/>
      <c r="H15" s="461"/>
      <c r="I15" s="446"/>
      <c r="J15" s="446"/>
      <c r="K15" s="461"/>
      <c r="L15" s="106"/>
      <c r="M15" s="437"/>
      <c r="N15" s="439"/>
      <c r="O15" s="440"/>
      <c r="P15" s="440"/>
      <c r="Q15" s="224"/>
    </row>
    <row r="16" spans="2:17" s="95" customFormat="1" ht="31.8" customHeight="1" thickBot="1">
      <c r="B16" s="224"/>
      <c r="C16" s="103" t="s">
        <v>3</v>
      </c>
      <c r="D16" s="141">
        <v>4</v>
      </c>
      <c r="E16" s="467"/>
      <c r="F16" s="467"/>
      <c r="I16" s="455" t="s">
        <v>186</v>
      </c>
      <c r="J16" s="456"/>
      <c r="O16" s="141">
        <v>4</v>
      </c>
      <c r="P16" s="89" t="s">
        <v>104</v>
      </c>
      <c r="Q16" s="224"/>
    </row>
    <row r="17" spans="2:17">
      <c r="C17" s="468"/>
      <c r="D17" s="468"/>
      <c r="I17" s="457" t="str">
        <f>IF(OR(H11&gt;0,K11&gt;0),IF(H11&lt;K11,G11,IF(K11&lt;H11,L11,"")),"")</f>
        <v>ALI BIN ABI THALIB</v>
      </c>
      <c r="J17" s="458"/>
    </row>
    <row r="18" spans="2:17" ht="16.2" thickBot="1">
      <c r="C18" s="99"/>
      <c r="D18" s="99"/>
      <c r="I18" s="459"/>
      <c r="J18" s="460"/>
    </row>
    <row r="19" spans="2:17">
      <c r="C19" s="99"/>
      <c r="D19" s="99"/>
    </row>
    <row r="20" spans="2:17">
      <c r="C20" s="99"/>
      <c r="D20" s="99"/>
    </row>
    <row r="21" spans="2:17">
      <c r="C21" s="99"/>
      <c r="D21" s="99"/>
    </row>
    <row r="22" spans="2:17">
      <c r="C22" s="99"/>
      <c r="D22" s="99"/>
    </row>
    <row r="23" spans="2:17">
      <c r="C23" s="99"/>
      <c r="D23" s="99"/>
    </row>
    <row r="24" spans="2:17" ht="51.6" customHeight="1"/>
    <row r="25" spans="2:17" ht="18.600000000000001">
      <c r="C25" s="417" t="s">
        <v>126</v>
      </c>
      <c r="D25" s="417"/>
      <c r="E25" s="417"/>
      <c r="F25" s="417"/>
      <c r="G25" s="417"/>
      <c r="H25" s="417"/>
      <c r="I25" s="417"/>
      <c r="J25" s="417"/>
      <c r="K25" s="417"/>
      <c r="L25" s="417"/>
      <c r="M25" s="417"/>
      <c r="N25" s="417"/>
      <c r="O25" s="417"/>
      <c r="P25" s="417"/>
    </row>
    <row r="26" spans="2:17" ht="18.600000000000001">
      <c r="C26" s="417" t="s">
        <v>40</v>
      </c>
      <c r="D26" s="417"/>
      <c r="E26" s="417"/>
      <c r="F26" s="417"/>
      <c r="G26" s="417"/>
      <c r="H26" s="417"/>
      <c r="I26" s="417"/>
      <c r="J26" s="417"/>
      <c r="K26" s="417"/>
      <c r="L26" s="417"/>
      <c r="M26" s="417"/>
      <c r="N26" s="417"/>
      <c r="O26" s="417"/>
      <c r="P26" s="417"/>
    </row>
    <row r="27" spans="2:17" ht="18.600000000000001">
      <c r="C27" s="417" t="s">
        <v>102</v>
      </c>
      <c r="D27" s="417"/>
      <c r="E27" s="417"/>
      <c r="F27" s="417"/>
      <c r="G27" s="417"/>
      <c r="H27" s="417"/>
      <c r="I27" s="417"/>
      <c r="J27" s="417"/>
      <c r="K27" s="417"/>
      <c r="L27" s="417"/>
      <c r="M27" s="417"/>
      <c r="N27" s="417"/>
      <c r="O27" s="417"/>
      <c r="P27" s="417"/>
    </row>
    <row r="28" spans="2:17" ht="18.600000000000001"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</row>
    <row r="29" spans="2:17" ht="18.600000000000001" customHeight="1">
      <c r="B29" s="224"/>
      <c r="C29" s="453" t="s">
        <v>97</v>
      </c>
      <c r="D29" s="453"/>
      <c r="E29" s="453"/>
      <c r="F29" s="453"/>
      <c r="G29" s="105"/>
      <c r="H29" s="105"/>
      <c r="I29" s="105"/>
      <c r="J29" s="105"/>
      <c r="K29" s="105"/>
      <c r="L29" s="105"/>
      <c r="M29" s="453" t="s">
        <v>97</v>
      </c>
      <c r="N29" s="453"/>
      <c r="O29" s="453"/>
      <c r="P29" s="453"/>
      <c r="Q29" s="224"/>
    </row>
    <row r="30" spans="2:17" ht="16.2" customHeight="1" thickBot="1">
      <c r="B30" s="224"/>
      <c r="C30" s="454"/>
      <c r="D30" s="454"/>
      <c r="E30" s="454"/>
      <c r="F30" s="454"/>
      <c r="M30" s="454"/>
      <c r="N30" s="454"/>
      <c r="O30" s="454"/>
      <c r="P30" s="454"/>
      <c r="Q30" s="224"/>
    </row>
    <row r="31" spans="2:17" ht="31.2" customHeight="1" thickBot="1">
      <c r="B31" s="224"/>
      <c r="C31" s="89" t="s">
        <v>14</v>
      </c>
      <c r="D31" s="141">
        <v>1</v>
      </c>
      <c r="E31" s="95"/>
      <c r="F31" s="95"/>
      <c r="G31" s="444" t="s">
        <v>65</v>
      </c>
      <c r="H31" s="444"/>
      <c r="I31" s="444"/>
      <c r="J31" s="444"/>
      <c r="K31" s="444"/>
      <c r="L31" s="444"/>
      <c r="M31" s="95"/>
      <c r="N31" s="95"/>
      <c r="O31" s="141">
        <v>1</v>
      </c>
      <c r="P31" s="89" t="s">
        <v>21</v>
      </c>
      <c r="Q31" s="224"/>
    </row>
    <row r="32" spans="2:17">
      <c r="B32" s="224"/>
      <c r="C32" s="441" t="s">
        <v>117</v>
      </c>
      <c r="D32" s="442"/>
      <c r="E32" s="439" t="str">
        <f>IF(OR(D31&gt;0,D34&gt;0),IF(D31&gt;D34,C31,IF(D34&gt;D31,C34,"")),"")</f>
        <v>KHAIBAR</v>
      </c>
      <c r="F32" s="437">
        <v>5</v>
      </c>
      <c r="I32" s="435" t="s">
        <v>185</v>
      </c>
      <c r="J32" s="435"/>
      <c r="M32" s="437">
        <v>5</v>
      </c>
      <c r="N32" s="439" t="str">
        <f>IF(OR(O31&gt;0,O34&gt;0),IF(O31&gt;O34,P31,IF(O34&gt;O31,P34,"")),"")</f>
        <v>ABU DAWUD</v>
      </c>
      <c r="O32" s="440" t="s">
        <v>118</v>
      </c>
      <c r="P32" s="440"/>
      <c r="Q32" s="224"/>
    </row>
    <row r="33" spans="2:17" ht="18" customHeight="1" thickBot="1">
      <c r="B33" s="224"/>
      <c r="C33" s="441"/>
      <c r="D33" s="442"/>
      <c r="E33" s="439"/>
      <c r="F33" s="437"/>
      <c r="I33" s="436"/>
      <c r="J33" s="436"/>
      <c r="M33" s="437"/>
      <c r="N33" s="439"/>
      <c r="O33" s="440"/>
      <c r="P33" s="440"/>
      <c r="Q33" s="224"/>
    </row>
    <row r="34" spans="2:17" ht="31.2" customHeight="1">
      <c r="B34" s="224"/>
      <c r="C34" s="89" t="s">
        <v>16</v>
      </c>
      <c r="D34" s="141">
        <v>2</v>
      </c>
      <c r="E34" s="95"/>
      <c r="F34" s="95"/>
      <c r="G34" s="97"/>
      <c r="H34" s="95"/>
      <c r="I34" s="447" t="str">
        <f>IF(OR(H35&gt;0,K35&gt;0),IF(H35&gt;K35,G35,IF(K35&gt;H35,L35,"")),"")</f>
        <v>TABUK</v>
      </c>
      <c r="J34" s="462"/>
      <c r="K34" s="95"/>
      <c r="L34" s="98"/>
      <c r="M34" s="95"/>
      <c r="N34" s="95"/>
      <c r="O34" s="141">
        <v>2</v>
      </c>
      <c r="P34" s="89" t="s">
        <v>23</v>
      </c>
      <c r="Q34" s="224"/>
    </row>
    <row r="35" spans="2:17">
      <c r="B35" s="224"/>
      <c r="D35" s="96"/>
      <c r="E35" s="441" t="s">
        <v>121</v>
      </c>
      <c r="F35" s="442"/>
      <c r="G35" s="439" t="str">
        <f>IF(OR(F32&gt;0,F38&gt;0),IF(F32&gt;F38,E32,IF(F38&gt;F32,E38,"")),"")</f>
        <v>TABUK</v>
      </c>
      <c r="H35" s="437">
        <v>1</v>
      </c>
      <c r="I35" s="463"/>
      <c r="J35" s="464"/>
      <c r="K35" s="437">
        <v>0</v>
      </c>
      <c r="L35" s="439" t="str">
        <f>IF(OR(M32&gt;0,M38&gt;0),IF(M32&gt;M38,N32,IF(M38&gt;M32,N38,"")),"")</f>
        <v>AL BAIHAQI</v>
      </c>
      <c r="M35" s="440" t="s">
        <v>198</v>
      </c>
      <c r="N35" s="440"/>
      <c r="Q35" s="224"/>
    </row>
    <row r="36" spans="2:17">
      <c r="B36" s="224"/>
      <c r="D36" s="96"/>
      <c r="E36" s="441"/>
      <c r="F36" s="442"/>
      <c r="G36" s="439"/>
      <c r="H36" s="437"/>
      <c r="I36" s="463"/>
      <c r="J36" s="464"/>
      <c r="K36" s="437"/>
      <c r="L36" s="439"/>
      <c r="M36" s="440"/>
      <c r="N36" s="440"/>
      <c r="Q36" s="224"/>
    </row>
    <row r="37" spans="2:17" ht="31.2" customHeight="1" thickBot="1">
      <c r="B37" s="224"/>
      <c r="C37" s="89" t="s">
        <v>15</v>
      </c>
      <c r="D37" s="141">
        <v>3</v>
      </c>
      <c r="E37" s="95"/>
      <c r="F37" s="95"/>
      <c r="G37" s="97"/>
      <c r="H37" s="95"/>
      <c r="I37" s="465"/>
      <c r="J37" s="466"/>
      <c r="K37" s="95"/>
      <c r="L37" s="98"/>
      <c r="M37" s="95"/>
      <c r="N37" s="95"/>
      <c r="O37" s="141">
        <v>3</v>
      </c>
      <c r="P37" s="89" t="s">
        <v>22</v>
      </c>
      <c r="Q37" s="224"/>
    </row>
    <row r="38" spans="2:17">
      <c r="B38" s="224"/>
      <c r="C38" s="441" t="s">
        <v>119</v>
      </c>
      <c r="D38" s="442"/>
      <c r="E38" s="439" t="str">
        <f>IF(OR(D37&gt;0,D40&gt;0),IF(D37&gt;D40,C37,IF(D40&gt;D37,C40,"")),"")</f>
        <v>TABUK</v>
      </c>
      <c r="F38" s="437">
        <v>6</v>
      </c>
      <c r="H38" s="445" t="s">
        <v>122</v>
      </c>
      <c r="I38" s="446" t="s">
        <v>56</v>
      </c>
      <c r="J38" s="446"/>
      <c r="K38" s="445" t="s">
        <v>199</v>
      </c>
      <c r="M38" s="437">
        <v>6</v>
      </c>
      <c r="N38" s="439" t="str">
        <f>IF(OR(O37&gt;0,O40&gt;0),IF(O37&gt;O40,P37,IF(O40&gt;O37,P40,"")),"")</f>
        <v>AL BAIHAQI</v>
      </c>
      <c r="O38" s="440" t="s">
        <v>120</v>
      </c>
      <c r="P38" s="440"/>
      <c r="Q38" s="224"/>
    </row>
    <row r="39" spans="2:17">
      <c r="B39" s="224"/>
      <c r="C39" s="441"/>
      <c r="D39" s="442"/>
      <c r="E39" s="439"/>
      <c r="F39" s="437"/>
      <c r="H39" s="445"/>
      <c r="I39" s="446"/>
      <c r="J39" s="446"/>
      <c r="K39" s="445"/>
      <c r="M39" s="437"/>
      <c r="N39" s="439"/>
      <c r="O39" s="440"/>
      <c r="P39" s="440"/>
      <c r="Q39" s="224"/>
    </row>
    <row r="40" spans="2:17" ht="31.2" customHeight="1" thickBot="1">
      <c r="B40" s="224"/>
      <c r="C40" s="89" t="s">
        <v>17</v>
      </c>
      <c r="D40" s="141">
        <v>4</v>
      </c>
      <c r="E40" s="95"/>
      <c r="F40" s="95"/>
      <c r="G40" s="95"/>
      <c r="H40" s="95"/>
      <c r="I40" s="455" t="s">
        <v>186</v>
      </c>
      <c r="J40" s="456"/>
      <c r="K40" s="95"/>
      <c r="L40" s="95"/>
      <c r="M40" s="95"/>
      <c r="N40" s="95"/>
      <c r="O40" s="141">
        <v>4</v>
      </c>
      <c r="P40" s="89" t="s">
        <v>105</v>
      </c>
      <c r="Q40" s="224"/>
    </row>
    <row r="41" spans="2:17" ht="16.2" customHeight="1">
      <c r="I41" s="457" t="str">
        <f>IF(OR(H35&gt;0,K35&gt;0),IF(H35&lt;K35,G35,IF(K35&lt;H35,L35,"")),"")</f>
        <v>AL BAIHAQI</v>
      </c>
      <c r="J41" s="458"/>
    </row>
    <row r="42" spans="2:17" ht="16.2" customHeight="1" thickBot="1">
      <c r="I42" s="459"/>
      <c r="J42" s="460"/>
    </row>
    <row r="43" spans="2:17" ht="16.2" customHeight="1"/>
    <row r="44" spans="2:17" ht="16.2" customHeight="1">
      <c r="N44" s="139"/>
    </row>
    <row r="45" spans="2:17" ht="16.2" customHeight="1">
      <c r="N45" s="139"/>
    </row>
    <row r="46" spans="2:17" ht="16.2" customHeight="1">
      <c r="N46" s="139"/>
    </row>
    <row r="47" spans="2:17" ht="16.2" customHeight="1">
      <c r="N47" s="139"/>
    </row>
    <row r="48" spans="2:17" ht="69" customHeight="1">
      <c r="N48" s="139"/>
    </row>
    <row r="49" spans="2:17" ht="18.600000000000001">
      <c r="C49" s="417" t="s">
        <v>127</v>
      </c>
      <c r="D49" s="417"/>
      <c r="E49" s="417"/>
      <c r="F49" s="417"/>
      <c r="G49" s="417"/>
      <c r="H49" s="417"/>
      <c r="I49" s="417"/>
      <c r="J49" s="417"/>
      <c r="K49" s="417"/>
      <c r="L49" s="417"/>
      <c r="M49" s="417"/>
      <c r="N49" s="417"/>
      <c r="O49" s="417"/>
      <c r="P49" s="417"/>
    </row>
    <row r="50" spans="2:17" ht="18.600000000000001">
      <c r="C50" s="417" t="s">
        <v>40</v>
      </c>
      <c r="D50" s="417"/>
      <c r="E50" s="417"/>
      <c r="F50" s="417"/>
      <c r="G50" s="417"/>
      <c r="H50" s="417"/>
      <c r="I50" s="417"/>
      <c r="J50" s="417"/>
      <c r="K50" s="417"/>
      <c r="L50" s="417"/>
      <c r="M50" s="417"/>
      <c r="N50" s="417"/>
      <c r="O50" s="417"/>
      <c r="P50" s="417"/>
    </row>
    <row r="51" spans="2:17" ht="18.600000000000001">
      <c r="C51" s="417" t="s">
        <v>102</v>
      </c>
      <c r="D51" s="417"/>
      <c r="E51" s="417"/>
      <c r="F51" s="417"/>
      <c r="G51" s="417"/>
      <c r="H51" s="417"/>
      <c r="I51" s="417"/>
      <c r="J51" s="417"/>
      <c r="K51" s="417"/>
      <c r="L51" s="417"/>
      <c r="M51" s="417"/>
      <c r="N51" s="417"/>
      <c r="O51" s="417"/>
      <c r="P51" s="417"/>
    </row>
    <row r="52" spans="2:17" ht="18.600000000000001"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</row>
    <row r="53" spans="2:17" ht="18.600000000000001" customHeight="1">
      <c r="B53" s="224"/>
      <c r="C53" s="453" t="s">
        <v>97</v>
      </c>
      <c r="D53" s="453"/>
      <c r="E53" s="453"/>
      <c r="F53" s="453"/>
      <c r="G53" s="105"/>
      <c r="H53" s="105"/>
      <c r="I53" s="105"/>
      <c r="J53" s="105"/>
      <c r="K53" s="105"/>
      <c r="L53" s="105"/>
      <c r="M53" s="453" t="s">
        <v>97</v>
      </c>
      <c r="N53" s="453"/>
      <c r="O53" s="453"/>
      <c r="P53" s="453"/>
      <c r="Q53" s="224"/>
    </row>
    <row r="54" spans="2:17" ht="16.2" customHeight="1" thickBot="1">
      <c r="B54" s="224"/>
      <c r="C54" s="454"/>
      <c r="D54" s="454"/>
      <c r="E54" s="454"/>
      <c r="F54" s="454"/>
      <c r="M54" s="454"/>
      <c r="N54" s="454"/>
      <c r="O54" s="454"/>
      <c r="P54" s="454"/>
      <c r="Q54" s="224"/>
    </row>
    <row r="55" spans="2:17" ht="33" customHeight="1" thickBot="1">
      <c r="B55" s="224"/>
      <c r="C55" s="89" t="s">
        <v>28</v>
      </c>
      <c r="D55" s="141">
        <v>3</v>
      </c>
      <c r="E55" s="95"/>
      <c r="F55" s="95"/>
      <c r="G55" s="444" t="s">
        <v>65</v>
      </c>
      <c r="H55" s="444"/>
      <c r="I55" s="444"/>
      <c r="J55" s="444"/>
      <c r="K55" s="444"/>
      <c r="L55" s="444"/>
      <c r="M55" s="95"/>
      <c r="N55" s="95"/>
      <c r="O55" s="141">
        <v>4</v>
      </c>
      <c r="P55" s="89" t="s">
        <v>34</v>
      </c>
      <c r="Q55" s="224"/>
    </row>
    <row r="56" spans="2:17">
      <c r="B56" s="224"/>
      <c r="C56" s="441" t="s">
        <v>114</v>
      </c>
      <c r="D56" s="442"/>
      <c r="E56" s="439" t="str">
        <f>IF(OR(D55&gt;0,D58&gt;0),IF(D55&gt;D58,C55,IF(D58&gt;D55,C58,"")),"")</f>
        <v>FIRDAUS</v>
      </c>
      <c r="F56" s="437">
        <v>3</v>
      </c>
      <c r="I56" s="435" t="s">
        <v>185</v>
      </c>
      <c r="J56" s="435"/>
      <c r="M56" s="437">
        <v>3</v>
      </c>
      <c r="N56" s="439" t="str">
        <f>IF(OR(O55&gt;0,O58&gt;0),IF(O55&gt;O58,P55,IF(O58&gt;O55,P58,"")),"")</f>
        <v>ABU HANIFAH</v>
      </c>
      <c r="O56" s="440" t="s">
        <v>113</v>
      </c>
      <c r="P56" s="440"/>
      <c r="Q56" s="224"/>
    </row>
    <row r="57" spans="2:17" ht="18" customHeight="1" thickBot="1">
      <c r="B57" s="224"/>
      <c r="C57" s="441"/>
      <c r="D57" s="442"/>
      <c r="E57" s="439"/>
      <c r="F57" s="437"/>
      <c r="I57" s="436"/>
      <c r="J57" s="436"/>
      <c r="M57" s="437"/>
      <c r="N57" s="439"/>
      <c r="O57" s="440"/>
      <c r="P57" s="440"/>
      <c r="Q57" s="224"/>
    </row>
    <row r="58" spans="2:17" ht="31.2" customHeight="1">
      <c r="B58" s="224"/>
      <c r="C58" s="89" t="s">
        <v>44</v>
      </c>
      <c r="D58" s="141">
        <v>2</v>
      </c>
      <c r="E58" s="95"/>
      <c r="F58" s="95"/>
      <c r="G58" s="97"/>
      <c r="H58" s="95"/>
      <c r="I58" s="447" t="str">
        <f>IF(OR(H59&gt;0,K59&gt;0),IF(H59&gt;K59,G59,IF(K59&gt;H59,L59,"")),"")</f>
        <v>NA'IM</v>
      </c>
      <c r="J58" s="448"/>
      <c r="K58" s="95"/>
      <c r="L58" s="98"/>
      <c r="M58" s="95"/>
      <c r="N58" s="95"/>
      <c r="O58" s="141">
        <v>2</v>
      </c>
      <c r="P58" s="226" t="s">
        <v>106</v>
      </c>
      <c r="Q58" s="224"/>
    </row>
    <row r="59" spans="2:17">
      <c r="B59" s="224"/>
      <c r="D59" s="96"/>
      <c r="E59" s="441" t="s">
        <v>115</v>
      </c>
      <c r="F59" s="442"/>
      <c r="G59" s="439" t="str">
        <f>IF(OR(F56&gt;0,F62&gt;0),IF(F56&gt;F62,E56,IF(F62&gt;F56,E62,"")),"")</f>
        <v>NA'IM</v>
      </c>
      <c r="H59" s="437">
        <v>7</v>
      </c>
      <c r="I59" s="449"/>
      <c r="J59" s="450"/>
      <c r="K59" s="437">
        <v>6</v>
      </c>
      <c r="L59" s="439" t="str">
        <f>IF(OR(M56&gt;0,M62&gt;0),IF(M56&gt;M62,N56,IF(M62&gt;M56,N62,"")),"")</f>
        <v>SUFYAN ATS TSAURY</v>
      </c>
      <c r="M59" s="440" t="s">
        <v>116</v>
      </c>
      <c r="N59" s="440"/>
      <c r="Q59" s="224"/>
    </row>
    <row r="60" spans="2:17">
      <c r="B60" s="224"/>
      <c r="D60" s="96"/>
      <c r="E60" s="441"/>
      <c r="F60" s="442"/>
      <c r="G60" s="439"/>
      <c r="H60" s="437"/>
      <c r="I60" s="449"/>
      <c r="J60" s="450"/>
      <c r="K60" s="437"/>
      <c r="L60" s="439"/>
      <c r="M60" s="440"/>
      <c r="N60" s="440"/>
      <c r="Q60" s="224"/>
    </row>
    <row r="61" spans="2:17">
      <c r="B61" s="224"/>
      <c r="C61" s="225"/>
      <c r="D61" s="100"/>
      <c r="E61" s="95"/>
      <c r="F61" s="95"/>
      <c r="G61" s="97"/>
      <c r="H61" s="95"/>
      <c r="I61" s="449"/>
      <c r="J61" s="450"/>
      <c r="K61" s="95"/>
      <c r="L61" s="98"/>
      <c r="M61" s="95"/>
      <c r="N61" s="95"/>
      <c r="O61" s="101"/>
      <c r="P61" s="101"/>
      <c r="Q61" s="224"/>
    </row>
    <row r="62" spans="2:17" ht="16.2" thickBot="1">
      <c r="B62" s="224"/>
      <c r="D62" s="96"/>
      <c r="E62" s="443" t="s">
        <v>29</v>
      </c>
      <c r="F62" s="437">
        <v>4</v>
      </c>
      <c r="I62" s="451"/>
      <c r="J62" s="452"/>
      <c r="M62" s="437">
        <v>4</v>
      </c>
      <c r="N62" s="505" t="s">
        <v>36</v>
      </c>
      <c r="Q62" s="224"/>
    </row>
    <row r="63" spans="2:17">
      <c r="B63" s="224"/>
      <c r="D63" s="96"/>
      <c r="E63" s="443"/>
      <c r="F63" s="437"/>
      <c r="H63" s="445" t="s">
        <v>123</v>
      </c>
      <c r="I63" s="446" t="s">
        <v>56</v>
      </c>
      <c r="J63" s="446"/>
      <c r="K63" s="445" t="s">
        <v>122</v>
      </c>
      <c r="M63" s="437"/>
      <c r="N63" s="505"/>
      <c r="Q63" s="224"/>
    </row>
    <row r="64" spans="2:17">
      <c r="B64" s="224"/>
      <c r="C64" s="100"/>
      <c r="D64" s="100"/>
      <c r="E64" s="95"/>
      <c r="F64" s="95"/>
      <c r="G64" s="95"/>
      <c r="H64" s="445"/>
      <c r="I64" s="446"/>
      <c r="J64" s="446"/>
      <c r="K64" s="445"/>
      <c r="L64" s="95"/>
      <c r="M64" s="95"/>
      <c r="N64" s="95"/>
      <c r="O64" s="101"/>
      <c r="P64" s="101"/>
      <c r="Q64" s="224"/>
    </row>
    <row r="65" spans="9:10" ht="29.4" customHeight="1" thickBot="1">
      <c r="I65" s="455" t="s">
        <v>186</v>
      </c>
      <c r="J65" s="456"/>
    </row>
    <row r="66" spans="9:10">
      <c r="I66" s="457" t="str">
        <f>IF(OR(H59&gt;0,K59&gt;0),IF(H59&lt;K59,G59,IF(K59&lt;H59,L59,"")),"")</f>
        <v>SUFYAN ATS TSAURY</v>
      </c>
      <c r="J66" s="458"/>
    </row>
    <row r="67" spans="9:10" ht="16.2" thickBot="1">
      <c r="I67" s="459"/>
      <c r="J67" s="460"/>
    </row>
  </sheetData>
  <mergeCells count="95">
    <mergeCell ref="I66:J67"/>
    <mergeCell ref="I16:J16"/>
    <mergeCell ref="I17:J18"/>
    <mergeCell ref="I40:J40"/>
    <mergeCell ref="I41:J42"/>
    <mergeCell ref="I65:J65"/>
    <mergeCell ref="C3:P3"/>
    <mergeCell ref="C2:P2"/>
    <mergeCell ref="C1:P1"/>
    <mergeCell ref="C27:P27"/>
    <mergeCell ref="C25:P25"/>
    <mergeCell ref="C26:P26"/>
    <mergeCell ref="K11:K12"/>
    <mergeCell ref="L11:L12"/>
    <mergeCell ref="M8:M9"/>
    <mergeCell ref="N8:N9"/>
    <mergeCell ref="M14:M15"/>
    <mergeCell ref="N14:N15"/>
    <mergeCell ref="K14:K15"/>
    <mergeCell ref="I10:J13"/>
    <mergeCell ref="H14:H15"/>
    <mergeCell ref="E8:E9"/>
    <mergeCell ref="C38:D39"/>
    <mergeCell ref="O38:P39"/>
    <mergeCell ref="G55:L55"/>
    <mergeCell ref="H38:H39"/>
    <mergeCell ref="I38:J39"/>
    <mergeCell ref="E56:E57"/>
    <mergeCell ref="F56:F57"/>
    <mergeCell ref="M56:M57"/>
    <mergeCell ref="N56:N57"/>
    <mergeCell ref="C53:F54"/>
    <mergeCell ref="M53:P54"/>
    <mergeCell ref="I56:J57"/>
    <mergeCell ref="C56:D57"/>
    <mergeCell ref="G59:G60"/>
    <mergeCell ref="H59:H60"/>
    <mergeCell ref="K59:K60"/>
    <mergeCell ref="L59:L60"/>
    <mergeCell ref="E62:E63"/>
    <mergeCell ref="F62:F63"/>
    <mergeCell ref="E59:F60"/>
    <mergeCell ref="H63:H64"/>
    <mergeCell ref="M62:M63"/>
    <mergeCell ref="N62:N63"/>
    <mergeCell ref="I58:J62"/>
    <mergeCell ref="M59:N60"/>
    <mergeCell ref="K63:K64"/>
    <mergeCell ref="I63:J64"/>
    <mergeCell ref="M5:P6"/>
    <mergeCell ref="C29:F30"/>
    <mergeCell ref="M29:P30"/>
    <mergeCell ref="C32:D33"/>
    <mergeCell ref="O32:P33"/>
    <mergeCell ref="O14:P15"/>
    <mergeCell ref="E11:F12"/>
    <mergeCell ref="M11:N12"/>
    <mergeCell ref="C14:D15"/>
    <mergeCell ref="C17:D17"/>
    <mergeCell ref="C11:D11"/>
    <mergeCell ref="E10:F10"/>
    <mergeCell ref="E16:F16"/>
    <mergeCell ref="I14:J15"/>
    <mergeCell ref="G7:L7"/>
    <mergeCell ref="G31:L31"/>
    <mergeCell ref="C5:F6"/>
    <mergeCell ref="E32:E33"/>
    <mergeCell ref="F32:F33"/>
    <mergeCell ref="I34:J37"/>
    <mergeCell ref="G35:G36"/>
    <mergeCell ref="H35:H36"/>
    <mergeCell ref="C8:D9"/>
    <mergeCell ref="E35:F36"/>
    <mergeCell ref="F8:F9"/>
    <mergeCell ref="G11:G12"/>
    <mergeCell ref="E14:E15"/>
    <mergeCell ref="F14:F15"/>
    <mergeCell ref="I8:J9"/>
    <mergeCell ref="I32:J33"/>
    <mergeCell ref="M32:M33"/>
    <mergeCell ref="N32:N33"/>
    <mergeCell ref="O8:P9"/>
    <mergeCell ref="H11:H12"/>
    <mergeCell ref="O56:P57"/>
    <mergeCell ref="M35:N36"/>
    <mergeCell ref="K38:K39"/>
    <mergeCell ref="C49:P49"/>
    <mergeCell ref="C50:P50"/>
    <mergeCell ref="C51:P51"/>
    <mergeCell ref="E38:E39"/>
    <mergeCell ref="F38:F39"/>
    <mergeCell ref="K35:K36"/>
    <mergeCell ref="L35:L36"/>
    <mergeCell ref="M38:M39"/>
    <mergeCell ref="N38:N3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8959-91D5-4101-A48C-9CEAF91D58B2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C350-9D01-48CF-9614-46EC3D3C1E4F}">
  <dimension ref="A1:E5"/>
  <sheetViews>
    <sheetView workbookViewId="0">
      <selection activeCell="G5" sqref="G5"/>
    </sheetView>
  </sheetViews>
  <sheetFormatPr defaultRowHeight="13.8"/>
  <cols>
    <col min="1" max="1" width="9.796875" bestFit="1" customWidth="1"/>
    <col min="2" max="2" width="1.8984375" style="248" bestFit="1" customWidth="1"/>
    <col min="3" max="3" width="4.59765625" bestFit="1" customWidth="1"/>
    <col min="4" max="4" width="1.8984375" style="248" bestFit="1" customWidth="1"/>
    <col min="5" max="5" width="16.796875" bestFit="1" customWidth="1"/>
  </cols>
  <sheetData>
    <row r="1" spans="1:5">
      <c r="A1" t="s">
        <v>52</v>
      </c>
      <c r="C1" t="s">
        <v>54</v>
      </c>
      <c r="E1" t="s">
        <v>52</v>
      </c>
    </row>
    <row r="2" spans="1:5">
      <c r="A2" t="str">
        <f>'Bagan Futsal'!C7</f>
        <v>ABU BAKR</v>
      </c>
      <c r="B2" s="248">
        <f>'Bagan Futsal'!D7</f>
        <v>1</v>
      </c>
      <c r="C2" s="247" t="s">
        <v>213</v>
      </c>
      <c r="D2" s="248">
        <f>'Bagan Futsal'!D10</f>
        <v>2</v>
      </c>
      <c r="E2" t="str">
        <f>'Bagan Futsal'!C10</f>
        <v>UTSMAN</v>
      </c>
    </row>
    <row r="3" spans="1:5">
      <c r="A3" t="str">
        <f>'Bagan Futsal'!C13</f>
        <v>UMAR</v>
      </c>
      <c r="B3" s="248">
        <f>'Bagan Futsal'!D13</f>
        <v>3</v>
      </c>
      <c r="C3" s="247" t="s">
        <v>213</v>
      </c>
      <c r="D3" s="248">
        <f>'Bagan Futsal'!D16</f>
        <v>4</v>
      </c>
      <c r="E3" t="str">
        <f>'Bagan Futsal'!C16</f>
        <v>ALI BIN ABI THALIB</v>
      </c>
    </row>
    <row r="4" spans="1:5">
      <c r="A4" t="str">
        <f>'Bagan Futsal'!P7</f>
        <v>MAKKAH</v>
      </c>
      <c r="B4" s="248">
        <f>'Bagan Futsal'!O7</f>
        <v>1</v>
      </c>
      <c r="C4" s="247" t="s">
        <v>213</v>
      </c>
      <c r="D4" s="248">
        <f>'Bagan Futsal'!O10</f>
        <v>2</v>
      </c>
      <c r="E4" t="str">
        <f>'Bagan Futsal'!P10</f>
        <v>ISTANBUL</v>
      </c>
    </row>
    <row r="5" spans="1:5">
      <c r="A5" t="str">
        <f>'Bagan Futsal'!P13</f>
        <v>MADINAH</v>
      </c>
      <c r="B5" s="248">
        <f>'Bagan Futsal'!O13</f>
        <v>3</v>
      </c>
      <c r="C5" s="247" t="s">
        <v>213</v>
      </c>
      <c r="D5" s="248">
        <f>'Bagan Futsal'!O16</f>
        <v>4</v>
      </c>
      <c r="E5" t="str">
        <f>'Bagan Futsal'!P16</f>
        <v>AL QUDS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2D0A-9A91-423A-9312-1D65A6CFE534}">
  <dimension ref="A1:E5"/>
  <sheetViews>
    <sheetView workbookViewId="0">
      <selection sqref="A1:E1048576"/>
    </sheetView>
  </sheetViews>
  <sheetFormatPr defaultRowHeight="13.8"/>
  <cols>
    <col min="1" max="1" width="9" bestFit="1" customWidth="1"/>
    <col min="2" max="2" width="1.8984375" bestFit="1" customWidth="1"/>
    <col min="3" max="3" width="4.59765625" bestFit="1" customWidth="1"/>
    <col min="4" max="4" width="1.8984375" bestFit="1" customWidth="1"/>
    <col min="5" max="5" width="11.69921875" bestFit="1" customWidth="1"/>
  </cols>
  <sheetData>
    <row r="1" spans="1:5">
      <c r="A1" t="s">
        <v>52</v>
      </c>
      <c r="B1" s="248"/>
      <c r="C1" t="s">
        <v>54</v>
      </c>
      <c r="D1" s="248"/>
      <c r="E1" t="s">
        <v>52</v>
      </c>
    </row>
    <row r="2" spans="1:5">
      <c r="A2" t="str">
        <f>'Bagan Futsal'!C31</f>
        <v>BADR</v>
      </c>
      <c r="B2" s="248">
        <f>'Bagan Futsal'!D31</f>
        <v>1</v>
      </c>
      <c r="C2" s="247" t="s">
        <v>213</v>
      </c>
      <c r="D2" s="248">
        <f>'Bagan Futsal'!D34</f>
        <v>2</v>
      </c>
      <c r="E2" t="str">
        <f>'Bagan Futsal'!C34</f>
        <v>KHAIBAR</v>
      </c>
    </row>
    <row r="3" spans="1:5">
      <c r="A3" t="str">
        <f>'Bagan Futsal'!C37</f>
        <v>UHUD</v>
      </c>
      <c r="B3" s="248">
        <f>'Bagan Futsal'!D37</f>
        <v>3</v>
      </c>
      <c r="C3" s="247" t="s">
        <v>213</v>
      </c>
      <c r="D3" s="248">
        <f>'Bagan Futsal'!D40</f>
        <v>4</v>
      </c>
      <c r="E3" t="str">
        <f>'Bagan Futsal'!C40</f>
        <v>TABUK</v>
      </c>
    </row>
    <row r="4" spans="1:5">
      <c r="A4" t="str">
        <f>'Bagan Futsal'!P31</f>
        <v>BUKHORI</v>
      </c>
      <c r="B4" s="248">
        <f>'Bagan Futsal'!O31</f>
        <v>1</v>
      </c>
      <c r="C4" s="247" t="s">
        <v>213</v>
      </c>
      <c r="D4" s="248">
        <f>'Bagan Futsal'!O34</f>
        <v>2</v>
      </c>
      <c r="E4" t="str">
        <f>'Bagan Futsal'!P34</f>
        <v>ABU DAWUD</v>
      </c>
    </row>
    <row r="5" spans="1:5">
      <c r="A5" t="str">
        <f>'Bagan Futsal'!P37</f>
        <v>MUSLIM</v>
      </c>
      <c r="B5" s="248">
        <f>'Bagan Futsal'!O37</f>
        <v>3</v>
      </c>
      <c r="C5" s="247" t="s">
        <v>213</v>
      </c>
      <c r="D5" s="248">
        <f>'Bagan Futsal'!O40</f>
        <v>4</v>
      </c>
      <c r="E5" t="str">
        <f>'Bagan Futsal'!P40</f>
        <v>AL BAIHAQI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247C-8D23-4EE0-8BCD-F9B36EA25746}">
  <dimension ref="A1:E5"/>
  <sheetViews>
    <sheetView tabSelected="1" workbookViewId="0">
      <selection activeCell="I15" sqref="I15"/>
    </sheetView>
  </sheetViews>
  <sheetFormatPr defaultRowHeight="13.8"/>
  <cols>
    <col min="1" max="1" width="20.09765625" bestFit="1" customWidth="1"/>
    <col min="2" max="2" width="1.8984375" bestFit="1" customWidth="1"/>
    <col min="3" max="3" width="4.59765625" bestFit="1" customWidth="1"/>
    <col min="4" max="4" width="1.8984375" bestFit="1" customWidth="1"/>
    <col min="5" max="5" width="18.5" bestFit="1" customWidth="1"/>
  </cols>
  <sheetData>
    <row r="1" spans="1:5">
      <c r="A1" t="s">
        <v>52</v>
      </c>
      <c r="B1" s="248"/>
      <c r="C1" t="s">
        <v>54</v>
      </c>
      <c r="D1" s="248"/>
      <c r="E1" t="s">
        <v>52</v>
      </c>
    </row>
    <row r="2" spans="1:5">
      <c r="A2" t="str">
        <f>'Bagan Futsal'!C55</f>
        <v>FIRDAUS</v>
      </c>
      <c r="B2" s="248">
        <f>'Bagan Futsal'!D55</f>
        <v>3</v>
      </c>
      <c r="C2" s="247" t="s">
        <v>213</v>
      </c>
      <c r="D2" s="248">
        <f>'Bagan Futsal'!D58</f>
        <v>2</v>
      </c>
      <c r="E2" t="str">
        <f>'Bagan Futsal'!C58</f>
        <v>DARUSSALAM</v>
      </c>
    </row>
    <row r="3" spans="1:5">
      <c r="A3" t="str">
        <f>'Bagan Futsal'!E62</f>
        <v>NA'IM</v>
      </c>
      <c r="B3" s="248">
        <f>'Bagan Futsal'!F62</f>
        <v>4</v>
      </c>
      <c r="C3" s="247" t="s">
        <v>213</v>
      </c>
      <c r="D3" s="248">
        <f>'Bagan Futsal'!F56</f>
        <v>3</v>
      </c>
      <c r="E3" t="str">
        <f>'Bagan Futsal'!E56</f>
        <v>FIRDAUS</v>
      </c>
    </row>
    <row r="4" spans="1:5">
      <c r="A4" t="str">
        <f>'Bagan Futsal'!P55</f>
        <v>ABU HANIFAH</v>
      </c>
      <c r="B4" s="248">
        <f>'Bagan Futsal'!O55</f>
        <v>4</v>
      </c>
      <c r="C4" s="247" t="s">
        <v>213</v>
      </c>
      <c r="D4" s="248">
        <f>'Bagan Futsal'!O58</f>
        <v>2</v>
      </c>
      <c r="E4" t="str">
        <f>'Bagan Futsal'!P58</f>
        <v>AHMAD BIN HAMBAL</v>
      </c>
    </row>
    <row r="5" spans="1:5">
      <c r="A5" t="str">
        <f>'Bagan Futsal'!N62</f>
        <v>SUFYAN ATS TSAURY</v>
      </c>
      <c r="B5" s="248">
        <f>'Bagan Futsal'!M62</f>
        <v>4</v>
      </c>
      <c r="C5" s="247" t="s">
        <v>213</v>
      </c>
      <c r="D5" s="248">
        <f>'Bagan Futsal'!M56</f>
        <v>3</v>
      </c>
      <c r="E5" t="str">
        <f>'Bagan Futsal'!N56</f>
        <v>ABU HANIFAH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B5A9-8367-4D5A-A695-5E5316E07F7E}">
  <dimension ref="B1:S56"/>
  <sheetViews>
    <sheetView showGridLines="0" topLeftCell="A37" zoomScaleNormal="100" workbookViewId="0">
      <selection activeCell="G50" sqref="G50:H52"/>
    </sheetView>
  </sheetViews>
  <sheetFormatPr defaultRowHeight="15.6"/>
  <cols>
    <col min="1" max="1" width="48.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5.0976562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417" t="s">
        <v>161</v>
      </c>
      <c r="D1" s="417"/>
      <c r="E1" s="417"/>
      <c r="F1" s="417"/>
      <c r="G1" s="417"/>
      <c r="H1" s="417"/>
      <c r="I1" s="417"/>
      <c r="J1" s="417"/>
      <c r="K1" s="417"/>
      <c r="L1" s="417"/>
      <c r="M1" s="189"/>
      <c r="N1" s="189"/>
      <c r="O1" s="189"/>
      <c r="P1" s="189"/>
    </row>
    <row r="2" spans="2:16" ht="18.600000000000001">
      <c r="C2" s="417" t="s">
        <v>40</v>
      </c>
      <c r="D2" s="417"/>
      <c r="E2" s="417"/>
      <c r="F2" s="417"/>
      <c r="G2" s="417"/>
      <c r="H2" s="417"/>
      <c r="I2" s="417"/>
      <c r="J2" s="417"/>
      <c r="K2" s="417"/>
      <c r="L2" s="417"/>
      <c r="M2" s="189"/>
      <c r="N2" s="189"/>
      <c r="O2" s="189"/>
      <c r="P2" s="189"/>
    </row>
    <row r="3" spans="2:16" ht="18.600000000000001">
      <c r="C3" s="417" t="s">
        <v>102</v>
      </c>
      <c r="D3" s="417"/>
      <c r="E3" s="417"/>
      <c r="F3" s="417"/>
      <c r="G3" s="417"/>
      <c r="H3" s="417"/>
      <c r="I3" s="417"/>
      <c r="J3" s="417"/>
      <c r="K3" s="417"/>
      <c r="L3" s="417"/>
      <c r="M3" s="189"/>
      <c r="N3" s="189"/>
      <c r="O3" s="189"/>
      <c r="P3" s="189"/>
    </row>
    <row r="5" spans="2:16" ht="23.4" customHeight="1" thickBot="1">
      <c r="B5" s="470" t="s">
        <v>165</v>
      </c>
      <c r="C5" s="471" t="s">
        <v>97</v>
      </c>
      <c r="D5" s="471"/>
      <c r="K5" s="471" t="s">
        <v>97</v>
      </c>
      <c r="L5" s="471"/>
      <c r="M5" s="470" t="s">
        <v>166</v>
      </c>
    </row>
    <row r="6" spans="2:16" ht="23.4" customHeight="1" thickBot="1">
      <c r="B6" s="470"/>
      <c r="C6" s="485" t="s">
        <v>174</v>
      </c>
      <c r="D6" s="486"/>
      <c r="E6" s="491" t="s">
        <v>65</v>
      </c>
      <c r="F6" s="492"/>
      <c r="G6" s="492"/>
      <c r="H6" s="492"/>
      <c r="I6" s="492"/>
      <c r="J6" s="493"/>
      <c r="K6" s="490" t="s">
        <v>176</v>
      </c>
      <c r="L6" s="485"/>
      <c r="M6" s="470"/>
      <c r="N6" s="78" t="s">
        <v>62</v>
      </c>
      <c r="O6" s="78" t="s">
        <v>64</v>
      </c>
    </row>
    <row r="7" spans="2:16" ht="23.4" customHeight="1" thickBot="1">
      <c r="B7" s="470"/>
      <c r="C7" s="236" t="s">
        <v>103</v>
      </c>
      <c r="D7" s="242">
        <v>1</v>
      </c>
      <c r="E7" s="476" t="s">
        <v>173</v>
      </c>
      <c r="F7" s="476"/>
      <c r="G7" s="476"/>
      <c r="H7" s="476"/>
      <c r="I7" s="476"/>
      <c r="J7" s="476"/>
      <c r="K7" s="242">
        <v>0</v>
      </c>
      <c r="L7" s="240" t="s">
        <v>7</v>
      </c>
      <c r="M7" s="470"/>
      <c r="N7" s="78" t="s">
        <v>103</v>
      </c>
      <c r="O7" s="78" t="s">
        <v>7</v>
      </c>
    </row>
    <row r="8" spans="2:16" ht="23.4" customHeight="1" thickBot="1">
      <c r="B8" s="470"/>
      <c r="C8" s="186"/>
      <c r="D8" s="187"/>
      <c r="G8" s="477" t="s">
        <v>185</v>
      </c>
      <c r="H8" s="477"/>
      <c r="K8" s="188"/>
      <c r="M8" s="470"/>
      <c r="N8" s="78" t="s">
        <v>2</v>
      </c>
      <c r="O8" s="78" t="s">
        <v>10</v>
      </c>
    </row>
    <row r="9" spans="2:16" ht="23.4" customHeight="1" thickBot="1">
      <c r="B9" s="470"/>
      <c r="C9" s="236" t="s">
        <v>2</v>
      </c>
      <c r="D9" s="242">
        <v>0</v>
      </c>
      <c r="E9" s="176"/>
      <c r="G9" s="478" t="str">
        <f>IF(OR(F10&gt;0,I10&gt;0),IF(F10&gt;I10,E10,IF(I10&gt;F10,J10,"")),"")</f>
        <v>ABU BAKR</v>
      </c>
      <c r="H9" s="479"/>
      <c r="J9" s="176"/>
      <c r="K9" s="242">
        <v>0</v>
      </c>
      <c r="L9" s="240" t="s">
        <v>10</v>
      </c>
      <c r="M9" s="470"/>
      <c r="N9" s="78" t="s">
        <v>1</v>
      </c>
      <c r="O9" s="78" t="s">
        <v>8</v>
      </c>
    </row>
    <row r="10" spans="2:16" ht="23.4" customHeight="1" thickBot="1">
      <c r="B10" s="470"/>
      <c r="C10" s="186"/>
      <c r="D10" s="176"/>
      <c r="E10" s="185" t="str">
        <f>IF(D7&gt;0,C7,IF(D9&gt;0,C9,IF(D11&gt;0,C11,IF(D13&gt;0,C13,""))))</f>
        <v>ABU BAKR</v>
      </c>
      <c r="F10" s="244">
        <v>1</v>
      </c>
      <c r="G10" s="480"/>
      <c r="H10" s="481"/>
      <c r="I10" s="243">
        <v>0</v>
      </c>
      <c r="J10" s="185" t="str">
        <f>IF(K7&gt;0,L7,IF(K9&gt;0,L9,IF(K11&gt;0,L11,IF(K13&gt;0,L13,""))))</f>
        <v>MADINAH</v>
      </c>
      <c r="K10" s="176"/>
      <c r="M10" s="470"/>
      <c r="N10" s="78" t="s">
        <v>3</v>
      </c>
      <c r="O10" s="78" t="s">
        <v>104</v>
      </c>
    </row>
    <row r="11" spans="2:16" ht="23.4" customHeight="1" thickBot="1">
      <c r="B11" s="470"/>
      <c r="C11" s="236" t="s">
        <v>1</v>
      </c>
      <c r="D11" s="242">
        <v>0</v>
      </c>
      <c r="E11" s="176"/>
      <c r="G11" s="482"/>
      <c r="H11" s="483"/>
      <c r="J11" s="176"/>
      <c r="K11" s="242">
        <v>1</v>
      </c>
      <c r="L11" s="240" t="s">
        <v>8</v>
      </c>
      <c r="M11" s="470"/>
    </row>
    <row r="12" spans="2:16" ht="23.4" customHeight="1" thickBot="1">
      <c r="B12" s="470"/>
      <c r="C12" s="186"/>
      <c r="D12" s="187"/>
      <c r="K12" s="188"/>
      <c r="M12" s="470"/>
    </row>
    <row r="13" spans="2:16" ht="23.4" customHeight="1" thickBot="1">
      <c r="B13" s="470"/>
      <c r="C13" s="237" t="s">
        <v>3</v>
      </c>
      <c r="D13" s="242">
        <v>0</v>
      </c>
      <c r="E13" s="176"/>
      <c r="G13" s="484" t="s">
        <v>186</v>
      </c>
      <c r="H13" s="484"/>
      <c r="J13" s="176"/>
      <c r="K13" s="242">
        <v>0</v>
      </c>
      <c r="L13" s="240" t="s">
        <v>104</v>
      </c>
      <c r="M13" s="470"/>
    </row>
    <row r="14" spans="2:16">
      <c r="G14" s="472" t="str">
        <f>IF(OR(F10&gt;0,I10&gt;0),IF(F10&lt;I10,E10,IF(I10&lt;F10,J10,"")),"")</f>
        <v>MADINAH</v>
      </c>
      <c r="H14" s="473"/>
    </row>
    <row r="15" spans="2:16" ht="16.2" thickBot="1">
      <c r="G15" s="474"/>
      <c r="H15" s="475"/>
    </row>
    <row r="22" spans="2:19" ht="18.600000000000001">
      <c r="C22" s="417" t="s">
        <v>163</v>
      </c>
      <c r="D22" s="417"/>
      <c r="E22" s="417"/>
      <c r="F22" s="417"/>
      <c r="G22" s="417"/>
      <c r="H22" s="417"/>
      <c r="I22" s="417"/>
      <c r="J22" s="417"/>
      <c r="K22" s="417"/>
      <c r="L22" s="417"/>
    </row>
    <row r="23" spans="2:19" ht="18.600000000000001">
      <c r="C23" s="417" t="s">
        <v>40</v>
      </c>
      <c r="D23" s="417"/>
      <c r="E23" s="417"/>
      <c r="F23" s="417"/>
      <c r="G23" s="417"/>
      <c r="H23" s="417"/>
      <c r="I23" s="417"/>
      <c r="J23" s="417"/>
      <c r="K23" s="417"/>
      <c r="L23" s="417"/>
    </row>
    <row r="24" spans="2:19" ht="18.600000000000001">
      <c r="C24" s="417" t="s">
        <v>102</v>
      </c>
      <c r="D24" s="417"/>
      <c r="E24" s="417"/>
      <c r="F24" s="417"/>
      <c r="G24" s="417"/>
      <c r="H24" s="417"/>
      <c r="I24" s="417"/>
      <c r="J24" s="417"/>
      <c r="K24" s="417"/>
      <c r="L24" s="417"/>
    </row>
    <row r="25" spans="2:19">
      <c r="Q25" s="78" t="s">
        <v>162</v>
      </c>
    </row>
    <row r="26" spans="2:19" ht="23.4" customHeight="1" thickBot="1">
      <c r="B26" s="470" t="s">
        <v>167</v>
      </c>
      <c r="C26" s="471" t="s">
        <v>97</v>
      </c>
      <c r="D26" s="471"/>
      <c r="K26" s="471" t="s">
        <v>97</v>
      </c>
      <c r="L26" s="471"/>
      <c r="M26" s="470" t="s">
        <v>168</v>
      </c>
    </row>
    <row r="27" spans="2:19" ht="23.4" customHeight="1" thickBot="1">
      <c r="B27" s="470"/>
      <c r="C27" s="485" t="s">
        <v>173</v>
      </c>
      <c r="D27" s="485"/>
      <c r="E27" s="488" t="s">
        <v>65</v>
      </c>
      <c r="F27" s="488"/>
      <c r="G27" s="488"/>
      <c r="H27" s="488"/>
      <c r="I27" s="488"/>
      <c r="J27" s="488"/>
      <c r="K27" s="485" t="s">
        <v>175</v>
      </c>
      <c r="L27" s="485"/>
      <c r="M27" s="470"/>
      <c r="N27" s="78" t="s">
        <v>58</v>
      </c>
      <c r="O27" s="78" t="s">
        <v>61</v>
      </c>
    </row>
    <row r="28" spans="2:19" ht="23.4" customHeight="1" thickBot="1">
      <c r="B28" s="470"/>
      <c r="C28" s="233" t="s">
        <v>14</v>
      </c>
      <c r="D28" s="242">
        <v>1</v>
      </c>
      <c r="E28" s="476" t="s">
        <v>172</v>
      </c>
      <c r="F28" s="476"/>
      <c r="G28" s="476"/>
      <c r="H28" s="476"/>
      <c r="I28" s="476"/>
      <c r="J28" s="476"/>
      <c r="K28" s="242">
        <v>0</v>
      </c>
      <c r="L28" s="234" t="s">
        <v>21</v>
      </c>
      <c r="M28" s="470"/>
      <c r="N28" s="78" t="s">
        <v>14</v>
      </c>
      <c r="O28" s="78" t="s">
        <v>21</v>
      </c>
    </row>
    <row r="29" spans="2:19" ht="23.4" customHeight="1" thickBot="1">
      <c r="B29" s="470"/>
      <c r="C29" s="186"/>
      <c r="D29" s="187"/>
      <c r="G29" s="477" t="s">
        <v>185</v>
      </c>
      <c r="H29" s="477"/>
      <c r="K29" s="188"/>
      <c r="M29" s="470"/>
      <c r="N29" s="78" t="s">
        <v>15</v>
      </c>
      <c r="O29" s="78" t="s">
        <v>22</v>
      </c>
    </row>
    <row r="30" spans="2:19" ht="23.4" customHeight="1" thickBot="1">
      <c r="B30" s="470"/>
      <c r="C30" s="233" t="s">
        <v>15</v>
      </c>
      <c r="D30" s="242">
        <v>0</v>
      </c>
      <c r="E30" s="176"/>
      <c r="G30" s="478" t="str">
        <f>IF(OR(F31&gt;0,I31&gt;0),IF(F31&gt;I31,E31,IF(I31&gt;F31,J31,"")),"")</f>
        <v>ABU DAWUD</v>
      </c>
      <c r="H30" s="479"/>
      <c r="J30" s="176"/>
      <c r="K30" s="242">
        <v>0</v>
      </c>
      <c r="L30" s="234" t="s">
        <v>22</v>
      </c>
      <c r="M30" s="470"/>
      <c r="N30" s="78" t="s">
        <v>16</v>
      </c>
      <c r="O30" s="78" t="s">
        <v>23</v>
      </c>
    </row>
    <row r="31" spans="2:19" ht="23.4" customHeight="1" thickBot="1">
      <c r="B31" s="470"/>
      <c r="C31" s="186"/>
      <c r="D31" s="176"/>
      <c r="E31" s="190" t="str">
        <f>IF(D28&gt;0,C28,IF(D30&gt;0,C30,IF(D32&gt;0,C32,IF(D34&gt;0,C34,""))))</f>
        <v>BADR</v>
      </c>
      <c r="F31" s="244">
        <v>0</v>
      </c>
      <c r="G31" s="480"/>
      <c r="H31" s="481"/>
      <c r="I31" s="243">
        <v>1</v>
      </c>
      <c r="J31" s="190" t="str">
        <f>IF(K28&gt;0,L28,IF(K30&gt;0,L30,IF(K32&gt;0,L32,IF(K34&gt;0,L34,""))))</f>
        <v>ABU DAWUD</v>
      </c>
      <c r="K31" s="176"/>
      <c r="M31" s="470"/>
      <c r="N31" s="78" t="s">
        <v>17</v>
      </c>
      <c r="O31" s="78" t="s">
        <v>105</v>
      </c>
    </row>
    <row r="32" spans="2:19" ht="23.4" customHeight="1" thickBot="1">
      <c r="B32" s="470"/>
      <c r="C32" s="233" t="s">
        <v>16</v>
      </c>
      <c r="D32" s="242">
        <v>0</v>
      </c>
      <c r="E32" s="176"/>
      <c r="G32" s="482"/>
      <c r="H32" s="483"/>
      <c r="J32" s="176"/>
      <c r="K32" s="242">
        <v>1</v>
      </c>
      <c r="L32" s="234" t="s">
        <v>23</v>
      </c>
      <c r="M32" s="470"/>
      <c r="S32" s="193"/>
    </row>
    <row r="33" spans="2:15" ht="23.4" customHeight="1" thickBot="1">
      <c r="B33" s="470"/>
      <c r="C33" s="186"/>
      <c r="D33" s="187"/>
      <c r="K33" s="188"/>
      <c r="M33" s="470"/>
    </row>
    <row r="34" spans="2:15" ht="23.4" customHeight="1" thickBot="1">
      <c r="B34" s="470"/>
      <c r="C34" s="233" t="s">
        <v>17</v>
      </c>
      <c r="D34" s="242">
        <v>0</v>
      </c>
      <c r="E34" s="176"/>
      <c r="G34" s="484" t="s">
        <v>186</v>
      </c>
      <c r="H34" s="484"/>
      <c r="J34" s="176"/>
      <c r="K34" s="242">
        <v>0</v>
      </c>
      <c r="L34" s="234" t="s">
        <v>105</v>
      </c>
      <c r="M34" s="470"/>
    </row>
    <row r="35" spans="2:15">
      <c r="G35" s="472" t="str">
        <f>IF(OR(F31&gt;0,I31&gt;0),IF(F31&lt;I31,E31,IF(I31&lt;F31,J31,"")),"")</f>
        <v>BADR</v>
      </c>
      <c r="H35" s="473"/>
    </row>
    <row r="36" spans="2:15" ht="16.2" thickBot="1">
      <c r="G36" s="474"/>
      <c r="H36" s="475"/>
    </row>
    <row r="43" spans="2:15" ht="18.600000000000001">
      <c r="C43" s="417" t="s">
        <v>164</v>
      </c>
      <c r="D43" s="417"/>
      <c r="E43" s="417"/>
      <c r="F43" s="417"/>
      <c r="G43" s="417"/>
      <c r="H43" s="417"/>
      <c r="I43" s="417"/>
      <c r="J43" s="417"/>
      <c r="K43" s="417"/>
      <c r="L43" s="417"/>
    </row>
    <row r="44" spans="2:15" ht="18.600000000000001">
      <c r="C44" s="417" t="s">
        <v>40</v>
      </c>
      <c r="D44" s="417"/>
      <c r="E44" s="417"/>
      <c r="F44" s="417"/>
      <c r="G44" s="417"/>
      <c r="H44" s="417"/>
      <c r="I44" s="417"/>
      <c r="J44" s="417"/>
      <c r="K44" s="417"/>
      <c r="L44" s="417"/>
    </row>
    <row r="45" spans="2:15" ht="18.600000000000001">
      <c r="C45" s="417" t="s">
        <v>102</v>
      </c>
      <c r="D45" s="417"/>
      <c r="E45" s="417"/>
      <c r="F45" s="417"/>
      <c r="G45" s="417"/>
      <c r="H45" s="417"/>
      <c r="I45" s="417"/>
      <c r="J45" s="417"/>
      <c r="K45" s="417"/>
      <c r="L45" s="417"/>
    </row>
    <row r="47" spans="2:15" ht="23.4" customHeight="1" thickBot="1">
      <c r="B47" s="470" t="s">
        <v>169</v>
      </c>
      <c r="C47" s="471" t="s">
        <v>97</v>
      </c>
      <c r="D47" s="471"/>
      <c r="E47" s="488" t="s">
        <v>65</v>
      </c>
      <c r="F47" s="488"/>
      <c r="G47" s="488"/>
      <c r="H47" s="488"/>
      <c r="I47" s="488"/>
      <c r="J47" s="488"/>
      <c r="K47" s="471" t="s">
        <v>97</v>
      </c>
      <c r="L47" s="471"/>
      <c r="M47" s="470" t="s">
        <v>170</v>
      </c>
      <c r="N47" s="78" t="s">
        <v>57</v>
      </c>
      <c r="O47" s="78" t="s">
        <v>60</v>
      </c>
    </row>
    <row r="48" spans="2:15" ht="23.4" customHeight="1" thickBot="1">
      <c r="B48" s="470"/>
      <c r="C48" s="512" t="s">
        <v>171</v>
      </c>
      <c r="D48" s="513"/>
      <c r="E48" s="476" t="s">
        <v>171</v>
      </c>
      <c r="F48" s="476"/>
      <c r="G48" s="476"/>
      <c r="H48" s="476"/>
      <c r="I48" s="476"/>
      <c r="J48" s="476"/>
      <c r="K48" s="514" t="s">
        <v>172</v>
      </c>
      <c r="L48" s="512"/>
      <c r="M48" s="470"/>
      <c r="N48" s="78" t="s">
        <v>28</v>
      </c>
      <c r="O48" s="78" t="s">
        <v>106</v>
      </c>
    </row>
    <row r="49" spans="2:15" ht="23.4" customHeight="1" thickBot="1">
      <c r="B49" s="470"/>
      <c r="C49" s="235" t="s">
        <v>28</v>
      </c>
      <c r="D49" s="242">
        <v>0</v>
      </c>
      <c r="E49" s="176"/>
      <c r="G49" s="498" t="s">
        <v>185</v>
      </c>
      <c r="H49" s="498"/>
      <c r="J49" s="176"/>
      <c r="K49" s="242">
        <v>1</v>
      </c>
      <c r="L49" s="239" t="s">
        <v>106</v>
      </c>
      <c r="M49" s="470"/>
      <c r="N49" s="78" t="s">
        <v>29</v>
      </c>
      <c r="O49" s="78" t="s">
        <v>34</v>
      </c>
    </row>
    <row r="50" spans="2:15" ht="23.4" customHeight="1" thickBot="1">
      <c r="B50" s="470"/>
      <c r="C50" s="191"/>
      <c r="D50" s="187"/>
      <c r="E50" s="176"/>
      <c r="G50" s="478" t="str">
        <f>IF(OR(F51&gt;0,I51&gt;0),IF(F51&gt;I51,E51,IF(I51&gt;F51,J51,"")),"")</f>
        <v>AHMAD BIN HAMBAL</v>
      </c>
      <c r="H50" s="479"/>
      <c r="J50" s="176"/>
      <c r="K50" s="188"/>
      <c r="L50" s="176"/>
      <c r="M50" s="470"/>
      <c r="N50" s="78" t="s">
        <v>44</v>
      </c>
      <c r="O50" s="78" t="s">
        <v>36</v>
      </c>
    </row>
    <row r="51" spans="2:15" ht="23.4" customHeight="1" thickBot="1">
      <c r="B51" s="470"/>
      <c r="C51" s="235" t="s">
        <v>29</v>
      </c>
      <c r="D51" s="242">
        <v>0</v>
      </c>
      <c r="E51" s="238" t="str">
        <f>IF(D49&gt;0,C49,IF(D51&gt;0,C51,IF(D53&gt;0,C53,"")))</f>
        <v>DARUSSALAM</v>
      </c>
      <c r="F51" s="242">
        <v>0</v>
      </c>
      <c r="G51" s="480"/>
      <c r="H51" s="481"/>
      <c r="I51" s="242">
        <v>1</v>
      </c>
      <c r="J51" s="235" t="str">
        <f>IF(K49&gt;0,L49,IF(K51&gt;0,L51,IF(K53&gt;0,L53,"")))</f>
        <v>AHMAD BIN HAMBAL</v>
      </c>
      <c r="K51" s="242">
        <v>0</v>
      </c>
      <c r="L51" s="238" t="s">
        <v>34</v>
      </c>
      <c r="M51" s="470"/>
    </row>
    <row r="52" spans="2:15" ht="23.4" customHeight="1" thickBot="1">
      <c r="B52" s="470"/>
      <c r="C52" s="191"/>
      <c r="D52" s="187"/>
      <c r="E52" s="176"/>
      <c r="F52" s="176"/>
      <c r="G52" s="482"/>
      <c r="H52" s="483"/>
      <c r="I52" s="176"/>
      <c r="J52" s="176"/>
      <c r="K52" s="188"/>
      <c r="L52" s="176"/>
      <c r="M52" s="470"/>
    </row>
    <row r="53" spans="2:15" ht="23.4" customHeight="1" thickBot="1">
      <c r="B53" s="470"/>
      <c r="C53" s="235" t="s">
        <v>44</v>
      </c>
      <c r="D53" s="242">
        <v>1</v>
      </c>
      <c r="E53" s="176"/>
      <c r="J53" s="176"/>
      <c r="K53" s="242">
        <v>0</v>
      </c>
      <c r="L53" s="239" t="s">
        <v>36</v>
      </c>
      <c r="M53" s="470"/>
    </row>
    <row r="54" spans="2:15" ht="23.4" customHeight="1" thickBot="1">
      <c r="C54" s="186"/>
      <c r="D54" s="176"/>
      <c r="G54" s="494" t="s">
        <v>186</v>
      </c>
      <c r="H54" s="494"/>
      <c r="J54" s="176"/>
      <c r="K54" s="176"/>
      <c r="L54" s="191"/>
    </row>
    <row r="55" spans="2:15">
      <c r="G55" s="472" t="str">
        <f>IF(OR(F51&gt;0,I51&gt;0),IF(F51&lt;I51,E51,IF(I51&lt;F51,J51,"")),"")</f>
        <v>DARUSSALAM</v>
      </c>
      <c r="H55" s="473"/>
    </row>
    <row r="56" spans="2:15" ht="16.2" thickBot="1">
      <c r="G56" s="474"/>
      <c r="H56" s="475"/>
    </row>
  </sheetData>
  <mergeCells count="45">
    <mergeCell ref="M5:M13"/>
    <mergeCell ref="B5:B13"/>
    <mergeCell ref="B26:B34"/>
    <mergeCell ref="M26:M34"/>
    <mergeCell ref="G54:H54"/>
    <mergeCell ref="C48:D48"/>
    <mergeCell ref="K48:L48"/>
    <mergeCell ref="C27:D27"/>
    <mergeCell ref="K27:L27"/>
    <mergeCell ref="E28:J28"/>
    <mergeCell ref="E48:J48"/>
    <mergeCell ref="G29:H29"/>
    <mergeCell ref="G30:H32"/>
    <mergeCell ref="G34:H34"/>
    <mergeCell ref="G35:H36"/>
    <mergeCell ref="G13:H13"/>
    <mergeCell ref="M47:M53"/>
    <mergeCell ref="G49:H49"/>
    <mergeCell ref="C47:D47"/>
    <mergeCell ref="K47:L47"/>
    <mergeCell ref="E47:J47"/>
    <mergeCell ref="G50:H52"/>
    <mergeCell ref="C26:D26"/>
    <mergeCell ref="K26:L26"/>
    <mergeCell ref="G55:H56"/>
    <mergeCell ref="C43:L43"/>
    <mergeCell ref="B47:B53"/>
    <mergeCell ref="C44:L44"/>
    <mergeCell ref="C45:L45"/>
    <mergeCell ref="E27:J27"/>
    <mergeCell ref="C2:L2"/>
    <mergeCell ref="C1:L1"/>
    <mergeCell ref="G9:H11"/>
    <mergeCell ref="G8:H8"/>
    <mergeCell ref="K5:L5"/>
    <mergeCell ref="C5:D5"/>
    <mergeCell ref="E6:J6"/>
    <mergeCell ref="C6:D6"/>
    <mergeCell ref="K6:L6"/>
    <mergeCell ref="E7:J7"/>
    <mergeCell ref="G14:H15"/>
    <mergeCell ref="C22:L22"/>
    <mergeCell ref="C23:L23"/>
    <mergeCell ref="C24:L24"/>
    <mergeCell ref="C3:L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6" zoomScale="85" zoomScaleNormal="85" workbookViewId="0"/>
  </sheetViews>
  <sheetFormatPr defaultColWidth="12.59765625" defaultRowHeight="15" customHeight="1"/>
  <cols>
    <col min="1" max="1" width="7.59765625" customWidth="1"/>
    <col min="2" max="2" width="2.59765625" customWidth="1"/>
    <col min="3" max="3" width="8.8984375" customWidth="1"/>
    <col min="4" max="4" width="11.69921875" customWidth="1"/>
    <col min="5" max="5" width="3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2.5" customWidth="1"/>
    <col min="11" max="11" width="3" customWidth="1"/>
    <col min="12" max="12" width="10.19921875" customWidth="1"/>
    <col min="13" max="13" width="9.5" customWidth="1"/>
    <col min="14" max="14" width="3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517" t="s">
        <v>76</v>
      </c>
      <c r="D1" s="518"/>
      <c r="E1" s="518"/>
      <c r="F1" s="518"/>
      <c r="G1" s="518"/>
      <c r="H1" s="518"/>
      <c r="I1" s="518"/>
      <c r="J1" s="518"/>
      <c r="K1" s="518"/>
      <c r="L1" s="518"/>
      <c r="M1" s="518"/>
      <c r="N1" s="518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3"/>
      <c r="B2" s="3"/>
      <c r="C2" s="519" t="s">
        <v>40</v>
      </c>
      <c r="D2" s="518"/>
      <c r="E2" s="518"/>
      <c r="F2" s="518"/>
      <c r="G2" s="518"/>
      <c r="H2" s="518"/>
      <c r="I2" s="518"/>
      <c r="J2" s="518"/>
      <c r="K2" s="518"/>
      <c r="L2" s="518"/>
      <c r="M2" s="518"/>
      <c r="N2" s="518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20" t="s">
        <v>41</v>
      </c>
      <c r="D3" s="521"/>
      <c r="E3" s="521"/>
      <c r="F3" s="521"/>
      <c r="G3" s="521"/>
      <c r="H3" s="521"/>
      <c r="I3" s="521"/>
      <c r="J3" s="521"/>
      <c r="K3" s="521"/>
      <c r="L3" s="521"/>
      <c r="M3" s="521"/>
      <c r="N3" s="521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9.25" customHeight="1">
      <c r="A4" s="3"/>
      <c r="B4" s="3"/>
      <c r="C4" s="6" t="s">
        <v>42</v>
      </c>
      <c r="D4" s="7" t="s">
        <v>77</v>
      </c>
      <c r="E4" s="7"/>
      <c r="F4" s="7"/>
      <c r="G4" s="6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5" customHeight="1">
      <c r="A5" s="9" t="s">
        <v>0</v>
      </c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10" t="s">
        <v>7</v>
      </c>
      <c r="N5" s="10"/>
      <c r="O5" s="10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" customHeight="1">
      <c r="A6" s="11"/>
      <c r="B6" s="11"/>
      <c r="C6" s="11"/>
      <c r="D6" s="12" t="str">
        <f>'JADWAL IKHWAN'!AR27</f>
        <v>MUSLIM</v>
      </c>
      <c r="E6" s="13"/>
      <c r="F6" s="13"/>
      <c r="G6" s="6"/>
      <c r="H6" s="6"/>
      <c r="I6" s="6"/>
      <c r="J6" s="14" t="str">
        <f>'JADWAL IKHWAN'!AN28</f>
        <v>BADR</v>
      </c>
      <c r="K6" s="14"/>
      <c r="L6" s="14"/>
      <c r="M6" s="15"/>
      <c r="N6" s="16"/>
      <c r="O6" s="1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" customHeight="1">
      <c r="A7" s="9" t="s">
        <v>2</v>
      </c>
      <c r="B7" s="9"/>
      <c r="C7" s="17"/>
      <c r="D7" s="6"/>
      <c r="E7" s="18"/>
      <c r="F7" s="6"/>
      <c r="G7" s="19"/>
      <c r="H7" s="20"/>
      <c r="I7" s="20"/>
      <c r="J7" s="21"/>
      <c r="K7" s="6"/>
      <c r="L7" s="6"/>
      <c r="M7" s="10" t="s">
        <v>9</v>
      </c>
      <c r="N7" s="10"/>
      <c r="O7" s="10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" customHeight="1">
      <c r="A8" s="3"/>
      <c r="B8" s="3"/>
      <c r="C8" s="6"/>
      <c r="D8" s="20"/>
      <c r="E8" s="20"/>
      <c r="F8" s="20"/>
      <c r="G8" s="23" t="str">
        <f>'JADWAL IKHWAN'!AN30</f>
        <v>MUSLIM</v>
      </c>
      <c r="H8" s="515" t="str">
        <f>'JADWAL IKHWAN'!K37</f>
        <v>AL QUDS</v>
      </c>
      <c r="I8" s="24" t="str">
        <f>'JADWAL IKHWAN'!AR30</f>
        <v>BADR</v>
      </c>
      <c r="J8" s="20"/>
      <c r="K8" s="20"/>
      <c r="L8" s="20"/>
      <c r="M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" customHeight="1">
      <c r="A9" s="9" t="s">
        <v>1</v>
      </c>
      <c r="B9" s="9"/>
      <c r="C9" s="9"/>
      <c r="D9" s="6"/>
      <c r="E9" s="6"/>
      <c r="F9" s="6"/>
      <c r="G9" s="21"/>
      <c r="H9" s="516"/>
      <c r="I9" s="6"/>
      <c r="J9" s="25"/>
      <c r="K9" s="6"/>
      <c r="L9" s="6"/>
      <c r="M9" s="22" t="s">
        <v>10</v>
      </c>
      <c r="N9" s="10"/>
      <c r="O9" s="10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5" customHeight="1">
      <c r="A10" s="11"/>
      <c r="B10" s="11"/>
      <c r="C10" s="11"/>
      <c r="D10" s="12" t="str">
        <f>'JADWAL IKHWAN'!AS23</f>
        <v>BADR</v>
      </c>
      <c r="E10" s="13"/>
      <c r="F10" s="13"/>
      <c r="G10" s="25"/>
      <c r="H10" s="6"/>
      <c r="I10" s="6"/>
      <c r="J10" s="26" t="str">
        <f>'JADWAL IKHWAN'!AR28</f>
        <v>KHAIBAR</v>
      </c>
      <c r="K10" s="14"/>
      <c r="L10" s="14"/>
      <c r="M10" s="27"/>
      <c r="N10" s="28"/>
      <c r="O10" s="28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5" customHeight="1">
      <c r="A11" s="9" t="s">
        <v>3</v>
      </c>
      <c r="B11" s="9"/>
      <c r="C11" s="17"/>
      <c r="D11" s="6"/>
      <c r="E11" s="6"/>
      <c r="F11" s="6"/>
      <c r="G11" s="6"/>
      <c r="H11" s="6"/>
      <c r="I11" s="6"/>
      <c r="J11" s="6"/>
      <c r="K11" s="6"/>
      <c r="L11" s="6"/>
      <c r="M11" s="22" t="s">
        <v>8</v>
      </c>
      <c r="N11" s="10"/>
      <c r="O11" s="10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.25" customHeight="1">
      <c r="A12" s="3"/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3"/>
      <c r="B13" s="3"/>
      <c r="C13" s="517" t="s">
        <v>78</v>
      </c>
      <c r="D13" s="518"/>
      <c r="E13" s="518"/>
      <c r="F13" s="518"/>
      <c r="G13" s="518"/>
      <c r="H13" s="518"/>
      <c r="I13" s="518"/>
      <c r="J13" s="518"/>
      <c r="K13" s="518"/>
      <c r="L13" s="518"/>
      <c r="M13" s="518"/>
      <c r="N13" s="518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3"/>
      <c r="B14" s="3"/>
      <c r="C14" s="519" t="s">
        <v>40</v>
      </c>
      <c r="D14" s="518"/>
      <c r="E14" s="518"/>
      <c r="F14" s="518"/>
      <c r="G14" s="518"/>
      <c r="H14" s="518"/>
      <c r="I14" s="518"/>
      <c r="J14" s="518"/>
      <c r="K14" s="518"/>
      <c r="L14" s="518"/>
      <c r="M14" s="518"/>
      <c r="N14" s="518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3"/>
      <c r="B15" s="3"/>
      <c r="C15" s="520" t="s">
        <v>41</v>
      </c>
      <c r="D15" s="521"/>
      <c r="E15" s="521"/>
      <c r="F15" s="521"/>
      <c r="G15" s="521"/>
      <c r="H15" s="521"/>
      <c r="I15" s="521"/>
      <c r="J15" s="521"/>
      <c r="K15" s="521"/>
      <c r="L15" s="521"/>
      <c r="M15" s="521"/>
      <c r="N15" s="52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9.25" customHeight="1">
      <c r="A16" s="3"/>
      <c r="B16" s="3"/>
      <c r="C16" s="6"/>
      <c r="D16" s="7"/>
      <c r="E16" s="7"/>
      <c r="F16" s="7"/>
      <c r="G16" s="6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" customHeight="1">
      <c r="A17" s="9" t="s">
        <v>16</v>
      </c>
      <c r="B17" s="9"/>
      <c r="C17" s="9"/>
      <c r="D17" s="6"/>
      <c r="E17" s="6"/>
      <c r="F17" s="6"/>
      <c r="G17" s="6"/>
      <c r="H17" s="6"/>
      <c r="I17" s="6"/>
      <c r="J17" s="6"/>
      <c r="K17" s="6"/>
      <c r="L17" s="6"/>
      <c r="M17" s="10" t="s">
        <v>23</v>
      </c>
      <c r="N17" s="10"/>
      <c r="O17" s="10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5" customHeight="1">
      <c r="A18" s="11"/>
      <c r="B18" s="11"/>
      <c r="C18" s="11"/>
      <c r="D18" s="12" t="str">
        <f>'JADWAL IKHWAN'!F60</f>
        <v>KHAIBAR</v>
      </c>
      <c r="E18" s="13"/>
      <c r="F18" s="13"/>
      <c r="G18" s="6"/>
      <c r="H18" s="6"/>
      <c r="I18" s="6"/>
      <c r="J18" s="14" t="str">
        <f>'JADWAL IKHWAN'!F61</f>
        <v>ABU DAWUD</v>
      </c>
      <c r="K18" s="14"/>
      <c r="L18" s="14"/>
      <c r="M18" s="15"/>
      <c r="N18" s="16"/>
      <c r="O18" s="1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5" customHeight="1">
      <c r="A19" s="9" t="s">
        <v>15</v>
      </c>
      <c r="B19" s="9"/>
      <c r="C19" s="17"/>
      <c r="D19" s="6"/>
      <c r="E19" s="18"/>
      <c r="F19" s="6"/>
      <c r="G19" s="19"/>
      <c r="H19" s="20"/>
      <c r="I19" s="20"/>
      <c r="J19" s="21"/>
      <c r="K19" s="6"/>
      <c r="L19" s="6"/>
      <c r="M19" s="10" t="s">
        <v>21</v>
      </c>
      <c r="N19" s="10"/>
      <c r="O19" s="10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5" customHeight="1">
      <c r="A20" s="3"/>
      <c r="B20" s="3"/>
      <c r="C20" s="6"/>
      <c r="D20" s="20"/>
      <c r="E20" s="20"/>
      <c r="F20" s="20"/>
      <c r="G20" s="23" t="str">
        <f>'JADWAL IKHWAN'!F63</f>
        <v>TABUK</v>
      </c>
      <c r="H20" s="515" t="str">
        <f>'JADWAL IKHWAN'!K63</f>
        <v>TABUK</v>
      </c>
      <c r="I20" s="24" t="str">
        <f>'JADWAL IKHWAN'!J63</f>
        <v>AL BAIHAQI</v>
      </c>
      <c r="J20" s="20"/>
      <c r="K20" s="20"/>
      <c r="L20" s="20"/>
      <c r="M20" s="6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5" customHeight="1">
      <c r="A21" s="9" t="s">
        <v>14</v>
      </c>
      <c r="B21" s="9"/>
      <c r="C21" s="9"/>
      <c r="D21" s="6"/>
      <c r="E21" s="6"/>
      <c r="F21" s="6"/>
      <c r="G21" s="21"/>
      <c r="H21" s="516"/>
      <c r="I21" s="6"/>
      <c r="J21" s="25"/>
      <c r="K21" s="6"/>
      <c r="L21" s="6"/>
      <c r="M21" s="10" t="s">
        <v>22</v>
      </c>
      <c r="N21" s="10"/>
      <c r="O21" s="1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5" customHeight="1">
      <c r="A22" s="11"/>
      <c r="B22" s="11"/>
      <c r="C22" s="11"/>
      <c r="D22" s="12" t="str">
        <f>'JADWAL IKHWAN'!J60</f>
        <v>TABUK</v>
      </c>
      <c r="E22" s="13"/>
      <c r="F22" s="13"/>
      <c r="G22" s="25"/>
      <c r="H22" s="6"/>
      <c r="I22" s="6"/>
      <c r="J22" s="26" t="str">
        <f>'JADWAL IKHWAN'!J61</f>
        <v>AL BAIHAQI</v>
      </c>
      <c r="K22" s="14"/>
      <c r="L22" s="14"/>
      <c r="M22" s="15"/>
      <c r="N22" s="16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5" customHeight="1">
      <c r="A23" s="9" t="s">
        <v>17</v>
      </c>
      <c r="B23" s="9"/>
      <c r="C23" s="17"/>
      <c r="D23" s="6"/>
      <c r="E23" s="6"/>
      <c r="F23" s="6"/>
      <c r="G23" s="6"/>
      <c r="H23" s="6"/>
      <c r="I23" s="6"/>
      <c r="J23" s="6"/>
      <c r="K23" s="6"/>
      <c r="L23" s="6"/>
      <c r="M23" s="22" t="s">
        <v>43</v>
      </c>
      <c r="N23" s="10"/>
      <c r="O23" s="1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517" t="s">
        <v>79</v>
      </c>
      <c r="D25" s="518"/>
      <c r="E25" s="518"/>
      <c r="F25" s="518"/>
      <c r="G25" s="518"/>
      <c r="H25" s="518"/>
      <c r="I25" s="518"/>
      <c r="J25" s="518"/>
      <c r="K25" s="518"/>
      <c r="L25" s="518"/>
      <c r="M25" s="518"/>
      <c r="N25" s="518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3"/>
      <c r="B26" s="3"/>
      <c r="C26" s="519" t="s">
        <v>40</v>
      </c>
      <c r="D26" s="518"/>
      <c r="E26" s="518"/>
      <c r="F26" s="518"/>
      <c r="G26" s="518"/>
      <c r="H26" s="518"/>
      <c r="I26" s="518"/>
      <c r="J26" s="518"/>
      <c r="K26" s="518"/>
      <c r="L26" s="518"/>
      <c r="M26" s="518"/>
      <c r="N26" s="518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3"/>
      <c r="B27" s="3"/>
      <c r="C27" s="520" t="s">
        <v>41</v>
      </c>
      <c r="D27" s="521"/>
      <c r="E27" s="521"/>
      <c r="F27" s="521"/>
      <c r="G27" s="521"/>
      <c r="H27" s="521"/>
      <c r="I27" s="521"/>
      <c r="J27" s="521"/>
      <c r="K27" s="521"/>
      <c r="L27" s="521"/>
      <c r="M27" s="521"/>
      <c r="N27" s="521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9.25" customHeight="1">
      <c r="A28" s="3"/>
      <c r="B28" s="3"/>
      <c r="C28" s="6"/>
      <c r="D28" s="7"/>
      <c r="E28" s="7"/>
      <c r="F28" s="7"/>
      <c r="G28" s="6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7.25" customHeight="1">
      <c r="A29" s="9" t="s">
        <v>44</v>
      </c>
      <c r="B29" s="9"/>
      <c r="C29" s="9"/>
      <c r="D29" s="6"/>
      <c r="E29" s="6"/>
      <c r="F29" s="6"/>
      <c r="G29" s="6"/>
      <c r="H29" s="6"/>
      <c r="I29" s="6"/>
      <c r="J29" s="6"/>
      <c r="K29" s="6"/>
      <c r="L29" s="6"/>
      <c r="M29" s="10" t="s">
        <v>34</v>
      </c>
      <c r="N29" s="10"/>
      <c r="O29" s="10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7.25" customHeight="1">
      <c r="A30" s="11"/>
      <c r="B30" s="11"/>
      <c r="C30" s="11"/>
      <c r="D30" s="12" t="str">
        <f>'JADWAL IKHWAN'!F46</f>
        <v>FIRDAUS</v>
      </c>
      <c r="E30" s="13"/>
      <c r="F30" s="13"/>
      <c r="G30" s="6"/>
      <c r="H30" s="6"/>
      <c r="I30" s="6"/>
      <c r="J30" s="14" t="str">
        <f>'JADWAL IKHWAN'!F47</f>
        <v>ABU HANIFAH</v>
      </c>
      <c r="K30" s="14"/>
      <c r="L30" s="14"/>
      <c r="M30" s="15"/>
      <c r="N30" s="16"/>
      <c r="O30" s="1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7.25" customHeight="1">
      <c r="A31" s="9" t="s">
        <v>28</v>
      </c>
      <c r="B31" s="9"/>
      <c r="C31" s="17"/>
      <c r="D31" s="6"/>
      <c r="E31" s="18"/>
      <c r="F31" s="6"/>
      <c r="G31" s="19"/>
      <c r="H31" s="20"/>
      <c r="I31" s="20"/>
      <c r="J31" s="21"/>
      <c r="K31" s="6"/>
      <c r="L31" s="6"/>
      <c r="M31" s="29" t="s">
        <v>35</v>
      </c>
      <c r="N31" s="10"/>
      <c r="O31" s="10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7.25" customHeight="1">
      <c r="A32" s="3"/>
      <c r="B32" s="3"/>
      <c r="C32" s="6"/>
      <c r="D32" s="20"/>
      <c r="E32" s="20"/>
      <c r="F32" s="20"/>
      <c r="G32" s="23" t="str">
        <f>'JADWAL IKHWAN'!F49</f>
        <v>NA'IM</v>
      </c>
      <c r="H32" s="522" t="str">
        <f>'JADWAL IKHWAN'!K49</f>
        <v>NA'IM</v>
      </c>
      <c r="I32" s="30" t="str">
        <f>'JADWAL IKHWAN'!J49</f>
        <v>SUFYAN ATS TSAURY</v>
      </c>
      <c r="J32" s="20"/>
      <c r="K32" s="20"/>
      <c r="L32" s="20"/>
      <c r="M32" s="6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7.25" customHeight="1">
      <c r="D33" s="6"/>
      <c r="E33" s="6"/>
      <c r="F33" s="6"/>
      <c r="G33" s="21"/>
      <c r="H33" s="516"/>
      <c r="I33" s="6"/>
      <c r="J33" s="25"/>
      <c r="K33" s="6"/>
      <c r="L33" s="6"/>
      <c r="M33" s="3"/>
      <c r="N33" s="3"/>
      <c r="O33" s="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7.25" customHeight="1">
      <c r="D34" s="12" t="s">
        <v>29</v>
      </c>
      <c r="E34" s="13"/>
      <c r="F34" s="13"/>
      <c r="G34" s="25"/>
      <c r="H34" s="6"/>
      <c r="I34" s="6"/>
      <c r="J34" s="31" t="s">
        <v>36</v>
      </c>
      <c r="K34" s="14"/>
      <c r="L34" s="14"/>
      <c r="M34" s="3"/>
      <c r="N34" s="3"/>
      <c r="O34" s="3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1.25" customHeight="1"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9.2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9.25" customHeight="1">
      <c r="A37" s="3"/>
      <c r="B37" s="3"/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3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3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3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3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3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3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3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3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3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3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3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3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3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14:N14"/>
    <mergeCell ref="C15:N15"/>
    <mergeCell ref="C1:N1"/>
    <mergeCell ref="C2:N2"/>
    <mergeCell ref="C3:N3"/>
    <mergeCell ref="H8:H9"/>
    <mergeCell ref="C13:N13"/>
    <mergeCell ref="H20:H21"/>
    <mergeCell ref="C25:N25"/>
    <mergeCell ref="C26:N26"/>
    <mergeCell ref="C27:N27"/>
    <mergeCell ref="H32:H33"/>
  </mergeCells>
  <printOptions horizontalCentered="1"/>
  <pageMargins left="0.39370078740157483" right="0.39370078740157483" top="0.78740157480314965" bottom="0.39370078740157483" header="0" footer="0"/>
  <pageSetup paperSize="9" orientation="landscape"/>
  <rowBreaks count="2" manualBreakCount="2">
    <brk id="23" man="1"/>
    <brk id="11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A22" workbookViewId="0">
      <selection activeCell="C43" sqref="C43"/>
    </sheetView>
  </sheetViews>
  <sheetFormatPr defaultColWidth="12.59765625" defaultRowHeight="15" customHeight="1"/>
  <cols>
    <col min="1" max="2" width="8.59765625" customWidth="1"/>
    <col min="3" max="3" width="20" customWidth="1"/>
    <col min="4" max="22" width="8.59765625" customWidth="1"/>
  </cols>
  <sheetData>
    <row r="1" spans="1:22" ht="14.25" customHeight="1"/>
    <row r="2" spans="1:22" ht="14.25" customHeight="1">
      <c r="B2" s="523">
        <v>1</v>
      </c>
      <c r="C2" s="2" t="s">
        <v>0</v>
      </c>
    </row>
    <row r="3" spans="1:22" ht="14.25" customHeight="1">
      <c r="B3" s="518"/>
      <c r="C3" s="2" t="s">
        <v>1</v>
      </c>
    </row>
    <row r="4" spans="1:22" ht="14.25" customHeight="1">
      <c r="B4" s="518"/>
      <c r="C4" s="2" t="s">
        <v>2</v>
      </c>
    </row>
    <row r="5" spans="1:22" ht="14.25" customHeight="1">
      <c r="B5" s="518"/>
      <c r="C5" s="2" t="s">
        <v>3</v>
      </c>
    </row>
    <row r="6" spans="1:22" ht="14.25" customHeight="1">
      <c r="B6" s="518"/>
      <c r="C6" s="3" t="s">
        <v>4</v>
      </c>
    </row>
    <row r="7" spans="1:22" ht="14.25" customHeight="1">
      <c r="B7" s="518"/>
      <c r="C7" s="3" t="s">
        <v>5</v>
      </c>
    </row>
    <row r="8" spans="1:22" ht="14.25" customHeight="1">
      <c r="B8" s="518"/>
      <c r="C8" s="3" t="s">
        <v>6</v>
      </c>
    </row>
    <row r="9" spans="1:22" ht="14.2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4.25" customHeight="1">
      <c r="B10" s="523">
        <v>2</v>
      </c>
      <c r="C10" s="2" t="s">
        <v>7</v>
      </c>
    </row>
    <row r="11" spans="1:22" ht="14.25" customHeight="1">
      <c r="B11" s="518"/>
      <c r="C11" s="2" t="s">
        <v>8</v>
      </c>
    </row>
    <row r="12" spans="1:22" ht="14.25" customHeight="1">
      <c r="B12" s="518"/>
      <c r="C12" s="2" t="s">
        <v>9</v>
      </c>
    </row>
    <row r="13" spans="1:22" ht="14.25" customHeight="1">
      <c r="B13" s="518"/>
      <c r="C13" s="2" t="s">
        <v>10</v>
      </c>
    </row>
    <row r="14" spans="1:22" ht="14.25" customHeight="1">
      <c r="B14" s="518"/>
      <c r="C14" s="3" t="s">
        <v>11</v>
      </c>
    </row>
    <row r="15" spans="1:22" ht="14.25" customHeight="1">
      <c r="B15" s="518"/>
      <c r="C15" s="3" t="s">
        <v>12</v>
      </c>
    </row>
    <row r="16" spans="1:22" ht="14.25" customHeight="1">
      <c r="B16" s="518"/>
      <c r="C16" s="3" t="s">
        <v>13</v>
      </c>
    </row>
    <row r="17" spans="2:3" ht="14.25" customHeight="1"/>
    <row r="18" spans="2:3" ht="14.25" customHeight="1">
      <c r="B18" s="523">
        <v>3</v>
      </c>
      <c r="C18" s="2" t="s">
        <v>14</v>
      </c>
    </row>
    <row r="19" spans="2:3" ht="14.25" customHeight="1">
      <c r="B19" s="518"/>
      <c r="C19" s="2" t="s">
        <v>15</v>
      </c>
    </row>
    <row r="20" spans="2:3" ht="14.25" customHeight="1">
      <c r="B20" s="518"/>
      <c r="C20" s="2" t="s">
        <v>16</v>
      </c>
    </row>
    <row r="21" spans="2:3" ht="14.25" customHeight="1">
      <c r="B21" s="518"/>
      <c r="C21" s="2" t="s">
        <v>17</v>
      </c>
    </row>
    <row r="22" spans="2:3" ht="14.25" customHeight="1">
      <c r="B22" s="518"/>
      <c r="C22" s="3" t="s">
        <v>18</v>
      </c>
    </row>
    <row r="23" spans="2:3" ht="14.25" customHeight="1">
      <c r="B23" s="518"/>
      <c r="C23" s="3" t="s">
        <v>19</v>
      </c>
    </row>
    <row r="24" spans="2:3" ht="14.25" customHeight="1">
      <c r="B24" s="518"/>
      <c r="C24" s="3" t="s">
        <v>20</v>
      </c>
    </row>
    <row r="25" spans="2:3" ht="14.25" customHeight="1"/>
    <row r="26" spans="2:3" ht="14.25" customHeight="1">
      <c r="B26" s="523">
        <v>4</v>
      </c>
      <c r="C26" s="2" t="s">
        <v>21</v>
      </c>
    </row>
    <row r="27" spans="2:3" ht="14.25" customHeight="1">
      <c r="B27" s="518"/>
      <c r="C27" s="2" t="s">
        <v>22</v>
      </c>
    </row>
    <row r="28" spans="2:3" ht="14.25" customHeight="1">
      <c r="B28" s="518"/>
      <c r="C28" s="2" t="s">
        <v>23</v>
      </c>
    </row>
    <row r="29" spans="2:3" ht="14.25" customHeight="1">
      <c r="B29" s="518"/>
      <c r="C29" s="2" t="s">
        <v>24</v>
      </c>
    </row>
    <row r="30" spans="2:3" ht="14.25" customHeight="1">
      <c r="B30" s="518"/>
      <c r="C30" s="3" t="s">
        <v>25</v>
      </c>
    </row>
    <row r="31" spans="2:3" ht="14.25" customHeight="1">
      <c r="B31" s="518"/>
      <c r="C31" s="3" t="s">
        <v>26</v>
      </c>
    </row>
    <row r="32" spans="2:3" ht="14.25" customHeight="1">
      <c r="B32" s="518"/>
      <c r="C32" s="3" t="s">
        <v>27</v>
      </c>
    </row>
    <row r="33" spans="2:3" ht="14.25" customHeight="1"/>
    <row r="34" spans="2:3" ht="14.25" customHeight="1">
      <c r="B34" s="523">
        <v>5</v>
      </c>
      <c r="C34" s="2" t="s">
        <v>28</v>
      </c>
    </row>
    <row r="35" spans="2:3" ht="14.25" customHeight="1">
      <c r="B35" s="518"/>
      <c r="C35" s="2" t="s">
        <v>29</v>
      </c>
    </row>
    <row r="36" spans="2:3" ht="14.25" customHeight="1">
      <c r="B36" s="518"/>
      <c r="C36" s="2" t="s">
        <v>30</v>
      </c>
    </row>
    <row r="37" spans="2:3" ht="14.25" customHeight="1">
      <c r="B37" s="518"/>
      <c r="C37" s="3" t="s">
        <v>31</v>
      </c>
    </row>
    <row r="38" spans="2:3" ht="14.25" customHeight="1">
      <c r="B38" s="518"/>
      <c r="C38" s="3" t="s">
        <v>32</v>
      </c>
    </row>
    <row r="39" spans="2:3" ht="14.25" customHeight="1">
      <c r="B39" s="518"/>
      <c r="C39" s="3" t="s">
        <v>33</v>
      </c>
    </row>
    <row r="40" spans="2:3" ht="14.25" customHeight="1"/>
    <row r="41" spans="2:3" ht="14.25" customHeight="1">
      <c r="B41" s="523">
        <v>6</v>
      </c>
      <c r="C41" s="2" t="s">
        <v>34</v>
      </c>
    </row>
    <row r="42" spans="2:3" ht="14.25" customHeight="1">
      <c r="B42" s="518"/>
      <c r="C42" s="2" t="s">
        <v>35</v>
      </c>
    </row>
    <row r="43" spans="2:3" ht="14.25" customHeight="1">
      <c r="B43" s="518"/>
      <c r="C43" s="2" t="s">
        <v>36</v>
      </c>
    </row>
    <row r="44" spans="2:3" ht="14.25" customHeight="1">
      <c r="B44" s="518"/>
      <c r="C44" s="3" t="s">
        <v>37</v>
      </c>
    </row>
    <row r="45" spans="2:3" ht="14.25" customHeight="1">
      <c r="B45" s="518"/>
      <c r="C45" s="3" t="s">
        <v>38</v>
      </c>
    </row>
    <row r="46" spans="2:3" ht="14.25" customHeight="1">
      <c r="B46" s="518"/>
      <c r="C46" s="3" t="s">
        <v>39</v>
      </c>
    </row>
    <row r="47" spans="2:3" ht="14.25" customHeight="1"/>
    <row r="48" spans="2:3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</sheetData>
  <mergeCells count="6">
    <mergeCell ref="B41:B46"/>
    <mergeCell ref="B2:B8"/>
    <mergeCell ref="B10:B16"/>
    <mergeCell ref="B18:B24"/>
    <mergeCell ref="B26:B32"/>
    <mergeCell ref="B34:B39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59765625" defaultRowHeight="15" customHeight="1"/>
  <cols>
    <col min="1" max="1" width="7.59765625" customWidth="1"/>
    <col min="2" max="2" width="2.69921875" customWidth="1"/>
    <col min="3" max="3" width="8.8984375" customWidth="1"/>
    <col min="4" max="4" width="11.69921875" customWidth="1"/>
    <col min="5" max="5" width="1.69921875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4.5" customWidth="1"/>
    <col min="11" max="11" width="1.69921875" customWidth="1"/>
    <col min="12" max="12" width="10.19921875" customWidth="1"/>
    <col min="13" max="13" width="13.69921875" customWidth="1"/>
    <col min="14" max="14" width="1.69921875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3"/>
      <c r="B2" s="3"/>
      <c r="C2" s="517" t="s">
        <v>80</v>
      </c>
      <c r="D2" s="518"/>
      <c r="E2" s="518"/>
      <c r="F2" s="518"/>
      <c r="G2" s="518"/>
      <c r="H2" s="518"/>
      <c r="I2" s="518"/>
      <c r="J2" s="518"/>
      <c r="K2" s="518"/>
      <c r="L2" s="518"/>
      <c r="M2" s="518"/>
      <c r="N2" s="518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19" t="s">
        <v>40</v>
      </c>
      <c r="D3" s="518"/>
      <c r="E3" s="518"/>
      <c r="F3" s="518"/>
      <c r="G3" s="518"/>
      <c r="H3" s="518"/>
      <c r="I3" s="518"/>
      <c r="J3" s="518"/>
      <c r="K3" s="518"/>
      <c r="L3" s="518"/>
      <c r="M3" s="518"/>
      <c r="N3" s="518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3"/>
      <c r="B4" s="3"/>
      <c r="C4" s="520" t="s">
        <v>41</v>
      </c>
      <c r="D4" s="521"/>
      <c r="E4" s="521"/>
      <c r="F4" s="521"/>
      <c r="G4" s="521"/>
      <c r="H4" s="521"/>
      <c r="I4" s="521"/>
      <c r="J4" s="521"/>
      <c r="K4" s="521"/>
      <c r="L4" s="521"/>
      <c r="M4" s="521"/>
      <c r="N4" s="521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9.25" customHeight="1">
      <c r="A5" s="3"/>
      <c r="B5" s="3"/>
      <c r="C5" s="6" t="s">
        <v>42</v>
      </c>
      <c r="D5" s="7" t="s">
        <v>81</v>
      </c>
      <c r="E5" s="7"/>
      <c r="F5" s="7"/>
      <c r="G5" s="6"/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2.5" customHeight="1">
      <c r="A6" s="9" t="s">
        <v>28</v>
      </c>
      <c r="B6" s="9"/>
      <c r="C6" s="9"/>
      <c r="D6" s="6"/>
      <c r="E6" s="6"/>
      <c r="F6" s="6"/>
      <c r="G6" s="6"/>
      <c r="H6" s="6"/>
      <c r="I6" s="6"/>
      <c r="J6" s="6"/>
      <c r="K6" s="6"/>
      <c r="L6" s="6"/>
      <c r="M6" s="10" t="s">
        <v>36</v>
      </c>
      <c r="N6" s="10"/>
      <c r="O6" s="10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52.5" customHeight="1">
      <c r="A7" s="11"/>
      <c r="B7" s="11"/>
      <c r="C7" s="11"/>
      <c r="D7" s="12" t="e">
        <f>'JADWAL IKHWAN'!#REF!</f>
        <v>#REF!</v>
      </c>
      <c r="E7" s="13"/>
      <c r="F7" s="13"/>
      <c r="G7" s="6"/>
      <c r="H7" s="6"/>
      <c r="I7" s="6"/>
      <c r="J7" s="14">
        <f>'JADWAL IKHWAN'!F67</f>
        <v>0</v>
      </c>
      <c r="K7" s="14"/>
      <c r="L7" s="14"/>
      <c r="M7" s="15"/>
      <c r="N7" s="16"/>
      <c r="O7" s="1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2.5" customHeight="1">
      <c r="A8" s="9" t="s">
        <v>30</v>
      </c>
      <c r="B8" s="9"/>
      <c r="C8" s="17"/>
      <c r="D8" s="6"/>
      <c r="E8" s="18"/>
      <c r="F8" s="6"/>
      <c r="G8" s="19"/>
      <c r="H8" s="20"/>
      <c r="I8" s="20"/>
      <c r="J8" s="21"/>
      <c r="K8" s="6"/>
      <c r="L8" s="6"/>
      <c r="M8" s="29" t="s">
        <v>35</v>
      </c>
      <c r="N8" s="10"/>
      <c r="O8" s="10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52.5" customHeight="1">
      <c r="A9" s="3"/>
      <c r="B9" s="3"/>
      <c r="C9" s="6"/>
      <c r="D9" s="20"/>
      <c r="E9" s="20"/>
      <c r="F9" s="20"/>
      <c r="G9" s="23">
        <f>'JADWAL IKHWAN'!F69</f>
        <v>0</v>
      </c>
      <c r="H9" s="522">
        <f>'JADWAL IKHWAN'!K69</f>
        <v>0</v>
      </c>
      <c r="I9" s="30">
        <f>'JADWAL IKHWAN'!J69</f>
        <v>0</v>
      </c>
      <c r="J9" s="20"/>
      <c r="K9" s="20"/>
      <c r="L9" s="20"/>
      <c r="M9" s="6"/>
      <c r="N9" s="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52.5" customHeight="1">
      <c r="A10" s="3"/>
      <c r="B10" s="3"/>
      <c r="C10" s="3"/>
      <c r="D10" s="6"/>
      <c r="E10" s="6"/>
      <c r="F10" s="6"/>
      <c r="G10" s="21"/>
      <c r="H10" s="516"/>
      <c r="I10" s="6"/>
      <c r="J10" s="25"/>
      <c r="K10" s="6"/>
      <c r="L10" s="6"/>
      <c r="M10" s="3"/>
      <c r="N10" s="3"/>
      <c r="O10" s="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2.5" customHeight="1">
      <c r="A11" s="3"/>
      <c r="B11" s="3"/>
      <c r="C11" s="3"/>
      <c r="D11" s="12" t="s">
        <v>29</v>
      </c>
      <c r="E11" s="13"/>
      <c r="F11" s="13"/>
      <c r="G11" s="25"/>
      <c r="H11" s="6"/>
      <c r="I11" s="6"/>
      <c r="J11" s="72" t="s">
        <v>34</v>
      </c>
      <c r="K11" s="14"/>
      <c r="L11" s="14"/>
      <c r="M11" s="3"/>
      <c r="N11" s="3"/>
      <c r="O11" s="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1.25" customHeight="1">
      <c r="A12" s="3"/>
      <c r="B12" s="3"/>
      <c r="C12" s="3"/>
      <c r="D12" s="6"/>
      <c r="E12" s="6"/>
      <c r="F12" s="6"/>
      <c r="G12" s="6"/>
      <c r="H12" s="6"/>
      <c r="I12" s="6"/>
      <c r="J12" s="6"/>
      <c r="K12" s="6"/>
      <c r="L12" s="6"/>
      <c r="M12" s="3"/>
      <c r="N12" s="3"/>
      <c r="O12" s="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.25" customHeight="1">
      <c r="A13" s="3"/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.25" customHeight="1">
      <c r="A14" s="3"/>
      <c r="B14" s="3"/>
      <c r="C14" s="3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3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3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3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3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3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3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3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3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3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3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3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3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3"/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3"/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3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C2:N2"/>
    <mergeCell ref="C3:N3"/>
    <mergeCell ref="C4:N4"/>
    <mergeCell ref="H9:H10"/>
  </mergeCells>
  <printOptions horizontalCentered="1"/>
  <pageMargins left="0.39370078740157483" right="0.39370078740157483" top="0.78740157480314965" bottom="0.39370078740157483" header="0" footer="0"/>
  <pageSetup paperSize="9" scale="8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36C09"/>
  </sheetPr>
  <dimension ref="A1:AH1000"/>
  <sheetViews>
    <sheetView workbookViewId="0"/>
  </sheetViews>
  <sheetFormatPr defaultColWidth="12.59765625" defaultRowHeight="15" customHeight="1"/>
  <cols>
    <col min="1" max="1" width="3.19921875" customWidth="1"/>
    <col min="2" max="2" width="14.5" customWidth="1"/>
    <col min="3" max="3" width="7.59765625" customWidth="1"/>
    <col min="4" max="4" width="2.3984375" customWidth="1"/>
    <col min="5" max="5" width="7.59765625" customWidth="1"/>
    <col min="6" max="6" width="25" customWidth="1"/>
    <col min="7" max="7" width="4.5" customWidth="1"/>
    <col min="8" max="8" width="7.59765625" customWidth="1"/>
    <col min="9" max="9" width="4.69921875" customWidth="1"/>
    <col min="10" max="10" width="26" customWidth="1"/>
    <col min="11" max="11" width="38.5" customWidth="1"/>
    <col min="12" max="12" width="5.3984375" customWidth="1"/>
    <col min="13" max="13" width="13.5" customWidth="1"/>
    <col min="14" max="14" width="8" customWidth="1"/>
    <col min="15" max="15" width="1.8984375" customWidth="1"/>
    <col min="16" max="16" width="9" customWidth="1"/>
    <col min="17" max="17" width="21.69921875" customWidth="1"/>
    <col min="18" max="18" width="6.5" customWidth="1"/>
    <col min="19" max="19" width="4.8984375" customWidth="1"/>
    <col min="20" max="20" width="6" customWidth="1"/>
    <col min="21" max="21" width="20.09765625" customWidth="1"/>
    <col min="22" max="22" width="30.09765625" customWidth="1"/>
    <col min="23" max="23" width="5.09765625" customWidth="1"/>
    <col min="25" max="25" width="7.59765625" customWidth="1"/>
    <col min="26" max="26" width="2.3984375" customWidth="1"/>
    <col min="27" max="27" width="7.59765625" customWidth="1"/>
    <col min="28" max="28" width="17.5" customWidth="1"/>
    <col min="29" max="29" width="4.8984375" customWidth="1"/>
    <col min="30" max="30" width="7.59765625" customWidth="1"/>
    <col min="31" max="31" width="5.09765625" customWidth="1"/>
    <col min="32" max="32" width="21.69921875" customWidth="1"/>
    <col min="33" max="33" width="29.3984375" customWidth="1"/>
  </cols>
  <sheetData>
    <row r="1" spans="1:34" ht="18">
      <c r="A1" s="3"/>
      <c r="B1" s="540" t="s">
        <v>82</v>
      </c>
      <c r="C1" s="518"/>
      <c r="D1" s="518"/>
      <c r="E1" s="518"/>
      <c r="F1" s="518"/>
      <c r="G1" s="518"/>
      <c r="H1" s="518"/>
      <c r="I1" s="518"/>
      <c r="J1" s="518"/>
      <c r="K1" s="518"/>
      <c r="W1" s="3"/>
      <c r="AH1" s="3"/>
    </row>
    <row r="2" spans="1:34" ht="17.399999999999999">
      <c r="A2" s="3"/>
      <c r="B2" s="540" t="s">
        <v>45</v>
      </c>
      <c r="C2" s="518"/>
      <c r="D2" s="518"/>
      <c r="E2" s="518"/>
      <c r="F2" s="518"/>
      <c r="G2" s="518"/>
      <c r="H2" s="518"/>
      <c r="I2" s="518"/>
      <c r="J2" s="518"/>
      <c r="K2" s="518"/>
      <c r="W2" s="3"/>
      <c r="AH2" s="3"/>
    </row>
    <row r="3" spans="1:34" ht="18">
      <c r="A3" s="3"/>
      <c r="B3" s="33"/>
      <c r="C3" s="34">
        <v>3.472222222222222E-3</v>
      </c>
      <c r="D3" s="33"/>
      <c r="E3" s="35">
        <v>6.9444444444444441E-3</v>
      </c>
      <c r="F3" s="36"/>
      <c r="G3" s="36"/>
      <c r="H3" s="36"/>
      <c r="I3" s="36"/>
      <c r="J3" s="36"/>
      <c r="K3" s="36"/>
      <c r="L3" s="36"/>
      <c r="M3" s="36"/>
      <c r="N3" s="34">
        <v>6.9444444444444441E-3</v>
      </c>
      <c r="O3" s="36"/>
      <c r="P3" s="36"/>
      <c r="Q3" s="36"/>
      <c r="R3" s="34">
        <v>6.9444444444444441E-3</v>
      </c>
      <c r="T3" s="36"/>
      <c r="U3" s="36"/>
      <c r="V3" s="36"/>
      <c r="W3" s="3"/>
      <c r="AH3" s="3"/>
    </row>
    <row r="4" spans="1:34" ht="44.25" customHeight="1">
      <c r="A4" s="1"/>
      <c r="B4" s="538" t="s">
        <v>46</v>
      </c>
      <c r="C4" s="525"/>
      <c r="D4" s="525"/>
      <c r="E4" s="525"/>
      <c r="F4" s="525"/>
      <c r="G4" s="525"/>
      <c r="H4" s="525"/>
      <c r="I4" s="525"/>
      <c r="J4" s="525"/>
      <c r="K4" s="526"/>
      <c r="L4" s="1"/>
      <c r="M4" s="538" t="s">
        <v>47</v>
      </c>
      <c r="N4" s="525"/>
      <c r="O4" s="525"/>
      <c r="P4" s="525"/>
      <c r="Q4" s="525"/>
      <c r="R4" s="525"/>
      <c r="S4" s="525"/>
      <c r="T4" s="525"/>
      <c r="U4" s="525"/>
      <c r="V4" s="526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44.25" customHeight="1">
      <c r="A5" s="1"/>
      <c r="B5" s="527" t="s">
        <v>49</v>
      </c>
      <c r="C5" s="525"/>
      <c r="D5" s="525"/>
      <c r="E5" s="525"/>
      <c r="F5" s="525"/>
      <c r="G5" s="525"/>
      <c r="H5" s="525"/>
      <c r="I5" s="525"/>
      <c r="J5" s="525"/>
      <c r="K5" s="526"/>
      <c r="L5" s="1"/>
      <c r="M5" s="527" t="s">
        <v>49</v>
      </c>
      <c r="N5" s="525"/>
      <c r="O5" s="525"/>
      <c r="P5" s="525"/>
      <c r="Q5" s="525"/>
      <c r="R5" s="525"/>
      <c r="S5" s="525"/>
      <c r="T5" s="525"/>
      <c r="U5" s="525"/>
      <c r="V5" s="526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44.25" customHeight="1">
      <c r="A6" s="1"/>
      <c r="B6" s="37" t="s">
        <v>50</v>
      </c>
      <c r="C6" s="541" t="s">
        <v>51</v>
      </c>
      <c r="D6" s="525"/>
      <c r="E6" s="526"/>
      <c r="F6" s="548" t="s">
        <v>52</v>
      </c>
      <c r="G6" s="525"/>
      <c r="H6" s="525"/>
      <c r="I6" s="525"/>
      <c r="J6" s="526"/>
      <c r="K6" s="38" t="s">
        <v>53</v>
      </c>
      <c r="L6" s="1"/>
      <c r="M6" s="39" t="s">
        <v>50</v>
      </c>
      <c r="N6" s="549" t="s">
        <v>51</v>
      </c>
      <c r="O6" s="550"/>
      <c r="P6" s="551"/>
      <c r="Q6" s="553" t="s">
        <v>52</v>
      </c>
      <c r="R6" s="550"/>
      <c r="S6" s="550"/>
      <c r="T6" s="550"/>
      <c r="U6" s="551"/>
      <c r="V6" s="40" t="s">
        <v>53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44.25" customHeight="1">
      <c r="A7" s="1"/>
      <c r="B7" s="547" t="s">
        <v>55</v>
      </c>
      <c r="C7" s="44">
        <v>0.3125</v>
      </c>
      <c r="D7" s="44" t="s">
        <v>56</v>
      </c>
      <c r="E7" s="44">
        <f t="shared" ref="E7:E12" si="0">C7+$C$3</f>
        <v>0.31597222222222221</v>
      </c>
      <c r="F7" s="542" t="s">
        <v>57</v>
      </c>
      <c r="G7" s="525"/>
      <c r="H7" s="525"/>
      <c r="I7" s="525"/>
      <c r="J7" s="526"/>
      <c r="K7" s="73" t="s">
        <v>83</v>
      </c>
      <c r="L7" s="1"/>
      <c r="M7" s="544" t="s">
        <v>55</v>
      </c>
      <c r="N7" s="45">
        <v>0.33333333333333331</v>
      </c>
      <c r="O7" s="45" t="s">
        <v>56</v>
      </c>
      <c r="P7" s="45">
        <f t="shared" ref="P7:P10" si="1">N7+$N$3</f>
        <v>0.34027777777777773</v>
      </c>
      <c r="Q7" s="542" t="s">
        <v>58</v>
      </c>
      <c r="R7" s="525"/>
      <c r="S7" s="525"/>
      <c r="T7" s="525"/>
      <c r="U7" s="526"/>
      <c r="V7" s="74" t="s">
        <v>83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44.25" customHeight="1">
      <c r="A8" s="1"/>
      <c r="B8" s="535"/>
      <c r="C8" s="49">
        <f t="shared" ref="C8:C12" si="2">E7</f>
        <v>0.31597222222222221</v>
      </c>
      <c r="D8" s="49" t="s">
        <v>56</v>
      </c>
      <c r="E8" s="49">
        <f t="shared" si="0"/>
        <v>0.31944444444444442</v>
      </c>
      <c r="F8" s="542" t="s">
        <v>60</v>
      </c>
      <c r="G8" s="525"/>
      <c r="H8" s="525"/>
      <c r="I8" s="525"/>
      <c r="J8" s="526"/>
      <c r="K8" s="74" t="s">
        <v>84</v>
      </c>
      <c r="L8" s="1"/>
      <c r="M8" s="545"/>
      <c r="N8" s="45">
        <f t="shared" ref="N8:N10" si="3">P7</f>
        <v>0.34027777777777773</v>
      </c>
      <c r="O8" s="45" t="s">
        <v>56</v>
      </c>
      <c r="P8" s="45">
        <f t="shared" si="1"/>
        <v>0.34722222222222215</v>
      </c>
      <c r="Q8" s="542" t="s">
        <v>61</v>
      </c>
      <c r="R8" s="525"/>
      <c r="S8" s="525"/>
      <c r="T8" s="525"/>
      <c r="U8" s="526"/>
      <c r="V8" s="74" t="s">
        <v>84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44.25" customHeight="1">
      <c r="A9" s="1"/>
      <c r="B9" s="535"/>
      <c r="C9" s="49">
        <f t="shared" si="2"/>
        <v>0.31944444444444442</v>
      </c>
      <c r="D9" s="49" t="s">
        <v>56</v>
      </c>
      <c r="E9" s="49">
        <f t="shared" si="0"/>
        <v>0.32291666666666663</v>
      </c>
      <c r="F9" s="552" t="s">
        <v>58</v>
      </c>
      <c r="G9" s="550"/>
      <c r="H9" s="550"/>
      <c r="I9" s="550"/>
      <c r="J9" s="551"/>
      <c r="K9" s="74" t="s">
        <v>85</v>
      </c>
      <c r="L9" s="1"/>
      <c r="M9" s="545"/>
      <c r="N9" s="45">
        <f t="shared" si="3"/>
        <v>0.34722222222222215</v>
      </c>
      <c r="O9" s="45" t="s">
        <v>56</v>
      </c>
      <c r="P9" s="45">
        <f t="shared" si="1"/>
        <v>0.35416666666666657</v>
      </c>
      <c r="Q9" s="542" t="s">
        <v>62</v>
      </c>
      <c r="R9" s="525"/>
      <c r="S9" s="525"/>
      <c r="T9" s="525"/>
      <c r="U9" s="526"/>
      <c r="V9" s="74" t="s">
        <v>85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44.25" customHeight="1">
      <c r="A10" s="1"/>
      <c r="B10" s="535"/>
      <c r="C10" s="49">
        <f t="shared" si="2"/>
        <v>0.32291666666666663</v>
      </c>
      <c r="D10" s="49" t="s">
        <v>56</v>
      </c>
      <c r="E10" s="49">
        <f t="shared" si="0"/>
        <v>0.32638888888888884</v>
      </c>
      <c r="F10" s="542" t="s">
        <v>61</v>
      </c>
      <c r="G10" s="525"/>
      <c r="H10" s="525"/>
      <c r="I10" s="525"/>
      <c r="J10" s="526"/>
      <c r="K10" s="74" t="s">
        <v>86</v>
      </c>
      <c r="L10" s="1"/>
      <c r="M10" s="546"/>
      <c r="N10" s="45">
        <f t="shared" si="3"/>
        <v>0.35416666666666657</v>
      </c>
      <c r="O10" s="45" t="s">
        <v>56</v>
      </c>
      <c r="P10" s="45">
        <f t="shared" si="1"/>
        <v>0.36111111111111099</v>
      </c>
      <c r="Q10" s="542" t="s">
        <v>64</v>
      </c>
      <c r="R10" s="525"/>
      <c r="S10" s="525"/>
      <c r="T10" s="525"/>
      <c r="U10" s="526"/>
      <c r="V10" s="74" t="s">
        <v>86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44.25" customHeight="1">
      <c r="A11" s="1"/>
      <c r="B11" s="535"/>
      <c r="C11" s="49">
        <f t="shared" si="2"/>
        <v>0.32638888888888884</v>
      </c>
      <c r="D11" s="49" t="s">
        <v>56</v>
      </c>
      <c r="E11" s="49">
        <f t="shared" si="0"/>
        <v>0.32986111111111105</v>
      </c>
      <c r="F11" s="542" t="s">
        <v>62</v>
      </c>
      <c r="G11" s="525"/>
      <c r="H11" s="525"/>
      <c r="I11" s="525"/>
      <c r="J11" s="526"/>
      <c r="K11" s="74" t="s">
        <v>87</v>
      </c>
      <c r="L11" s="1"/>
      <c r="M11" s="543" t="s">
        <v>65</v>
      </c>
      <c r="N11" s="525"/>
      <c r="O11" s="525"/>
      <c r="P11" s="525"/>
      <c r="Q11" s="525"/>
      <c r="R11" s="525"/>
      <c r="S11" s="525"/>
      <c r="T11" s="525"/>
      <c r="U11" s="525"/>
      <c r="V11" s="526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44.25" customHeight="1">
      <c r="A12" s="1"/>
      <c r="B12" s="536"/>
      <c r="C12" s="53">
        <f t="shared" si="2"/>
        <v>0.32986111111111105</v>
      </c>
      <c r="D12" s="53" t="s">
        <v>56</v>
      </c>
      <c r="E12" s="53">
        <f t="shared" si="0"/>
        <v>0.33333333333333326</v>
      </c>
      <c r="F12" s="542" t="s">
        <v>64</v>
      </c>
      <c r="G12" s="525"/>
      <c r="H12" s="525"/>
      <c r="I12" s="525"/>
      <c r="J12" s="526"/>
      <c r="K12" s="73" t="s">
        <v>88</v>
      </c>
      <c r="L12" s="1"/>
      <c r="M12" s="531" t="s">
        <v>55</v>
      </c>
      <c r="N12" s="45">
        <v>0.36111111111111099</v>
      </c>
      <c r="O12" s="44" t="s">
        <v>56</v>
      </c>
      <c r="P12" s="45">
        <f t="shared" ref="P12:P13" si="4">N12+$N$3</f>
        <v>0.36805555555555541</v>
      </c>
      <c r="Q12" s="530" t="str">
        <f>V7</f>
        <v>A</v>
      </c>
      <c r="R12" s="526"/>
      <c r="S12" s="47" t="s">
        <v>59</v>
      </c>
      <c r="T12" s="530" t="str">
        <f>V8</f>
        <v>B</v>
      </c>
      <c r="U12" s="526"/>
      <c r="V12" s="4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44.25" customHeight="1">
      <c r="A13" s="1"/>
      <c r="B13" s="524" t="s">
        <v>65</v>
      </c>
      <c r="C13" s="525"/>
      <c r="D13" s="525"/>
      <c r="E13" s="525"/>
      <c r="F13" s="525"/>
      <c r="G13" s="525"/>
      <c r="H13" s="525"/>
      <c r="I13" s="525"/>
      <c r="J13" s="525"/>
      <c r="K13" s="526"/>
      <c r="L13" s="1"/>
      <c r="M13" s="532"/>
      <c r="N13" s="53">
        <f>P12</f>
        <v>0.36805555555555541</v>
      </c>
      <c r="O13" s="53" t="s">
        <v>56</v>
      </c>
      <c r="P13" s="45">
        <f t="shared" si="4"/>
        <v>0.37499999999999983</v>
      </c>
      <c r="Q13" s="530" t="str">
        <f>V9</f>
        <v>C</v>
      </c>
      <c r="R13" s="526"/>
      <c r="S13" s="47" t="s">
        <v>59</v>
      </c>
      <c r="T13" s="530" t="str">
        <f>V10</f>
        <v>D</v>
      </c>
      <c r="U13" s="526"/>
      <c r="V13" s="48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9.25" customHeight="1">
      <c r="A14" s="1"/>
      <c r="B14" s="537" t="s">
        <v>66</v>
      </c>
      <c r="C14" s="44">
        <v>0.29166666666666669</v>
      </c>
      <c r="D14" s="44" t="s">
        <v>56</v>
      </c>
      <c r="E14" s="44">
        <f t="shared" ref="E14:E16" si="5">C14+$C$3</f>
        <v>0.2951388888888889</v>
      </c>
      <c r="F14" s="530" t="str">
        <f>K7</f>
        <v>A</v>
      </c>
      <c r="G14" s="526"/>
      <c r="H14" s="47" t="s">
        <v>59</v>
      </c>
      <c r="I14" s="530" t="str">
        <f>K8</f>
        <v>B</v>
      </c>
      <c r="J14" s="526"/>
      <c r="K14" s="4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9.25" customHeight="1">
      <c r="A15" s="1"/>
      <c r="B15" s="535"/>
      <c r="C15" s="49">
        <f t="shared" ref="C15:C16" si="6">E14</f>
        <v>0.2951388888888889</v>
      </c>
      <c r="D15" s="49" t="s">
        <v>56</v>
      </c>
      <c r="E15" s="49">
        <f t="shared" si="5"/>
        <v>0.2986111111111111</v>
      </c>
      <c r="F15" s="530" t="str">
        <f>K9</f>
        <v>C</v>
      </c>
      <c r="G15" s="526"/>
      <c r="H15" s="47" t="s">
        <v>59</v>
      </c>
      <c r="I15" s="530" t="str">
        <f>K10</f>
        <v>D</v>
      </c>
      <c r="J15" s="526"/>
      <c r="K15" s="4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9.25" customHeight="1">
      <c r="A16" s="1"/>
      <c r="B16" s="536"/>
      <c r="C16" s="53">
        <f t="shared" si="6"/>
        <v>0.2986111111111111</v>
      </c>
      <c r="D16" s="53" t="s">
        <v>56</v>
      </c>
      <c r="E16" s="53">
        <f t="shared" si="5"/>
        <v>0.30208333333333331</v>
      </c>
      <c r="F16" s="530" t="str">
        <f>K11</f>
        <v>E</v>
      </c>
      <c r="G16" s="526"/>
      <c r="H16" s="47" t="s">
        <v>59</v>
      </c>
      <c r="I16" s="530" t="str">
        <f>K12</f>
        <v>F</v>
      </c>
      <c r="J16" s="526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6">
      <c r="A17" s="3"/>
      <c r="B17" s="55"/>
      <c r="C17" s="55"/>
      <c r="D17" s="55"/>
      <c r="E17" s="55"/>
      <c r="F17" s="56"/>
      <c r="G17" s="56"/>
      <c r="H17" s="56"/>
      <c r="I17" s="56"/>
      <c r="J17" s="56"/>
      <c r="K17" s="5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55"/>
      <c r="Y17" s="55"/>
      <c r="Z17" s="55"/>
      <c r="AA17" s="55"/>
      <c r="AB17" s="56"/>
      <c r="AC17" s="56"/>
      <c r="AD17" s="56"/>
      <c r="AE17" s="56"/>
      <c r="AF17" s="56"/>
      <c r="AG17" s="57"/>
      <c r="AH17" s="3"/>
    </row>
    <row r="18" spans="1:34" ht="37.5" customHeight="1">
      <c r="A18" s="1"/>
      <c r="B18" s="539" t="s">
        <v>67</v>
      </c>
      <c r="C18" s="525"/>
      <c r="D18" s="525"/>
      <c r="E18" s="525"/>
      <c r="F18" s="525"/>
      <c r="G18" s="525"/>
      <c r="H18" s="525"/>
      <c r="I18" s="525"/>
      <c r="J18" s="525"/>
      <c r="K18" s="526"/>
      <c r="L18" s="1"/>
      <c r="M18" s="538" t="s">
        <v>68</v>
      </c>
      <c r="N18" s="525"/>
      <c r="O18" s="525"/>
      <c r="P18" s="525"/>
      <c r="Q18" s="525"/>
      <c r="R18" s="525"/>
      <c r="S18" s="525"/>
      <c r="T18" s="525"/>
      <c r="U18" s="525"/>
      <c r="V18" s="526"/>
      <c r="W18" s="1"/>
      <c r="X18" s="538" t="s">
        <v>48</v>
      </c>
      <c r="Y18" s="525"/>
      <c r="Z18" s="525"/>
      <c r="AA18" s="525"/>
      <c r="AB18" s="525"/>
      <c r="AC18" s="525"/>
      <c r="AD18" s="525"/>
      <c r="AE18" s="525"/>
      <c r="AF18" s="525"/>
      <c r="AG18" s="526"/>
      <c r="AH18" s="1"/>
    </row>
    <row r="19" spans="1:34" ht="37.5" customHeight="1">
      <c r="A19" s="1"/>
      <c r="B19" s="527" t="s">
        <v>49</v>
      </c>
      <c r="C19" s="525"/>
      <c r="D19" s="525"/>
      <c r="E19" s="525"/>
      <c r="F19" s="525"/>
      <c r="G19" s="525"/>
      <c r="H19" s="525"/>
      <c r="I19" s="525"/>
      <c r="J19" s="525"/>
      <c r="K19" s="526"/>
      <c r="L19" s="1"/>
      <c r="M19" s="533" t="s">
        <v>49</v>
      </c>
      <c r="N19" s="525"/>
      <c r="O19" s="525"/>
      <c r="P19" s="525"/>
      <c r="Q19" s="525"/>
      <c r="R19" s="525"/>
      <c r="S19" s="525"/>
      <c r="T19" s="525"/>
      <c r="U19" s="525"/>
      <c r="V19" s="526"/>
      <c r="W19" s="1"/>
      <c r="X19" s="527" t="s">
        <v>49</v>
      </c>
      <c r="Y19" s="525"/>
      <c r="Z19" s="525"/>
      <c r="AA19" s="525"/>
      <c r="AB19" s="525"/>
      <c r="AC19" s="525"/>
      <c r="AD19" s="525"/>
      <c r="AE19" s="525"/>
      <c r="AF19" s="525"/>
      <c r="AG19" s="526"/>
      <c r="AH19" s="1"/>
    </row>
    <row r="20" spans="1:34" ht="37.5" customHeight="1">
      <c r="A20" s="1"/>
      <c r="B20" s="41" t="s">
        <v>50</v>
      </c>
      <c r="C20" s="528" t="s">
        <v>51</v>
      </c>
      <c r="D20" s="525"/>
      <c r="E20" s="526"/>
      <c r="F20" s="42" t="s">
        <v>52</v>
      </c>
      <c r="G20" s="529" t="s">
        <v>54</v>
      </c>
      <c r="H20" s="525"/>
      <c r="I20" s="526"/>
      <c r="J20" s="42" t="s">
        <v>52</v>
      </c>
      <c r="K20" s="43" t="s">
        <v>53</v>
      </c>
      <c r="L20" s="1"/>
      <c r="M20" s="43" t="s">
        <v>50</v>
      </c>
      <c r="N20" s="528" t="s">
        <v>51</v>
      </c>
      <c r="O20" s="525"/>
      <c r="P20" s="526"/>
      <c r="Q20" s="42" t="s">
        <v>52</v>
      </c>
      <c r="R20" s="529" t="s">
        <v>54</v>
      </c>
      <c r="S20" s="525"/>
      <c r="T20" s="526"/>
      <c r="U20" s="42" t="s">
        <v>52</v>
      </c>
      <c r="V20" s="43" t="s">
        <v>53</v>
      </c>
      <c r="W20" s="1"/>
      <c r="X20" s="41" t="s">
        <v>50</v>
      </c>
      <c r="Y20" s="528" t="s">
        <v>51</v>
      </c>
      <c r="Z20" s="525"/>
      <c r="AA20" s="526"/>
      <c r="AB20" s="42" t="s">
        <v>52</v>
      </c>
      <c r="AC20" s="529" t="s">
        <v>54</v>
      </c>
      <c r="AD20" s="525"/>
      <c r="AE20" s="526"/>
      <c r="AF20" s="42" t="s">
        <v>52</v>
      </c>
      <c r="AG20" s="43" t="s">
        <v>53</v>
      </c>
      <c r="AH20" s="1"/>
    </row>
    <row r="21" spans="1:34" ht="37.5" customHeight="1">
      <c r="A21" s="1"/>
      <c r="B21" s="534" t="s">
        <v>55</v>
      </c>
      <c r="C21" s="46">
        <v>0.34027777777777773</v>
      </c>
      <c r="D21" s="47" t="s">
        <v>56</v>
      </c>
      <c r="E21" s="46">
        <f t="shared" ref="E21:E24" si="7">C21+$E$3</f>
        <v>0.34722222222222215</v>
      </c>
      <c r="F21" s="47" t="e">
        <f>#REF!</f>
        <v>#REF!</v>
      </c>
      <c r="G21" s="42"/>
      <c r="H21" s="47" t="s">
        <v>59</v>
      </c>
      <c r="I21" s="42"/>
      <c r="J21" s="47" t="e">
        <f>#REF!</f>
        <v>#REF!</v>
      </c>
      <c r="K21" s="48"/>
      <c r="L21" s="1"/>
      <c r="M21" s="534" t="s">
        <v>55</v>
      </c>
      <c r="N21" s="46">
        <v>0.34027777777777773</v>
      </c>
      <c r="O21" s="47" t="s">
        <v>56</v>
      </c>
      <c r="P21" s="46">
        <f t="shared" ref="P21:P24" si="8">N21+$E$3</f>
        <v>0.34722222222222215</v>
      </c>
      <c r="Q21" s="47" t="e">
        <f>#REF!</f>
        <v>#REF!</v>
      </c>
      <c r="R21" s="42"/>
      <c r="S21" s="47" t="s">
        <v>59</v>
      </c>
      <c r="T21" s="42"/>
      <c r="U21" s="46" t="e">
        <f>#REF!</f>
        <v>#REF!</v>
      </c>
      <c r="V21" s="48"/>
      <c r="W21" s="1"/>
      <c r="X21" s="531" t="s">
        <v>55</v>
      </c>
      <c r="Y21" s="46">
        <v>0.34027777777777773</v>
      </c>
      <c r="Z21" s="47" t="s">
        <v>56</v>
      </c>
      <c r="AA21" s="46">
        <v>0.34722222222222215</v>
      </c>
      <c r="AB21" s="47" t="str">
        <f>'BOLA BERACUN'!A29</f>
        <v>DARUSSALAM</v>
      </c>
      <c r="AC21" s="42"/>
      <c r="AD21" s="47" t="s">
        <v>59</v>
      </c>
      <c r="AE21" s="42"/>
      <c r="AF21" s="47" t="str">
        <f>'BOLA BERACUN'!A31</f>
        <v>FIRDAUS</v>
      </c>
      <c r="AG21" s="48"/>
      <c r="AH21" s="1"/>
    </row>
    <row r="22" spans="1:34" ht="37.5" customHeight="1">
      <c r="A22" s="1"/>
      <c r="B22" s="535"/>
      <c r="C22" s="46">
        <f t="shared" ref="C22:C24" si="9">E21</f>
        <v>0.34722222222222215</v>
      </c>
      <c r="D22" s="47" t="s">
        <v>56</v>
      </c>
      <c r="E22" s="46">
        <f t="shared" si="7"/>
        <v>0.35416666666666657</v>
      </c>
      <c r="F22" s="47" t="e">
        <f>#REF!</f>
        <v>#REF!</v>
      </c>
      <c r="G22" s="42"/>
      <c r="H22" s="47" t="s">
        <v>59</v>
      </c>
      <c r="I22" s="42"/>
      <c r="J22" s="47" t="e">
        <f>#REF!</f>
        <v>#REF!</v>
      </c>
      <c r="K22" s="48"/>
      <c r="L22" s="1"/>
      <c r="M22" s="535"/>
      <c r="N22" s="46">
        <f t="shared" ref="N22:N24" si="10">P21</f>
        <v>0.34722222222222215</v>
      </c>
      <c r="O22" s="47" t="s">
        <v>56</v>
      </c>
      <c r="P22" s="46">
        <f t="shared" si="8"/>
        <v>0.35416666666666657</v>
      </c>
      <c r="Q22" s="47" t="e">
        <f>#REF!</f>
        <v>#REF!</v>
      </c>
      <c r="R22" s="42"/>
      <c r="S22" s="47" t="s">
        <v>59</v>
      </c>
      <c r="T22" s="42"/>
      <c r="U22" s="46" t="e">
        <f>#REF!</f>
        <v>#REF!</v>
      </c>
      <c r="V22" s="48"/>
      <c r="W22" s="1"/>
      <c r="X22" s="532"/>
      <c r="Y22" s="46">
        <v>0.34722222222222215</v>
      </c>
      <c r="Z22" s="47" t="s">
        <v>56</v>
      </c>
      <c r="AA22" s="46">
        <v>0.35416666666666657</v>
      </c>
      <c r="AB22" s="50" t="str">
        <f>'BOLA BERACUN'!M29</f>
        <v>ABU HANIFAH</v>
      </c>
      <c r="AC22" s="42"/>
      <c r="AD22" s="47" t="s">
        <v>59</v>
      </c>
      <c r="AE22" s="42"/>
      <c r="AF22" s="50" t="str">
        <f>'BOLA BERACUN'!M31</f>
        <v>AHMAD BIN HANBAL</v>
      </c>
      <c r="AG22" s="51"/>
      <c r="AH22" s="1"/>
    </row>
    <row r="23" spans="1:34" ht="37.5" customHeight="1">
      <c r="A23" s="1"/>
      <c r="B23" s="535"/>
      <c r="C23" s="46">
        <f t="shared" si="9"/>
        <v>0.35416666666666657</v>
      </c>
      <c r="D23" s="47" t="s">
        <v>56</v>
      </c>
      <c r="E23" s="46">
        <f t="shared" si="7"/>
        <v>0.36111111111111099</v>
      </c>
      <c r="F23" s="47" t="e">
        <f>#REF!</f>
        <v>#REF!</v>
      </c>
      <c r="G23" s="42"/>
      <c r="H23" s="47" t="s">
        <v>59</v>
      </c>
      <c r="I23" s="42"/>
      <c r="J23" s="47" t="e">
        <f>#REF!</f>
        <v>#REF!</v>
      </c>
      <c r="K23" s="48"/>
      <c r="L23" s="1"/>
      <c r="M23" s="535"/>
      <c r="N23" s="46">
        <f t="shared" si="10"/>
        <v>0.35416666666666657</v>
      </c>
      <c r="O23" s="47" t="s">
        <v>56</v>
      </c>
      <c r="P23" s="46">
        <f t="shared" si="8"/>
        <v>0.36111111111111099</v>
      </c>
      <c r="Q23" s="47" t="e">
        <f>#REF!</f>
        <v>#REF!</v>
      </c>
      <c r="R23" s="42"/>
      <c r="S23" s="47" t="s">
        <v>59</v>
      </c>
      <c r="T23" s="42"/>
      <c r="U23" s="46" t="e">
        <f>#REF!</f>
        <v>#REF!</v>
      </c>
      <c r="V23" s="48"/>
      <c r="W23" s="1"/>
      <c r="X23" s="527" t="s">
        <v>63</v>
      </c>
      <c r="Y23" s="525"/>
      <c r="Z23" s="525"/>
      <c r="AA23" s="525"/>
      <c r="AB23" s="525"/>
      <c r="AC23" s="525"/>
      <c r="AD23" s="525"/>
      <c r="AE23" s="525"/>
      <c r="AF23" s="525"/>
      <c r="AG23" s="526"/>
      <c r="AH23" s="1"/>
    </row>
    <row r="24" spans="1:34" ht="37.5" customHeight="1">
      <c r="A24" s="1"/>
      <c r="B24" s="536"/>
      <c r="C24" s="46">
        <f t="shared" si="9"/>
        <v>0.36111111111111099</v>
      </c>
      <c r="D24" s="47" t="s">
        <v>56</v>
      </c>
      <c r="E24" s="46">
        <f t="shared" si="7"/>
        <v>0.36805555555555541</v>
      </c>
      <c r="F24" s="47" t="e">
        <f>#REF!</f>
        <v>#REF!</v>
      </c>
      <c r="G24" s="42"/>
      <c r="H24" s="47" t="s">
        <v>59</v>
      </c>
      <c r="I24" s="42"/>
      <c r="J24" s="47" t="e">
        <f>#REF!</f>
        <v>#REF!</v>
      </c>
      <c r="K24" s="48"/>
      <c r="L24" s="1"/>
      <c r="M24" s="536"/>
      <c r="N24" s="46">
        <f t="shared" si="10"/>
        <v>0.36111111111111099</v>
      </c>
      <c r="O24" s="47" t="s">
        <v>56</v>
      </c>
      <c r="P24" s="46">
        <f t="shared" si="8"/>
        <v>0.36805555555555541</v>
      </c>
      <c r="Q24" s="47" t="e">
        <f>#REF!</f>
        <v>#REF!</v>
      </c>
      <c r="R24" s="42"/>
      <c r="S24" s="47" t="s">
        <v>59</v>
      </c>
      <c r="T24" s="42"/>
      <c r="U24" s="46" t="e">
        <f>#REF!</f>
        <v>#REF!</v>
      </c>
      <c r="V24" s="48"/>
      <c r="W24" s="1"/>
      <c r="X24" s="531" t="s">
        <v>55</v>
      </c>
      <c r="Y24" s="46">
        <f>AA22</f>
        <v>0.35416666666666657</v>
      </c>
      <c r="Z24" s="47" t="s">
        <v>56</v>
      </c>
      <c r="AA24" s="46">
        <f t="shared" ref="AA24:AA25" si="11">Y24+$E$3</f>
        <v>0.36111111111111099</v>
      </c>
      <c r="AB24" s="52" t="e">
        <f>#REF!</f>
        <v>#REF!</v>
      </c>
      <c r="AC24" s="42"/>
      <c r="AD24" s="47" t="s">
        <v>59</v>
      </c>
      <c r="AE24" s="42"/>
      <c r="AF24" s="47" t="str">
        <f>'BOLA BERACUN'!D34</f>
        <v>NA'IM</v>
      </c>
      <c r="AG24" s="48"/>
      <c r="AH24" s="1"/>
    </row>
    <row r="25" spans="1:34" ht="37.5" customHeight="1">
      <c r="A25" s="1"/>
      <c r="B25" s="527" t="s">
        <v>63</v>
      </c>
      <c r="C25" s="525"/>
      <c r="D25" s="525"/>
      <c r="E25" s="525"/>
      <c r="F25" s="525"/>
      <c r="G25" s="525"/>
      <c r="H25" s="525"/>
      <c r="I25" s="525"/>
      <c r="J25" s="525"/>
      <c r="K25" s="526"/>
      <c r="L25" s="1"/>
      <c r="M25" s="533" t="s">
        <v>63</v>
      </c>
      <c r="N25" s="525"/>
      <c r="O25" s="525"/>
      <c r="P25" s="525"/>
      <c r="Q25" s="525"/>
      <c r="R25" s="525"/>
      <c r="S25" s="525"/>
      <c r="T25" s="525"/>
      <c r="U25" s="525"/>
      <c r="V25" s="526"/>
      <c r="W25" s="1"/>
      <c r="X25" s="532"/>
      <c r="Y25" s="46">
        <f>AA24</f>
        <v>0.36111111111111099</v>
      </c>
      <c r="Z25" s="47" t="s">
        <v>56</v>
      </c>
      <c r="AA25" s="46">
        <f t="shared" si="11"/>
        <v>0.36805555555555541</v>
      </c>
      <c r="AB25" s="51" t="e">
        <f>#REF!</f>
        <v>#REF!</v>
      </c>
      <c r="AC25" s="42"/>
      <c r="AD25" s="47" t="s">
        <v>59</v>
      </c>
      <c r="AE25" s="42"/>
      <c r="AF25" s="50" t="str">
        <f>'BOLA BERACUN'!J34</f>
        <v>SUFYAN ATS TSAURY</v>
      </c>
      <c r="AG25" s="51"/>
      <c r="AH25" s="1"/>
    </row>
    <row r="26" spans="1:34" ht="37.5" customHeight="1">
      <c r="A26" s="1"/>
      <c r="B26" s="534" t="s">
        <v>55</v>
      </c>
      <c r="C26" s="46">
        <f>E24</f>
        <v>0.36805555555555541</v>
      </c>
      <c r="D26" s="47" t="s">
        <v>56</v>
      </c>
      <c r="E26" s="46">
        <f t="shared" ref="E26:E27" si="12">C26+$E$3</f>
        <v>0.37499999999999983</v>
      </c>
      <c r="F26" s="47">
        <f>K21</f>
        <v>0</v>
      </c>
      <c r="G26" s="42"/>
      <c r="H26" s="47" t="s">
        <v>59</v>
      </c>
      <c r="I26" s="42"/>
      <c r="J26" s="47">
        <f>K22</f>
        <v>0</v>
      </c>
      <c r="K26" s="48"/>
      <c r="L26" s="1"/>
      <c r="M26" s="534" t="s">
        <v>55</v>
      </c>
      <c r="N26" s="46">
        <f>P24</f>
        <v>0.36805555555555541</v>
      </c>
      <c r="O26" s="47" t="s">
        <v>56</v>
      </c>
      <c r="P26" s="46">
        <f t="shared" ref="P26:P27" si="13">N26+$E$3</f>
        <v>0.37499999999999983</v>
      </c>
      <c r="Q26" s="47">
        <f>V21</f>
        <v>0</v>
      </c>
      <c r="R26" s="42"/>
      <c r="S26" s="47" t="s">
        <v>59</v>
      </c>
      <c r="T26" s="42"/>
      <c r="U26" s="47">
        <f>V22</f>
        <v>0</v>
      </c>
      <c r="V26" s="48"/>
      <c r="W26" s="1"/>
      <c r="X26" s="524" t="s">
        <v>65</v>
      </c>
      <c r="Y26" s="525"/>
      <c r="Z26" s="525"/>
      <c r="AA26" s="525"/>
      <c r="AB26" s="525"/>
      <c r="AC26" s="525"/>
      <c r="AD26" s="525"/>
      <c r="AE26" s="525"/>
      <c r="AF26" s="525"/>
      <c r="AG26" s="526"/>
      <c r="AH26" s="1"/>
    </row>
    <row r="27" spans="1:34" ht="37.5" customHeight="1">
      <c r="A27" s="1"/>
      <c r="B27" s="536"/>
      <c r="C27" s="46">
        <f>E26</f>
        <v>0.37499999999999983</v>
      </c>
      <c r="D27" s="47" t="s">
        <v>56</v>
      </c>
      <c r="E27" s="46">
        <f t="shared" si="12"/>
        <v>0.38194444444444425</v>
      </c>
      <c r="F27" s="47">
        <f>K23</f>
        <v>0</v>
      </c>
      <c r="G27" s="42"/>
      <c r="H27" s="47" t="s">
        <v>59</v>
      </c>
      <c r="I27" s="42"/>
      <c r="J27" s="47">
        <f>K24</f>
        <v>0</v>
      </c>
      <c r="K27" s="48"/>
      <c r="L27" s="1"/>
      <c r="M27" s="536"/>
      <c r="N27" s="46">
        <f>P26</f>
        <v>0.37499999999999983</v>
      </c>
      <c r="O27" s="47" t="s">
        <v>56</v>
      </c>
      <c r="P27" s="46">
        <f t="shared" si="13"/>
        <v>0.38194444444444425</v>
      </c>
      <c r="Q27" s="47">
        <f>V23</f>
        <v>0</v>
      </c>
      <c r="R27" s="42"/>
      <c r="S27" s="47" t="s">
        <v>59</v>
      </c>
      <c r="T27" s="42"/>
      <c r="U27" s="47">
        <f>V24</f>
        <v>0</v>
      </c>
      <c r="V27" s="48"/>
      <c r="W27" s="1"/>
      <c r="X27" s="54" t="s">
        <v>66</v>
      </c>
      <c r="Y27" s="46">
        <f>N29</f>
        <v>0.30208333333333331</v>
      </c>
      <c r="Z27" s="47" t="s">
        <v>56</v>
      </c>
      <c r="AA27" s="46">
        <f>Y27+$E$3</f>
        <v>0.30902777777777773</v>
      </c>
      <c r="AB27" s="47">
        <f>AG24</f>
        <v>0</v>
      </c>
      <c r="AC27" s="42"/>
      <c r="AD27" s="47" t="s">
        <v>59</v>
      </c>
      <c r="AE27" s="42"/>
      <c r="AF27" s="51">
        <f>AG25</f>
        <v>0</v>
      </c>
      <c r="AG27" s="51"/>
      <c r="AH27" s="1"/>
    </row>
    <row r="28" spans="1:34" ht="37.5" customHeight="1">
      <c r="A28" s="1"/>
      <c r="B28" s="524" t="s">
        <v>65</v>
      </c>
      <c r="C28" s="525"/>
      <c r="D28" s="525"/>
      <c r="E28" s="525"/>
      <c r="F28" s="525"/>
      <c r="G28" s="525"/>
      <c r="H28" s="525"/>
      <c r="I28" s="525"/>
      <c r="J28" s="525"/>
      <c r="K28" s="526"/>
      <c r="L28" s="1"/>
      <c r="M28" s="524" t="s">
        <v>65</v>
      </c>
      <c r="N28" s="525"/>
      <c r="O28" s="525"/>
      <c r="P28" s="525"/>
      <c r="Q28" s="525"/>
      <c r="R28" s="525"/>
      <c r="S28" s="525"/>
      <c r="T28" s="525"/>
      <c r="U28" s="525"/>
      <c r="V28" s="526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37.5" customHeight="1">
      <c r="A29" s="1"/>
      <c r="B29" s="54" t="s">
        <v>66</v>
      </c>
      <c r="C29" s="46">
        <v>0.30208333333333331</v>
      </c>
      <c r="D29" s="58" t="s">
        <v>56</v>
      </c>
      <c r="E29" s="46">
        <f>C29+$E$3</f>
        <v>0.30902777777777773</v>
      </c>
      <c r="F29" s="47">
        <f>K26</f>
        <v>0</v>
      </c>
      <c r="G29" s="42"/>
      <c r="H29" s="47" t="s">
        <v>59</v>
      </c>
      <c r="I29" s="42"/>
      <c r="J29" s="47">
        <f>K27</f>
        <v>0</v>
      </c>
      <c r="K29" s="48"/>
      <c r="L29" s="1"/>
      <c r="M29" s="54" t="s">
        <v>66</v>
      </c>
      <c r="N29" s="46">
        <f>C29</f>
        <v>0.30208333333333331</v>
      </c>
      <c r="O29" s="58" t="s">
        <v>56</v>
      </c>
      <c r="P29" s="46">
        <f>N29+$E$3</f>
        <v>0.30902777777777773</v>
      </c>
      <c r="Q29" s="47">
        <f>V26</f>
        <v>0</v>
      </c>
      <c r="R29" s="42"/>
      <c r="S29" s="47" t="s">
        <v>59</v>
      </c>
      <c r="T29" s="42"/>
      <c r="U29" s="47">
        <f>V27</f>
        <v>0</v>
      </c>
      <c r="V29" s="48"/>
      <c r="W29" s="1"/>
      <c r="X29" s="538" t="s">
        <v>69</v>
      </c>
      <c r="Y29" s="525"/>
      <c r="Z29" s="525"/>
      <c r="AA29" s="525"/>
      <c r="AB29" s="525"/>
      <c r="AC29" s="525"/>
      <c r="AD29" s="525"/>
      <c r="AE29" s="525"/>
      <c r="AF29" s="525"/>
      <c r="AG29" s="526"/>
      <c r="AH29" s="1"/>
    </row>
    <row r="30" spans="1:34" ht="37.5" customHeight="1">
      <c r="A30" s="1"/>
      <c r="B30" s="59"/>
      <c r="C30" s="60"/>
      <c r="D30" s="60"/>
      <c r="E30" s="60"/>
      <c r="F30" s="1"/>
      <c r="G30" s="61"/>
      <c r="H30" s="1"/>
      <c r="I30" s="6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27" t="s">
        <v>49</v>
      </c>
      <c r="Y30" s="525"/>
      <c r="Z30" s="525"/>
      <c r="AA30" s="525"/>
      <c r="AB30" s="525"/>
      <c r="AC30" s="525"/>
      <c r="AD30" s="525"/>
      <c r="AE30" s="525"/>
      <c r="AF30" s="525"/>
      <c r="AG30" s="526"/>
      <c r="AH30" s="1"/>
    </row>
    <row r="31" spans="1:34" ht="37.5" customHeight="1">
      <c r="A31" s="1"/>
      <c r="B31" s="539" t="s">
        <v>70</v>
      </c>
      <c r="C31" s="525"/>
      <c r="D31" s="525"/>
      <c r="E31" s="525"/>
      <c r="F31" s="525"/>
      <c r="G31" s="525"/>
      <c r="H31" s="525"/>
      <c r="I31" s="525"/>
      <c r="J31" s="525"/>
      <c r="K31" s="526"/>
      <c r="L31" s="1"/>
      <c r="M31" s="555" t="s">
        <v>71</v>
      </c>
      <c r="N31" s="556"/>
      <c r="O31" s="556"/>
      <c r="P31" s="556"/>
      <c r="Q31" s="556"/>
      <c r="R31" s="556"/>
      <c r="S31" s="556"/>
      <c r="T31" s="556"/>
      <c r="U31" s="556"/>
      <c r="V31" s="557"/>
      <c r="W31" s="1"/>
      <c r="X31" s="41" t="s">
        <v>50</v>
      </c>
      <c r="Y31" s="528" t="s">
        <v>51</v>
      </c>
      <c r="Z31" s="525"/>
      <c r="AA31" s="526"/>
      <c r="AB31" s="42" t="s">
        <v>52</v>
      </c>
      <c r="AC31" s="529" t="s">
        <v>54</v>
      </c>
      <c r="AD31" s="525"/>
      <c r="AE31" s="526"/>
      <c r="AF31" s="42" t="s">
        <v>52</v>
      </c>
      <c r="AG31" s="43" t="s">
        <v>53</v>
      </c>
      <c r="AH31" s="1"/>
    </row>
    <row r="32" spans="1:34" ht="37.5" customHeight="1">
      <c r="A32" s="1"/>
      <c r="B32" s="527" t="s">
        <v>49</v>
      </c>
      <c r="C32" s="525"/>
      <c r="D32" s="525"/>
      <c r="E32" s="525"/>
      <c r="F32" s="525"/>
      <c r="G32" s="525"/>
      <c r="H32" s="525"/>
      <c r="I32" s="525"/>
      <c r="J32" s="525"/>
      <c r="K32" s="526"/>
      <c r="L32" s="1"/>
      <c r="M32" s="527" t="s">
        <v>49</v>
      </c>
      <c r="N32" s="525"/>
      <c r="O32" s="525"/>
      <c r="P32" s="525"/>
      <c r="Q32" s="525"/>
      <c r="R32" s="525"/>
      <c r="S32" s="525"/>
      <c r="T32" s="525"/>
      <c r="U32" s="525"/>
      <c r="V32" s="526"/>
      <c r="W32" s="1"/>
      <c r="X32" s="75" t="s">
        <v>55</v>
      </c>
      <c r="Y32" s="46">
        <f>AA25</f>
        <v>0.36805555555555541</v>
      </c>
      <c r="Z32" s="47" t="s">
        <v>56</v>
      </c>
      <c r="AA32" s="46">
        <f t="shared" ref="AA32:AA35" si="14">Y32+$E$3</f>
        <v>0.37499999999999983</v>
      </c>
      <c r="AB32" s="47" t="str">
        <f>'BOLA BERACUN'!A5</f>
        <v>ABU BAKAR</v>
      </c>
      <c r="AC32" s="42"/>
      <c r="AD32" s="47" t="s">
        <v>59</v>
      </c>
      <c r="AE32" s="42"/>
      <c r="AF32" s="47" t="str">
        <f>'BOLA BERACUN'!A7</f>
        <v>UTSMAN</v>
      </c>
      <c r="AG32" s="48"/>
      <c r="AH32" s="1"/>
    </row>
    <row r="33" spans="1:34" ht="37.5" customHeight="1">
      <c r="A33" s="1"/>
      <c r="B33" s="41" t="s">
        <v>50</v>
      </c>
      <c r="C33" s="528" t="s">
        <v>51</v>
      </c>
      <c r="D33" s="525"/>
      <c r="E33" s="526"/>
      <c r="F33" s="42" t="s">
        <v>52</v>
      </c>
      <c r="G33" s="529" t="s">
        <v>54</v>
      </c>
      <c r="H33" s="525"/>
      <c r="I33" s="526"/>
      <c r="J33" s="42" t="s">
        <v>52</v>
      </c>
      <c r="K33" s="43" t="s">
        <v>53</v>
      </c>
      <c r="L33" s="1"/>
      <c r="M33" s="41" t="s">
        <v>50</v>
      </c>
      <c r="N33" s="528" t="s">
        <v>51</v>
      </c>
      <c r="O33" s="525"/>
      <c r="P33" s="526"/>
      <c r="Q33" s="42" t="s">
        <v>52</v>
      </c>
      <c r="R33" s="529" t="s">
        <v>54</v>
      </c>
      <c r="S33" s="525"/>
      <c r="T33" s="526"/>
      <c r="U33" s="42" t="s">
        <v>52</v>
      </c>
      <c r="V33" s="43" t="s">
        <v>53</v>
      </c>
      <c r="W33" s="1"/>
      <c r="X33" s="76"/>
      <c r="Y33" s="46">
        <f t="shared" ref="Y33:Y35" si="15">AA32</f>
        <v>0.37499999999999983</v>
      </c>
      <c r="Z33" s="47" t="s">
        <v>56</v>
      </c>
      <c r="AA33" s="46">
        <f t="shared" si="14"/>
        <v>0.38194444444444425</v>
      </c>
      <c r="AB33" s="47" t="str">
        <f>'BOLA BERACUN'!A9</f>
        <v>UMAR</v>
      </c>
      <c r="AC33" s="42"/>
      <c r="AD33" s="47" t="s">
        <v>59</v>
      </c>
      <c r="AE33" s="42"/>
      <c r="AF33" s="47" t="str">
        <f>'BOLA BERACUN'!A11</f>
        <v>ALI BIN ABI THALIB</v>
      </c>
      <c r="AG33" s="48"/>
      <c r="AH33" s="1"/>
    </row>
    <row r="34" spans="1:34" ht="37.5" customHeight="1">
      <c r="A34" s="1"/>
      <c r="B34" s="554" t="s">
        <v>55</v>
      </c>
      <c r="C34" s="46">
        <v>0.38194444444444425</v>
      </c>
      <c r="D34" s="47" t="s">
        <v>56</v>
      </c>
      <c r="E34" s="46">
        <f t="shared" ref="E34:E37" si="16">C34+$E$3</f>
        <v>0.38888888888888867</v>
      </c>
      <c r="F34" s="47" t="e">
        <f>#REF!</f>
        <v>#REF!</v>
      </c>
      <c r="G34" s="42"/>
      <c r="H34" s="47" t="s">
        <v>59</v>
      </c>
      <c r="I34" s="42"/>
      <c r="J34" s="47" t="e">
        <f>#REF!</f>
        <v>#REF!</v>
      </c>
      <c r="K34" s="48"/>
      <c r="L34" s="1"/>
      <c r="M34" s="554" t="s">
        <v>55</v>
      </c>
      <c r="N34" s="46">
        <v>0.38194444444444425</v>
      </c>
      <c r="O34" s="47" t="s">
        <v>56</v>
      </c>
      <c r="P34" s="46">
        <f t="shared" ref="P34:P35" si="17">N34+$E$3</f>
        <v>0.38888888888888867</v>
      </c>
      <c r="Q34" s="47" t="e">
        <f>#REF!</f>
        <v>#REF!</v>
      </c>
      <c r="R34" s="42"/>
      <c r="S34" s="47" t="s">
        <v>59</v>
      </c>
      <c r="T34" s="42"/>
      <c r="U34" s="47" t="e">
        <f>#REF!</f>
        <v>#REF!</v>
      </c>
      <c r="V34" s="48"/>
      <c r="W34" s="1"/>
      <c r="X34" s="76"/>
      <c r="Y34" s="46">
        <f t="shared" si="15"/>
        <v>0.38194444444444425</v>
      </c>
      <c r="Z34" s="47" t="s">
        <v>56</v>
      </c>
      <c r="AA34" s="46">
        <f t="shared" si="14"/>
        <v>0.38888888888888867</v>
      </c>
      <c r="AB34" s="47" t="str">
        <f>'BOLA BERACUN'!M5</f>
        <v>MAKKAH</v>
      </c>
      <c r="AC34" s="42"/>
      <c r="AD34" s="47" t="s">
        <v>59</v>
      </c>
      <c r="AE34" s="42"/>
      <c r="AF34" s="47" t="str">
        <f>'BOLA BERACUN'!M7</f>
        <v>AL-QUDS</v>
      </c>
      <c r="AG34" s="48"/>
      <c r="AH34" s="1"/>
    </row>
    <row r="35" spans="1:34" ht="37.5" customHeight="1">
      <c r="A35" s="1"/>
      <c r="B35" s="545"/>
      <c r="C35" s="46">
        <v>0.38888888888888867</v>
      </c>
      <c r="D35" s="47" t="s">
        <v>56</v>
      </c>
      <c r="E35" s="46">
        <f t="shared" si="16"/>
        <v>0.39583333333333309</v>
      </c>
      <c r="F35" s="47" t="e">
        <f>#REF!</f>
        <v>#REF!</v>
      </c>
      <c r="G35" s="42"/>
      <c r="H35" s="47" t="s">
        <v>59</v>
      </c>
      <c r="I35" s="42"/>
      <c r="J35" s="47" t="e">
        <f>#REF!</f>
        <v>#REF!</v>
      </c>
      <c r="K35" s="48"/>
      <c r="L35" s="1"/>
      <c r="M35" s="532"/>
      <c r="N35" s="46">
        <f>P34</f>
        <v>0.38888888888888867</v>
      </c>
      <c r="O35" s="47" t="s">
        <v>56</v>
      </c>
      <c r="P35" s="46">
        <f t="shared" si="17"/>
        <v>0.39583333333333309</v>
      </c>
      <c r="Q35" s="47" t="e">
        <f>#REF!</f>
        <v>#REF!</v>
      </c>
      <c r="R35" s="42"/>
      <c r="S35" s="47" t="s">
        <v>59</v>
      </c>
      <c r="T35" s="42"/>
      <c r="U35" s="47" t="e">
        <f>#REF!</f>
        <v>#REF!</v>
      </c>
      <c r="V35" s="48"/>
      <c r="W35" s="1"/>
      <c r="X35" s="77"/>
      <c r="Y35" s="46">
        <f t="shared" si="15"/>
        <v>0.38888888888888867</v>
      </c>
      <c r="Z35" s="47" t="s">
        <v>56</v>
      </c>
      <c r="AA35" s="46">
        <f t="shared" si="14"/>
        <v>0.39583333333333309</v>
      </c>
      <c r="AB35" s="47" t="str">
        <f>'BOLA BERACUN'!M9</f>
        <v>ISTANBUL</v>
      </c>
      <c r="AC35" s="42"/>
      <c r="AD35" s="47" t="s">
        <v>59</v>
      </c>
      <c r="AE35" s="42"/>
      <c r="AF35" s="47" t="str">
        <f>'BOLA BERACUN'!M11</f>
        <v>MADINAH</v>
      </c>
      <c r="AG35" s="48"/>
      <c r="AH35" s="1"/>
    </row>
    <row r="36" spans="1:34" ht="37.5" customHeight="1">
      <c r="A36" s="1"/>
      <c r="B36" s="545"/>
      <c r="C36" s="46">
        <v>0.39583333333333309</v>
      </c>
      <c r="D36" s="47" t="s">
        <v>56</v>
      </c>
      <c r="E36" s="46">
        <f t="shared" si="16"/>
        <v>0.40277777777777751</v>
      </c>
      <c r="F36" s="47" t="e">
        <f>#REF!</f>
        <v>#REF!</v>
      </c>
      <c r="G36" s="42"/>
      <c r="H36" s="47" t="s">
        <v>59</v>
      </c>
      <c r="I36" s="42"/>
      <c r="J36" s="47" t="e">
        <f>#REF!</f>
        <v>#REF!</v>
      </c>
      <c r="K36" s="48"/>
      <c r="L36" s="1"/>
      <c r="M36" s="527" t="s">
        <v>63</v>
      </c>
      <c r="N36" s="525"/>
      <c r="O36" s="525"/>
      <c r="P36" s="525"/>
      <c r="Q36" s="525"/>
      <c r="R36" s="525"/>
      <c r="S36" s="525"/>
      <c r="T36" s="525"/>
      <c r="U36" s="525"/>
      <c r="V36" s="526"/>
      <c r="W36" s="1"/>
      <c r="X36" s="527" t="s">
        <v>63</v>
      </c>
      <c r="Y36" s="525"/>
      <c r="Z36" s="525"/>
      <c r="AA36" s="525"/>
      <c r="AB36" s="525"/>
      <c r="AC36" s="525"/>
      <c r="AD36" s="525"/>
      <c r="AE36" s="525"/>
      <c r="AF36" s="525"/>
      <c r="AG36" s="526"/>
      <c r="AH36" s="1"/>
    </row>
    <row r="37" spans="1:34" ht="37.5" customHeight="1">
      <c r="A37" s="1"/>
      <c r="B37" s="532"/>
      <c r="C37" s="46">
        <f>E36</f>
        <v>0.40277777777777751</v>
      </c>
      <c r="D37" s="47" t="s">
        <v>56</v>
      </c>
      <c r="E37" s="46">
        <f t="shared" si="16"/>
        <v>0.40972222222222193</v>
      </c>
      <c r="F37" s="47" t="e">
        <f>#REF!</f>
        <v>#REF!</v>
      </c>
      <c r="G37" s="42"/>
      <c r="H37" s="47" t="s">
        <v>59</v>
      </c>
      <c r="I37" s="42"/>
      <c r="J37" s="47" t="e">
        <f>#REF!</f>
        <v>#REF!</v>
      </c>
      <c r="K37" s="48"/>
      <c r="L37" s="1"/>
      <c r="M37" s="537" t="s">
        <v>55</v>
      </c>
      <c r="N37" s="46">
        <f>P35</f>
        <v>0.39583333333333309</v>
      </c>
      <c r="O37" s="47" t="s">
        <v>56</v>
      </c>
      <c r="P37" s="46">
        <f t="shared" ref="P37:P38" si="18">N37+$E$3</f>
        <v>0.40277777777777751</v>
      </c>
      <c r="Q37" s="47">
        <f t="shared" ref="Q37:Q38" si="19">V34</f>
        <v>0</v>
      </c>
      <c r="R37" s="42"/>
      <c r="S37" s="47" t="s">
        <v>59</v>
      </c>
      <c r="T37" s="42"/>
      <c r="U37" s="47" t="e">
        <f>#REF!</f>
        <v>#REF!</v>
      </c>
      <c r="V37" s="48"/>
      <c r="W37" s="1"/>
      <c r="X37" s="531" t="s">
        <v>55</v>
      </c>
      <c r="Y37" s="46">
        <f>AA35</f>
        <v>0.39583333333333309</v>
      </c>
      <c r="Z37" s="47" t="s">
        <v>56</v>
      </c>
      <c r="AA37" s="46">
        <f t="shared" ref="AA37:AA38" si="20">Y37+$E$3</f>
        <v>0.40277777777777751</v>
      </c>
      <c r="AB37" s="47" t="e">
        <f>#REF!</f>
        <v>#REF!</v>
      </c>
      <c r="AC37" s="42"/>
      <c r="AD37" s="47" t="s">
        <v>59</v>
      </c>
      <c r="AE37" s="42"/>
      <c r="AF37" s="47">
        <f>AG32</f>
        <v>0</v>
      </c>
      <c r="AG37" s="48"/>
      <c r="AH37" s="1"/>
    </row>
    <row r="38" spans="1:34" ht="37.5" customHeight="1">
      <c r="A38" s="1"/>
      <c r="B38" s="527" t="s">
        <v>63</v>
      </c>
      <c r="C38" s="525"/>
      <c r="D38" s="525"/>
      <c r="E38" s="525"/>
      <c r="F38" s="525"/>
      <c r="G38" s="525"/>
      <c r="H38" s="525"/>
      <c r="I38" s="525"/>
      <c r="J38" s="525"/>
      <c r="K38" s="526"/>
      <c r="L38" s="1"/>
      <c r="M38" s="536"/>
      <c r="N38" s="46">
        <f>P37</f>
        <v>0.40277777777777751</v>
      </c>
      <c r="O38" s="47" t="s">
        <v>56</v>
      </c>
      <c r="P38" s="46">
        <f t="shared" si="18"/>
        <v>0.40972222222222193</v>
      </c>
      <c r="Q38" s="47">
        <f t="shared" si="19"/>
        <v>0</v>
      </c>
      <c r="R38" s="42"/>
      <c r="S38" s="47" t="s">
        <v>59</v>
      </c>
      <c r="T38" s="42"/>
      <c r="U38" s="47" t="e">
        <f>#REF!</f>
        <v>#REF!</v>
      </c>
      <c r="V38" s="48"/>
      <c r="W38" s="1"/>
      <c r="X38" s="532"/>
      <c r="Y38" s="46">
        <f>AA37</f>
        <v>0.40277777777777751</v>
      </c>
      <c r="Z38" s="47" t="s">
        <v>56</v>
      </c>
      <c r="AA38" s="46">
        <f t="shared" si="20"/>
        <v>0.40972222222222193</v>
      </c>
      <c r="AB38" s="47">
        <f>AG33</f>
        <v>0</v>
      </c>
      <c r="AC38" s="42"/>
      <c r="AD38" s="47" t="s">
        <v>59</v>
      </c>
      <c r="AE38" s="42"/>
      <c r="AF38" s="47">
        <f>AG35</f>
        <v>0</v>
      </c>
      <c r="AG38" s="48"/>
      <c r="AH38" s="1"/>
    </row>
    <row r="39" spans="1:34" ht="37.5" customHeight="1">
      <c r="A39" s="1"/>
      <c r="B39" s="537" t="s">
        <v>55</v>
      </c>
      <c r="C39" s="46">
        <f>E37</f>
        <v>0.40972222222222193</v>
      </c>
      <c r="D39" s="47" t="s">
        <v>56</v>
      </c>
      <c r="E39" s="46">
        <f t="shared" ref="E39:E40" si="21">C39+$E$3</f>
        <v>0.41666666666666635</v>
      </c>
      <c r="F39" s="47">
        <f>K34</f>
        <v>0</v>
      </c>
      <c r="G39" s="42"/>
      <c r="H39" s="47" t="s">
        <v>59</v>
      </c>
      <c r="I39" s="42"/>
      <c r="J39" s="47">
        <f>K34</f>
        <v>0</v>
      </c>
      <c r="K39" s="48"/>
      <c r="L39" s="1"/>
      <c r="M39" s="524" t="s">
        <v>65</v>
      </c>
      <c r="N39" s="525"/>
      <c r="O39" s="525"/>
      <c r="P39" s="525"/>
      <c r="Q39" s="525"/>
      <c r="R39" s="525"/>
      <c r="S39" s="525"/>
      <c r="T39" s="525"/>
      <c r="U39" s="525"/>
      <c r="V39" s="526"/>
      <c r="W39" s="1"/>
      <c r="X39" s="524" t="s">
        <v>65</v>
      </c>
      <c r="Y39" s="525"/>
      <c r="Z39" s="525"/>
      <c r="AA39" s="525"/>
      <c r="AB39" s="525"/>
      <c r="AC39" s="525"/>
      <c r="AD39" s="525"/>
      <c r="AE39" s="525"/>
      <c r="AF39" s="525"/>
      <c r="AG39" s="526"/>
      <c r="AH39" s="1"/>
    </row>
    <row r="40" spans="1:34" ht="37.5" customHeight="1">
      <c r="A40" s="1"/>
      <c r="B40" s="536"/>
      <c r="C40" s="46">
        <f>E39</f>
        <v>0.41666666666666635</v>
      </c>
      <c r="D40" s="47" t="s">
        <v>56</v>
      </c>
      <c r="E40" s="46">
        <f t="shared" si="21"/>
        <v>0.42361111111111077</v>
      </c>
      <c r="F40" s="47">
        <f>K36</f>
        <v>0</v>
      </c>
      <c r="G40" s="42"/>
      <c r="H40" s="47" t="s">
        <v>59</v>
      </c>
      <c r="I40" s="42"/>
      <c r="J40" s="47">
        <f>K37</f>
        <v>0</v>
      </c>
      <c r="K40" s="48"/>
      <c r="L40" s="1"/>
      <c r="M40" s="54" t="s">
        <v>66</v>
      </c>
      <c r="N40" s="46">
        <f>P29</f>
        <v>0.30902777777777773</v>
      </c>
      <c r="O40" s="47" t="s">
        <v>56</v>
      </c>
      <c r="P40" s="46">
        <f>N40+$E$3</f>
        <v>0.31597222222222215</v>
      </c>
      <c r="Q40" s="47">
        <f>V37</f>
        <v>0</v>
      </c>
      <c r="R40" s="42"/>
      <c r="S40" s="47" t="s">
        <v>59</v>
      </c>
      <c r="T40" s="42"/>
      <c r="U40" s="47">
        <f>V38</f>
        <v>0</v>
      </c>
      <c r="V40" s="48"/>
      <c r="W40" s="1"/>
      <c r="X40" s="54" t="s">
        <v>66</v>
      </c>
      <c r="Y40" s="46">
        <f>AA27</f>
        <v>0.30902777777777773</v>
      </c>
      <c r="Z40" s="47" t="s">
        <v>56</v>
      </c>
      <c r="AA40" s="46">
        <f>Y40+$E$3</f>
        <v>0.31597222222222215</v>
      </c>
      <c r="AB40" s="47">
        <f>AG37</f>
        <v>0</v>
      </c>
      <c r="AC40" s="42"/>
      <c r="AD40" s="47" t="s">
        <v>59</v>
      </c>
      <c r="AE40" s="42"/>
      <c r="AF40" s="47">
        <f>AG38</f>
        <v>0</v>
      </c>
      <c r="AG40" s="48"/>
      <c r="AH40" s="1"/>
    </row>
    <row r="41" spans="1:34" ht="37.5" customHeight="1">
      <c r="A41" s="1"/>
      <c r="B41" s="524" t="s">
        <v>65</v>
      </c>
      <c r="C41" s="525"/>
      <c r="D41" s="525"/>
      <c r="E41" s="525"/>
      <c r="F41" s="525"/>
      <c r="G41" s="525"/>
      <c r="H41" s="525"/>
      <c r="I41" s="525"/>
      <c r="J41" s="525"/>
      <c r="K41" s="52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59"/>
      <c r="Y41" s="60"/>
      <c r="Z41" s="60"/>
      <c r="AA41" s="60"/>
      <c r="AB41" s="1"/>
      <c r="AC41" s="61"/>
      <c r="AD41" s="1"/>
      <c r="AE41" s="61"/>
      <c r="AF41" s="1"/>
      <c r="AG41" s="1"/>
      <c r="AH41" s="1"/>
    </row>
    <row r="42" spans="1:34" ht="37.5" customHeight="1">
      <c r="A42" s="1"/>
      <c r="B42" s="54" t="s">
        <v>66</v>
      </c>
      <c r="C42" s="46">
        <f>E29</f>
        <v>0.30902777777777773</v>
      </c>
      <c r="D42" s="47" t="s">
        <v>56</v>
      </c>
      <c r="E42" s="46">
        <f>C42+$E$3</f>
        <v>0.31597222222222215</v>
      </c>
      <c r="F42" s="47">
        <f>K39</f>
        <v>0</v>
      </c>
      <c r="G42" s="42"/>
      <c r="H42" s="47" t="s">
        <v>59</v>
      </c>
      <c r="I42" s="42"/>
      <c r="J42" s="47">
        <f>K40</f>
        <v>0</v>
      </c>
      <c r="K42" s="4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538" t="s">
        <v>72</v>
      </c>
      <c r="Y42" s="525"/>
      <c r="Z42" s="525"/>
      <c r="AA42" s="525"/>
      <c r="AB42" s="525"/>
      <c r="AC42" s="525"/>
      <c r="AD42" s="525"/>
      <c r="AE42" s="525"/>
      <c r="AF42" s="525"/>
      <c r="AG42" s="526"/>
      <c r="AH42" s="1"/>
    </row>
    <row r="43" spans="1:34" ht="37.5" customHeight="1">
      <c r="A43" s="1"/>
      <c r="B43" s="59"/>
      <c r="C43" s="60"/>
      <c r="D43" s="60"/>
      <c r="E43" s="60"/>
      <c r="F43" s="1"/>
      <c r="G43" s="61"/>
      <c r="H43" s="1"/>
      <c r="I43" s="61"/>
      <c r="J43" s="1"/>
      <c r="K43" s="1"/>
      <c r="L43" s="1"/>
      <c r="M43" s="538" t="s">
        <v>73</v>
      </c>
      <c r="N43" s="525"/>
      <c r="O43" s="525"/>
      <c r="P43" s="525"/>
      <c r="Q43" s="525"/>
      <c r="R43" s="525"/>
      <c r="S43" s="525"/>
      <c r="T43" s="525"/>
      <c r="U43" s="525"/>
      <c r="V43" s="526"/>
      <c r="W43" s="1"/>
      <c r="X43" s="527" t="s">
        <v>49</v>
      </c>
      <c r="Y43" s="525"/>
      <c r="Z43" s="525"/>
      <c r="AA43" s="525"/>
      <c r="AB43" s="525"/>
      <c r="AC43" s="525"/>
      <c r="AD43" s="525"/>
      <c r="AE43" s="525"/>
      <c r="AF43" s="525"/>
      <c r="AG43" s="526"/>
      <c r="AH43" s="1"/>
    </row>
    <row r="44" spans="1:34" ht="37.5" customHeight="1">
      <c r="A44" s="1"/>
      <c r="B44" s="539" t="s">
        <v>74</v>
      </c>
      <c r="C44" s="525"/>
      <c r="D44" s="525"/>
      <c r="E44" s="525"/>
      <c r="F44" s="525"/>
      <c r="G44" s="525"/>
      <c r="H44" s="525"/>
      <c r="I44" s="525"/>
      <c r="J44" s="525"/>
      <c r="K44" s="526"/>
      <c r="L44" s="1"/>
      <c r="M44" s="527" t="s">
        <v>49</v>
      </c>
      <c r="N44" s="525"/>
      <c r="O44" s="525"/>
      <c r="P44" s="525"/>
      <c r="Q44" s="525"/>
      <c r="R44" s="525"/>
      <c r="S44" s="525"/>
      <c r="T44" s="525"/>
      <c r="U44" s="525"/>
      <c r="V44" s="526"/>
      <c r="W44" s="1"/>
      <c r="X44" s="41" t="s">
        <v>50</v>
      </c>
      <c r="Y44" s="528" t="s">
        <v>51</v>
      </c>
      <c r="Z44" s="525"/>
      <c r="AA44" s="526"/>
      <c r="AB44" s="42" t="s">
        <v>52</v>
      </c>
      <c r="AC44" s="529" t="s">
        <v>54</v>
      </c>
      <c r="AD44" s="525"/>
      <c r="AE44" s="526"/>
      <c r="AF44" s="42" t="s">
        <v>52</v>
      </c>
      <c r="AG44" s="43" t="s">
        <v>53</v>
      </c>
      <c r="AH44" s="1"/>
    </row>
    <row r="45" spans="1:34" ht="37.5" customHeight="1">
      <c r="A45" s="1"/>
      <c r="B45" s="527" t="s">
        <v>49</v>
      </c>
      <c r="C45" s="525"/>
      <c r="D45" s="525"/>
      <c r="E45" s="525"/>
      <c r="F45" s="525"/>
      <c r="G45" s="525"/>
      <c r="H45" s="525"/>
      <c r="I45" s="525"/>
      <c r="J45" s="525"/>
      <c r="K45" s="526"/>
      <c r="L45" s="1"/>
      <c r="M45" s="38" t="s">
        <v>50</v>
      </c>
      <c r="N45" s="541" t="s">
        <v>51</v>
      </c>
      <c r="O45" s="525"/>
      <c r="P45" s="526"/>
      <c r="Q45" s="548" t="s">
        <v>52</v>
      </c>
      <c r="R45" s="525"/>
      <c r="S45" s="525"/>
      <c r="T45" s="525"/>
      <c r="U45" s="526"/>
      <c r="V45" s="38" t="s">
        <v>53</v>
      </c>
      <c r="W45" s="1"/>
      <c r="X45" s="554" t="s">
        <v>55</v>
      </c>
      <c r="Y45" s="46">
        <f>AA38</f>
        <v>0.40972222222222193</v>
      </c>
      <c r="Z45" s="47" t="s">
        <v>56</v>
      </c>
      <c r="AA45" s="46">
        <f t="shared" ref="AA45:AA48" si="22">Y45+$E$3</f>
        <v>0.41666666666666635</v>
      </c>
      <c r="AB45" s="47" t="str">
        <f>'BOLA BERACUN'!A17</f>
        <v>KHAIBAR</v>
      </c>
      <c r="AC45" s="42"/>
      <c r="AD45" s="47" t="s">
        <v>59</v>
      </c>
      <c r="AE45" s="42"/>
      <c r="AF45" s="47" t="str">
        <f>'BOLA BERACUN'!A19</f>
        <v>UHUD</v>
      </c>
      <c r="AG45" s="48"/>
      <c r="AH45" s="1"/>
    </row>
    <row r="46" spans="1:34" ht="37.5" customHeight="1">
      <c r="A46" s="1"/>
      <c r="B46" s="41" t="s">
        <v>50</v>
      </c>
      <c r="C46" s="528" t="s">
        <v>51</v>
      </c>
      <c r="D46" s="525"/>
      <c r="E46" s="526"/>
      <c r="F46" s="42" t="s">
        <v>52</v>
      </c>
      <c r="G46" s="529" t="s">
        <v>54</v>
      </c>
      <c r="H46" s="525"/>
      <c r="I46" s="526"/>
      <c r="J46" s="42" t="s">
        <v>52</v>
      </c>
      <c r="K46" s="43" t="s">
        <v>53</v>
      </c>
      <c r="L46" s="1"/>
      <c r="M46" s="544" t="s">
        <v>55</v>
      </c>
      <c r="N46" s="45">
        <f>P38</f>
        <v>0.40972222222222193</v>
      </c>
      <c r="O46" s="45" t="s">
        <v>56</v>
      </c>
      <c r="P46" s="45">
        <f t="shared" ref="P46:P47" si="23">N46+$E$3</f>
        <v>0.41666666666666635</v>
      </c>
      <c r="Q46" s="542" t="s">
        <v>62</v>
      </c>
      <c r="R46" s="525"/>
      <c r="S46" s="525"/>
      <c r="T46" s="525"/>
      <c r="U46" s="526"/>
      <c r="V46" s="65"/>
      <c r="W46" s="1"/>
      <c r="X46" s="545"/>
      <c r="Y46" s="46">
        <f t="shared" ref="Y46:Y48" si="24">AA45</f>
        <v>0.41666666666666635</v>
      </c>
      <c r="Z46" s="47" t="s">
        <v>56</v>
      </c>
      <c r="AA46" s="46">
        <f t="shared" si="22"/>
        <v>0.42361111111111077</v>
      </c>
      <c r="AB46" s="47" t="e">
        <f>#REF!</f>
        <v>#REF!</v>
      </c>
      <c r="AC46" s="42"/>
      <c r="AD46" s="47" t="s">
        <v>59</v>
      </c>
      <c r="AE46" s="42"/>
      <c r="AF46" s="47" t="str">
        <f>'BOLA BERACUN'!A23</f>
        <v>TABUK</v>
      </c>
      <c r="AG46" s="48"/>
      <c r="AH46" s="1"/>
    </row>
    <row r="47" spans="1:34" ht="37.5" customHeight="1">
      <c r="A47" s="1"/>
      <c r="B47" s="537" t="s">
        <v>55</v>
      </c>
      <c r="C47" s="46">
        <f>E40</f>
        <v>0.42361111111111077</v>
      </c>
      <c r="D47" s="47" t="s">
        <v>56</v>
      </c>
      <c r="E47" s="46">
        <f t="shared" ref="E47:E48" si="25">C47+$E$3</f>
        <v>0.43055555555555519</v>
      </c>
      <c r="F47" s="47" t="e">
        <f>#REF!</f>
        <v>#REF!</v>
      </c>
      <c r="G47" s="42"/>
      <c r="H47" s="47" t="s">
        <v>59</v>
      </c>
      <c r="I47" s="42"/>
      <c r="J47" s="47" t="e">
        <f>#REF!</f>
        <v>#REF!</v>
      </c>
      <c r="K47" s="48"/>
      <c r="L47" s="1"/>
      <c r="M47" s="532"/>
      <c r="N47" s="45">
        <f>P46</f>
        <v>0.41666666666666635</v>
      </c>
      <c r="O47" s="45" t="s">
        <v>56</v>
      </c>
      <c r="P47" s="45">
        <f t="shared" si="23"/>
        <v>0.42361111111111077</v>
      </c>
      <c r="Q47" s="542" t="s">
        <v>64</v>
      </c>
      <c r="R47" s="525"/>
      <c r="S47" s="525"/>
      <c r="T47" s="525"/>
      <c r="U47" s="526"/>
      <c r="V47" s="65"/>
      <c r="W47" s="1"/>
      <c r="X47" s="545"/>
      <c r="Y47" s="46">
        <f t="shared" si="24"/>
        <v>0.42361111111111077</v>
      </c>
      <c r="Z47" s="47" t="s">
        <v>56</v>
      </c>
      <c r="AA47" s="46">
        <f t="shared" si="22"/>
        <v>0.43055555555555519</v>
      </c>
      <c r="AB47" s="47" t="str">
        <f>'BOLA BERACUN'!M17</f>
        <v>ABU DAWUD</v>
      </c>
      <c r="AC47" s="42"/>
      <c r="AD47" s="47" t="s">
        <v>59</v>
      </c>
      <c r="AE47" s="42"/>
      <c r="AF47" s="47" t="str">
        <f>'BOLA BERACUN'!M19</f>
        <v>BUKHORI</v>
      </c>
      <c r="AG47" s="48"/>
      <c r="AH47" s="1"/>
    </row>
    <row r="48" spans="1:34" ht="37.5" customHeight="1">
      <c r="A48" s="1"/>
      <c r="B48" s="536"/>
      <c r="C48" s="46">
        <f>E47</f>
        <v>0.43055555555555519</v>
      </c>
      <c r="D48" s="47" t="s">
        <v>56</v>
      </c>
      <c r="E48" s="46">
        <f t="shared" si="25"/>
        <v>0.43749999999999961</v>
      </c>
      <c r="F48" s="50" t="e">
        <f>#REF!</f>
        <v>#REF!</v>
      </c>
      <c r="G48" s="42"/>
      <c r="H48" s="47" t="s">
        <v>59</v>
      </c>
      <c r="I48" s="42"/>
      <c r="J48" s="50" t="e">
        <f>#REF!</f>
        <v>#REF!</v>
      </c>
      <c r="K48" s="51"/>
      <c r="L48" s="1"/>
      <c r="M48" s="543" t="s">
        <v>65</v>
      </c>
      <c r="N48" s="525"/>
      <c r="O48" s="525"/>
      <c r="P48" s="525"/>
      <c r="Q48" s="525"/>
      <c r="R48" s="525"/>
      <c r="S48" s="525"/>
      <c r="T48" s="525"/>
      <c r="U48" s="525"/>
      <c r="V48" s="526"/>
      <c r="W48" s="1"/>
      <c r="X48" s="532"/>
      <c r="Y48" s="46">
        <f t="shared" si="24"/>
        <v>0.43055555555555519</v>
      </c>
      <c r="Z48" s="47" t="s">
        <v>56</v>
      </c>
      <c r="AA48" s="46">
        <f t="shared" si="22"/>
        <v>0.43749999999999961</v>
      </c>
      <c r="AB48" s="47" t="str">
        <f>'BOLA BERACUN'!M21</f>
        <v>MUSLIM</v>
      </c>
      <c r="AC48" s="42"/>
      <c r="AD48" s="47" t="s">
        <v>59</v>
      </c>
      <c r="AE48" s="42"/>
      <c r="AF48" s="47" t="str">
        <f>'BOLA BERACUN'!M23</f>
        <v>BAYHAQI</v>
      </c>
      <c r="AG48" s="48"/>
      <c r="AH48" s="1"/>
    </row>
    <row r="49" spans="1:34" ht="37.5" customHeight="1">
      <c r="A49" s="1"/>
      <c r="B49" s="527" t="s">
        <v>63</v>
      </c>
      <c r="C49" s="525"/>
      <c r="D49" s="525"/>
      <c r="E49" s="525"/>
      <c r="F49" s="525"/>
      <c r="G49" s="525"/>
      <c r="H49" s="525"/>
      <c r="I49" s="525"/>
      <c r="J49" s="525"/>
      <c r="K49" s="526"/>
      <c r="L49" s="1"/>
      <c r="M49" s="38" t="s">
        <v>50</v>
      </c>
      <c r="N49" s="541" t="s">
        <v>51</v>
      </c>
      <c r="O49" s="525"/>
      <c r="P49" s="526"/>
      <c r="Q49" s="548" t="s">
        <v>52</v>
      </c>
      <c r="R49" s="525"/>
      <c r="S49" s="525"/>
      <c r="T49" s="525"/>
      <c r="U49" s="526"/>
      <c r="V49" s="38" t="s">
        <v>53</v>
      </c>
      <c r="W49" s="1"/>
      <c r="X49" s="527" t="s">
        <v>63</v>
      </c>
      <c r="Y49" s="525"/>
      <c r="Z49" s="525"/>
      <c r="AA49" s="525"/>
      <c r="AB49" s="525"/>
      <c r="AC49" s="525"/>
      <c r="AD49" s="525"/>
      <c r="AE49" s="525"/>
      <c r="AF49" s="525"/>
      <c r="AG49" s="526"/>
      <c r="AH49" s="1"/>
    </row>
    <row r="50" spans="1:34" ht="37.5" customHeight="1">
      <c r="A50" s="1"/>
      <c r="B50" s="537" t="s">
        <v>55</v>
      </c>
      <c r="C50" s="46">
        <f>E48</f>
        <v>0.43749999999999961</v>
      </c>
      <c r="D50" s="47" t="s">
        <v>56</v>
      </c>
      <c r="E50" s="46">
        <f t="shared" ref="E50:E51" si="26">C50+$E$3</f>
        <v>0.44444444444444403</v>
      </c>
      <c r="F50" s="52">
        <f t="shared" ref="F50:F51" si="27">K47</f>
        <v>0</v>
      </c>
      <c r="G50" s="42"/>
      <c r="H50" s="47" t="s">
        <v>59</v>
      </c>
      <c r="I50" s="42"/>
      <c r="J50" s="52" t="e">
        <f>#REF!</f>
        <v>#REF!</v>
      </c>
      <c r="K50" s="48"/>
      <c r="L50" s="1"/>
      <c r="M50" s="66" t="s">
        <v>55</v>
      </c>
      <c r="N50" s="67">
        <f>P47</f>
        <v>0.42361111111111077</v>
      </c>
      <c r="O50" s="67" t="s">
        <v>56</v>
      </c>
      <c r="P50" s="67">
        <f>N50+$E$3</f>
        <v>0.43055555555555519</v>
      </c>
      <c r="Q50" s="542">
        <f>V46</f>
        <v>0</v>
      </c>
      <c r="R50" s="526"/>
      <c r="S50" s="68" t="s">
        <v>59</v>
      </c>
      <c r="T50" s="542">
        <f>V47</f>
        <v>0</v>
      </c>
      <c r="U50" s="526"/>
      <c r="V50" s="65"/>
      <c r="W50" s="1"/>
      <c r="X50" s="534" t="s">
        <v>55</v>
      </c>
      <c r="Y50" s="46">
        <f>AA48</f>
        <v>0.43749999999999961</v>
      </c>
      <c r="Z50" s="47" t="s">
        <v>56</v>
      </c>
      <c r="AA50" s="46">
        <f t="shared" ref="AA50:AA51" si="28">Y50+$E$3</f>
        <v>0.44444444444444403</v>
      </c>
      <c r="AB50" s="47">
        <f>AG45</f>
        <v>0</v>
      </c>
      <c r="AC50" s="42"/>
      <c r="AD50" s="47" t="s">
        <v>59</v>
      </c>
      <c r="AE50" s="42"/>
      <c r="AF50" s="47">
        <f>AG46</f>
        <v>0</v>
      </c>
      <c r="AG50" s="48"/>
      <c r="AH50" s="1"/>
    </row>
    <row r="51" spans="1:34" ht="37.5" customHeight="1">
      <c r="A51" s="1"/>
      <c r="B51" s="536"/>
      <c r="C51" s="46">
        <f>E50</f>
        <v>0.44444444444444403</v>
      </c>
      <c r="D51" s="47" t="s">
        <v>56</v>
      </c>
      <c r="E51" s="46">
        <f t="shared" si="26"/>
        <v>0.45138888888888845</v>
      </c>
      <c r="F51" s="52">
        <f t="shared" si="27"/>
        <v>0</v>
      </c>
      <c r="G51" s="42"/>
      <c r="H51" s="47" t="s">
        <v>59</v>
      </c>
      <c r="I51" s="42"/>
      <c r="J51" s="50" t="e">
        <f>#REF!</f>
        <v>#REF!</v>
      </c>
      <c r="K51" s="5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536"/>
      <c r="Y51" s="69">
        <f>AA50</f>
        <v>0.44444444444444403</v>
      </c>
      <c r="Z51" s="70" t="s">
        <v>56</v>
      </c>
      <c r="AA51" s="69">
        <f t="shared" si="28"/>
        <v>0.45138888888888845</v>
      </c>
      <c r="AB51" s="47">
        <f>AG47</f>
        <v>0</v>
      </c>
      <c r="AC51" s="42"/>
      <c r="AD51" s="47" t="s">
        <v>59</v>
      </c>
      <c r="AE51" s="42"/>
      <c r="AF51" s="47">
        <f>AG48</f>
        <v>0</v>
      </c>
      <c r="AG51" s="48"/>
      <c r="AH51" s="1"/>
    </row>
    <row r="52" spans="1:34" ht="37.5" customHeight="1">
      <c r="A52" s="1"/>
      <c r="B52" s="524" t="s">
        <v>65</v>
      </c>
      <c r="C52" s="525"/>
      <c r="D52" s="525"/>
      <c r="E52" s="525"/>
      <c r="F52" s="525"/>
      <c r="G52" s="525"/>
      <c r="H52" s="525"/>
      <c r="I52" s="525"/>
      <c r="J52" s="525"/>
      <c r="K52" s="52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524" t="s">
        <v>65</v>
      </c>
      <c r="Y52" s="525"/>
      <c r="Z52" s="525"/>
      <c r="AA52" s="525"/>
      <c r="AB52" s="525"/>
      <c r="AC52" s="525"/>
      <c r="AD52" s="525"/>
      <c r="AE52" s="525"/>
      <c r="AF52" s="525"/>
      <c r="AG52" s="526"/>
      <c r="AH52" s="1"/>
    </row>
    <row r="53" spans="1:34" ht="37.5" customHeight="1">
      <c r="A53" s="1"/>
      <c r="B53" s="54" t="s">
        <v>66</v>
      </c>
      <c r="C53" s="46">
        <f>E42</f>
        <v>0.31597222222222215</v>
      </c>
      <c r="D53" s="47" t="s">
        <v>56</v>
      </c>
      <c r="E53" s="46">
        <f>C53+$E$3</f>
        <v>0.32291666666666657</v>
      </c>
      <c r="F53" s="47">
        <f>K50</f>
        <v>0</v>
      </c>
      <c r="G53" s="42"/>
      <c r="H53" s="47" t="s">
        <v>59</v>
      </c>
      <c r="I53" s="42"/>
      <c r="J53" s="52">
        <f>K51</f>
        <v>0</v>
      </c>
      <c r="K53" s="5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54" t="s">
        <v>66</v>
      </c>
      <c r="Y53" s="46">
        <f>AA40</f>
        <v>0.31597222222222215</v>
      </c>
      <c r="Z53" s="58" t="s">
        <v>56</v>
      </c>
      <c r="AA53" s="46">
        <f>Y53+$E$3</f>
        <v>0.32291666666666657</v>
      </c>
      <c r="AB53" s="47">
        <f>AG50</f>
        <v>0</v>
      </c>
      <c r="AC53" s="42"/>
      <c r="AD53" s="47" t="s">
        <v>59</v>
      </c>
      <c r="AE53" s="42"/>
      <c r="AF53" s="47">
        <f>AG51</f>
        <v>0</v>
      </c>
      <c r="AG53" s="48"/>
      <c r="AH53" s="1"/>
    </row>
    <row r="54" spans="1:34" ht="15.75" customHeight="1">
      <c r="A54" s="3"/>
      <c r="B54" s="62"/>
      <c r="C54" s="63"/>
      <c r="D54" s="63"/>
      <c r="E54" s="63"/>
      <c r="F54" s="3"/>
      <c r="G54" s="64"/>
      <c r="H54" s="3"/>
      <c r="I54" s="64"/>
      <c r="J54" s="3"/>
      <c r="K54" s="3"/>
      <c r="L54" s="3"/>
      <c r="M54" s="3"/>
      <c r="N54" s="3"/>
      <c r="O54" s="3"/>
      <c r="P54" s="3"/>
      <c r="AH54" s="3"/>
    </row>
    <row r="55" spans="1:34" ht="43.5" customHeight="1">
      <c r="A55" s="1"/>
      <c r="B55" s="538" t="s">
        <v>75</v>
      </c>
      <c r="C55" s="525"/>
      <c r="D55" s="525"/>
      <c r="E55" s="525"/>
      <c r="F55" s="525"/>
      <c r="G55" s="525"/>
      <c r="H55" s="525"/>
      <c r="I55" s="525"/>
      <c r="J55" s="525"/>
      <c r="K55" s="52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43.5" customHeight="1">
      <c r="A56" s="1"/>
      <c r="B56" s="527" t="s">
        <v>49</v>
      </c>
      <c r="C56" s="525"/>
      <c r="D56" s="525"/>
      <c r="E56" s="525"/>
      <c r="F56" s="525"/>
      <c r="G56" s="525"/>
      <c r="H56" s="525"/>
      <c r="I56" s="525"/>
      <c r="J56" s="525"/>
      <c r="K56" s="52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43.5" customHeight="1">
      <c r="A57" s="1"/>
      <c r="B57" s="43" t="s">
        <v>50</v>
      </c>
      <c r="C57" s="528" t="s">
        <v>51</v>
      </c>
      <c r="D57" s="525"/>
      <c r="E57" s="526"/>
      <c r="F57" s="42" t="s">
        <v>52</v>
      </c>
      <c r="G57" s="529" t="s">
        <v>54</v>
      </c>
      <c r="H57" s="525"/>
      <c r="I57" s="526"/>
      <c r="J57" s="42" t="s">
        <v>52</v>
      </c>
      <c r="K57" s="43" t="s">
        <v>53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43.5" customHeight="1">
      <c r="A58" s="1"/>
      <c r="B58" s="531" t="s">
        <v>55</v>
      </c>
      <c r="C58" s="46">
        <f>E51</f>
        <v>0.45138888888888845</v>
      </c>
      <c r="D58" s="47" t="s">
        <v>56</v>
      </c>
      <c r="E58" s="46">
        <f t="shared" ref="E58:E59" si="29">C58+$E$3</f>
        <v>0.45833333333333287</v>
      </c>
      <c r="F58" s="47" t="str">
        <f>'BAGAN BO-TAN'!A6</f>
        <v>FIRDAUS</v>
      </c>
      <c r="G58" s="42"/>
      <c r="H58" s="47" t="s">
        <v>59</v>
      </c>
      <c r="I58" s="42"/>
      <c r="J58" s="47" t="str">
        <f>'BAGAN BO-TAN'!A8</f>
        <v>DARUS SALAM</v>
      </c>
      <c r="K58" s="4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43.5" customHeight="1">
      <c r="A59" s="1"/>
      <c r="B59" s="532"/>
      <c r="C59" s="46">
        <f>E58</f>
        <v>0.45833333333333287</v>
      </c>
      <c r="D59" s="47" t="s">
        <v>56</v>
      </c>
      <c r="E59" s="46">
        <f t="shared" si="29"/>
        <v>0.46527777777777729</v>
      </c>
      <c r="F59" s="50" t="str">
        <f>'BAGAN BO-TAN'!M6</f>
        <v>SUFYAN ATS TSAURY</v>
      </c>
      <c r="G59" s="42"/>
      <c r="H59" s="47" t="s">
        <v>59</v>
      </c>
      <c r="I59" s="42"/>
      <c r="J59" s="50" t="str">
        <f>'BAGAN BO-TAN'!M8</f>
        <v>AHMAD BIN HANBAL</v>
      </c>
      <c r="K59" s="5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43.5" customHeight="1">
      <c r="A60" s="1"/>
      <c r="B60" s="527" t="s">
        <v>63</v>
      </c>
      <c r="C60" s="525"/>
      <c r="D60" s="525"/>
      <c r="E60" s="525"/>
      <c r="F60" s="525"/>
      <c r="G60" s="525"/>
      <c r="H60" s="525"/>
      <c r="I60" s="525"/>
      <c r="J60" s="525"/>
      <c r="K60" s="52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43.5" customHeight="1">
      <c r="A61" s="1"/>
      <c r="B61" s="531" t="s">
        <v>55</v>
      </c>
      <c r="C61" s="46">
        <f>E59</f>
        <v>0.46527777777777729</v>
      </c>
      <c r="D61" s="47" t="s">
        <v>56</v>
      </c>
      <c r="E61" s="46">
        <f t="shared" ref="E61:E62" si="30">C61+$E$3</f>
        <v>0.47222222222222171</v>
      </c>
      <c r="F61" s="52">
        <f t="shared" ref="F61:F62" si="31">K58</f>
        <v>0</v>
      </c>
      <c r="G61" s="42"/>
      <c r="H61" s="47" t="s">
        <v>59</v>
      </c>
      <c r="I61" s="42"/>
      <c r="J61" s="47" t="str">
        <f>'BAGAN BO-TAN'!D11</f>
        <v>NA'IM</v>
      </c>
      <c r="K61" s="4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43.5" customHeight="1">
      <c r="A62" s="1"/>
      <c r="B62" s="532"/>
      <c r="C62" s="46">
        <f>E61</f>
        <v>0.47222222222222171</v>
      </c>
      <c r="D62" s="47" t="s">
        <v>56</v>
      </c>
      <c r="E62" s="46">
        <f t="shared" si="30"/>
        <v>0.47916666666666613</v>
      </c>
      <c r="F62" s="52">
        <f t="shared" si="31"/>
        <v>0</v>
      </c>
      <c r="G62" s="42"/>
      <c r="H62" s="47" t="s">
        <v>59</v>
      </c>
      <c r="I62" s="42"/>
      <c r="J62" s="50" t="str">
        <f>'BAGAN BO-TAN'!J11</f>
        <v>ABU HANIFAH</v>
      </c>
      <c r="K62" s="5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43.5" customHeight="1">
      <c r="A63" s="1"/>
      <c r="B63" s="543" t="s">
        <v>65</v>
      </c>
      <c r="C63" s="525"/>
      <c r="D63" s="525"/>
      <c r="E63" s="525"/>
      <c r="F63" s="525"/>
      <c r="G63" s="525"/>
      <c r="H63" s="525"/>
      <c r="I63" s="525"/>
      <c r="J63" s="525"/>
      <c r="K63" s="52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59"/>
      <c r="Y63" s="60"/>
      <c r="Z63" s="60"/>
      <c r="AA63" s="60"/>
      <c r="AB63" s="1"/>
      <c r="AC63" s="61"/>
      <c r="AD63" s="1"/>
      <c r="AE63" s="61"/>
      <c r="AF63" s="1"/>
      <c r="AG63" s="1"/>
      <c r="AH63" s="1"/>
    </row>
    <row r="64" spans="1:34" ht="43.5" customHeight="1">
      <c r="A64" s="1"/>
      <c r="B64" s="71" t="s">
        <v>55</v>
      </c>
      <c r="C64" s="69">
        <v>0.47222222222222171</v>
      </c>
      <c r="D64" s="70" t="s">
        <v>56</v>
      </c>
      <c r="E64" s="69">
        <f>C64+$E$3</f>
        <v>0.47916666666666613</v>
      </c>
      <c r="F64" s="47">
        <f>K61</f>
        <v>0</v>
      </c>
      <c r="G64" s="42"/>
      <c r="H64" s="47" t="s">
        <v>59</v>
      </c>
      <c r="I64" s="42"/>
      <c r="J64" s="52">
        <f>K62</f>
        <v>0</v>
      </c>
      <c r="K64" s="5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59"/>
      <c r="Y64" s="60"/>
      <c r="Z64" s="60"/>
      <c r="AA64" s="60"/>
      <c r="AB64" s="1"/>
      <c r="AC64" s="61"/>
      <c r="AD64" s="1"/>
      <c r="AE64" s="61"/>
      <c r="AF64" s="1"/>
      <c r="AG64" s="1"/>
      <c r="AH64" s="1"/>
    </row>
    <row r="65" spans="1:34" ht="15.75" customHeight="1">
      <c r="A65" s="3"/>
      <c r="B65" s="62"/>
      <c r="C65" s="63"/>
      <c r="D65" s="63"/>
      <c r="E65" s="63"/>
      <c r="F65" s="3"/>
      <c r="G65" s="64"/>
      <c r="H65" s="3"/>
      <c r="I65" s="6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62"/>
      <c r="Y65" s="63"/>
      <c r="Z65" s="63"/>
      <c r="AA65" s="63"/>
      <c r="AB65" s="3"/>
      <c r="AC65" s="64"/>
      <c r="AD65" s="3"/>
      <c r="AE65" s="64"/>
      <c r="AF65" s="3"/>
      <c r="AG65" s="3"/>
      <c r="AH65" s="3"/>
    </row>
    <row r="66" spans="1:34" ht="15.75" customHeight="1">
      <c r="A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2"/>
      <c r="Y66" s="63"/>
      <c r="Z66" s="63"/>
      <c r="AA66" s="63"/>
      <c r="AB66" s="3"/>
      <c r="AC66" s="64"/>
      <c r="AD66" s="3"/>
      <c r="AE66" s="64"/>
      <c r="AF66" s="3"/>
      <c r="AG66" s="3"/>
    </row>
    <row r="67" spans="1:34" ht="15.75" customHeight="1">
      <c r="A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62"/>
      <c r="Y67" s="63"/>
      <c r="Z67" s="63"/>
      <c r="AA67" s="63"/>
      <c r="AB67" s="3"/>
      <c r="AC67" s="64"/>
      <c r="AD67" s="3"/>
      <c r="AE67" s="64"/>
      <c r="AF67" s="3"/>
      <c r="AG67" s="3"/>
    </row>
    <row r="68" spans="1:34" ht="15.75" customHeight="1">
      <c r="A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62"/>
      <c r="Y68" s="63"/>
      <c r="Z68" s="63"/>
      <c r="AA68" s="63"/>
      <c r="AB68" s="3"/>
      <c r="AC68" s="64"/>
      <c r="AD68" s="3"/>
      <c r="AE68" s="64"/>
      <c r="AF68" s="3"/>
      <c r="AG68" s="3"/>
      <c r="AH68" s="3"/>
    </row>
    <row r="69" spans="1:34" ht="15.75" customHeight="1">
      <c r="A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2"/>
      <c r="Y69" s="63"/>
      <c r="Z69" s="63"/>
      <c r="AA69" s="63"/>
      <c r="AB69" s="3"/>
      <c r="AC69" s="64"/>
      <c r="AD69" s="3"/>
      <c r="AE69" s="64"/>
      <c r="AF69" s="3"/>
      <c r="AG69" s="3"/>
      <c r="AH69" s="3"/>
    </row>
    <row r="70" spans="1:34" ht="15.75" customHeight="1">
      <c r="A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62"/>
      <c r="Y70" s="63"/>
      <c r="Z70" s="63"/>
      <c r="AA70" s="63"/>
      <c r="AB70" s="3"/>
      <c r="AC70" s="64"/>
      <c r="AD70" s="3"/>
      <c r="AE70" s="64"/>
      <c r="AF70" s="3"/>
      <c r="AG70" s="3"/>
      <c r="AH70" s="3"/>
    </row>
    <row r="71" spans="1:34" ht="15.75" customHeight="1">
      <c r="A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62"/>
      <c r="Y71" s="63"/>
      <c r="Z71" s="63"/>
      <c r="AA71" s="63"/>
      <c r="AB71" s="3"/>
      <c r="AC71" s="64"/>
      <c r="AD71" s="3"/>
      <c r="AE71" s="64"/>
      <c r="AF71" s="3"/>
      <c r="AG71" s="3"/>
      <c r="AH71" s="3"/>
    </row>
    <row r="72" spans="1:34" ht="15.75" customHeight="1">
      <c r="A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62"/>
      <c r="Y72" s="63"/>
      <c r="Z72" s="63"/>
      <c r="AA72" s="63"/>
      <c r="AB72" s="3"/>
      <c r="AC72" s="64"/>
      <c r="AD72" s="3"/>
      <c r="AE72" s="64"/>
      <c r="AF72" s="3"/>
      <c r="AG72" s="3"/>
      <c r="AH72" s="3"/>
    </row>
    <row r="73" spans="1:34" ht="15.75" customHeight="1">
      <c r="A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62"/>
      <c r="Y73" s="63"/>
      <c r="Z73" s="63"/>
      <c r="AA73" s="63"/>
      <c r="AB73" s="3"/>
      <c r="AC73" s="64"/>
      <c r="AD73" s="3"/>
      <c r="AE73" s="64"/>
      <c r="AF73" s="3"/>
      <c r="AG73" s="3"/>
      <c r="AH73" s="3"/>
    </row>
    <row r="74" spans="1:34" ht="15.75" customHeight="1">
      <c r="A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62"/>
      <c r="Y74" s="63"/>
      <c r="Z74" s="63"/>
      <c r="AA74" s="63"/>
      <c r="AB74" s="3"/>
      <c r="AC74" s="64"/>
      <c r="AD74" s="3"/>
      <c r="AE74" s="64"/>
      <c r="AF74" s="3"/>
      <c r="AG74" s="3"/>
      <c r="AH74" s="3"/>
    </row>
    <row r="75" spans="1:34" ht="15.75" customHeight="1">
      <c r="A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62"/>
      <c r="Y75" s="63"/>
      <c r="Z75" s="63"/>
      <c r="AA75" s="63"/>
      <c r="AB75" s="3"/>
      <c r="AC75" s="64"/>
      <c r="AD75" s="3"/>
      <c r="AE75" s="64"/>
      <c r="AF75" s="3"/>
      <c r="AG75" s="3"/>
      <c r="AH75" s="3"/>
    </row>
    <row r="76" spans="1:34" ht="15.75" customHeight="1">
      <c r="A76" s="3"/>
      <c r="B76" s="62"/>
      <c r="C76" s="63"/>
      <c r="D76" s="63"/>
      <c r="E76" s="63"/>
      <c r="F76" s="3"/>
      <c r="G76" s="64"/>
      <c r="H76" s="3"/>
      <c r="I76" s="6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62"/>
      <c r="Y76" s="63"/>
      <c r="Z76" s="63"/>
      <c r="AA76" s="63"/>
      <c r="AB76" s="3"/>
      <c r="AC76" s="64"/>
      <c r="AD76" s="3"/>
      <c r="AE76" s="64"/>
      <c r="AF76" s="3"/>
      <c r="AG76" s="3"/>
      <c r="AH76" s="3"/>
    </row>
    <row r="77" spans="1:34" ht="15.75" customHeight="1">
      <c r="A77" s="3"/>
      <c r="B77" s="62"/>
      <c r="C77" s="63"/>
      <c r="D77" s="63"/>
      <c r="E77" s="63"/>
      <c r="F77" s="3"/>
      <c r="G77" s="64"/>
      <c r="H77" s="3"/>
      <c r="I77" s="6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62"/>
      <c r="Y77" s="63"/>
      <c r="Z77" s="63"/>
      <c r="AA77" s="63"/>
      <c r="AB77" s="3"/>
      <c r="AC77" s="64"/>
      <c r="AD77" s="3"/>
      <c r="AE77" s="64"/>
      <c r="AF77" s="3"/>
      <c r="AG77" s="3"/>
      <c r="AH77" s="3"/>
    </row>
    <row r="78" spans="1:34" ht="15.75" customHeight="1">
      <c r="A78" s="3"/>
      <c r="B78" s="62"/>
      <c r="C78" s="63"/>
      <c r="D78" s="63"/>
      <c r="E78" s="63"/>
      <c r="F78" s="3"/>
      <c r="G78" s="64"/>
      <c r="H78" s="3"/>
      <c r="I78" s="6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62"/>
      <c r="Y78" s="63"/>
      <c r="Z78" s="63"/>
      <c r="AA78" s="63"/>
      <c r="AB78" s="3"/>
      <c r="AC78" s="64"/>
      <c r="AD78" s="3"/>
      <c r="AE78" s="64"/>
      <c r="AF78" s="3"/>
      <c r="AG78" s="3"/>
      <c r="AH78" s="3"/>
    </row>
    <row r="79" spans="1:34" ht="15.75" customHeight="1">
      <c r="A79" s="3"/>
      <c r="B79" s="62"/>
      <c r="C79" s="63"/>
      <c r="D79" s="63"/>
      <c r="E79" s="63"/>
      <c r="F79" s="3"/>
      <c r="G79" s="64"/>
      <c r="H79" s="3"/>
      <c r="I79" s="6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62"/>
      <c r="Y79" s="63"/>
      <c r="Z79" s="63"/>
      <c r="AA79" s="63"/>
      <c r="AB79" s="3"/>
      <c r="AC79" s="64"/>
      <c r="AD79" s="3"/>
      <c r="AE79" s="64"/>
      <c r="AF79" s="3"/>
      <c r="AG79" s="3"/>
      <c r="AH79" s="3"/>
    </row>
    <row r="80" spans="1:34" ht="15.75" customHeight="1">
      <c r="A80" s="3"/>
      <c r="B80" s="62"/>
      <c r="C80" s="63"/>
      <c r="D80" s="63"/>
      <c r="E80" s="63"/>
      <c r="F80" s="3"/>
      <c r="G80" s="64"/>
      <c r="H80" s="3"/>
      <c r="I80" s="6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62"/>
      <c r="Y80" s="63"/>
      <c r="Z80" s="63"/>
      <c r="AA80" s="63"/>
      <c r="AB80" s="3"/>
      <c r="AC80" s="64"/>
      <c r="AD80" s="3"/>
      <c r="AE80" s="64"/>
      <c r="AF80" s="3"/>
      <c r="AG80" s="3"/>
      <c r="AH80" s="3"/>
    </row>
    <row r="81" spans="1:34" ht="15.75" customHeight="1">
      <c r="A81" s="3"/>
      <c r="B81" s="62"/>
      <c r="C81" s="63"/>
      <c r="D81" s="63"/>
      <c r="E81" s="63"/>
      <c r="F81" s="3"/>
      <c r="G81" s="64"/>
      <c r="H81" s="3"/>
      <c r="I81" s="6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62"/>
      <c r="Y81" s="63"/>
      <c r="Z81" s="63"/>
      <c r="AA81" s="63"/>
      <c r="AB81" s="3"/>
      <c r="AC81" s="64"/>
      <c r="AD81" s="3"/>
      <c r="AE81" s="64"/>
      <c r="AF81" s="3"/>
      <c r="AG81" s="3"/>
      <c r="AH81" s="3"/>
    </row>
    <row r="82" spans="1:34" ht="15.75" customHeight="1">
      <c r="A82" s="3"/>
      <c r="B82" s="62"/>
      <c r="C82" s="63"/>
      <c r="D82" s="63"/>
      <c r="E82" s="63"/>
      <c r="F82" s="3"/>
      <c r="G82" s="64"/>
      <c r="H82" s="3"/>
      <c r="I82" s="6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62"/>
      <c r="Y82" s="63"/>
      <c r="Z82" s="63"/>
      <c r="AA82" s="63"/>
      <c r="AB82" s="3"/>
      <c r="AC82" s="64"/>
      <c r="AD82" s="3"/>
      <c r="AE82" s="64"/>
      <c r="AF82" s="3"/>
      <c r="AG82" s="3"/>
      <c r="AH82" s="3"/>
    </row>
    <row r="83" spans="1:34" ht="15.75" customHeight="1">
      <c r="A83" s="3"/>
      <c r="B83" s="62"/>
      <c r="C83" s="63"/>
      <c r="D83" s="63"/>
      <c r="E83" s="63"/>
      <c r="F83" s="3"/>
      <c r="G83" s="64"/>
      <c r="H83" s="3"/>
      <c r="I83" s="6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62"/>
      <c r="Y83" s="63"/>
      <c r="Z83" s="63"/>
      <c r="AA83" s="63"/>
      <c r="AB83" s="3"/>
      <c r="AC83" s="64"/>
      <c r="AD83" s="3"/>
      <c r="AE83" s="64"/>
      <c r="AF83" s="3"/>
      <c r="AG83" s="3"/>
      <c r="AH83" s="3"/>
    </row>
    <row r="84" spans="1:34" ht="15.75" customHeight="1">
      <c r="A84" s="3"/>
      <c r="B84" s="62"/>
      <c r="C84" s="63"/>
      <c r="D84" s="63"/>
      <c r="E84" s="63"/>
      <c r="F84" s="3"/>
      <c r="G84" s="64"/>
      <c r="H84" s="3"/>
      <c r="I84" s="6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62"/>
      <c r="Y84" s="63"/>
      <c r="Z84" s="63"/>
      <c r="AA84" s="63"/>
      <c r="AB84" s="3"/>
      <c r="AC84" s="64"/>
      <c r="AD84" s="3"/>
      <c r="AE84" s="64"/>
      <c r="AF84" s="3"/>
      <c r="AG84" s="3"/>
      <c r="AH84" s="3"/>
    </row>
    <row r="85" spans="1:34" ht="15.75" customHeight="1">
      <c r="A85" s="3"/>
      <c r="B85" s="62"/>
      <c r="C85" s="63"/>
      <c r="D85" s="63"/>
      <c r="E85" s="63"/>
      <c r="F85" s="3"/>
      <c r="G85" s="64"/>
      <c r="H85" s="3"/>
      <c r="I85" s="6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62"/>
      <c r="Y85" s="63"/>
      <c r="Z85" s="63"/>
      <c r="AA85" s="63"/>
      <c r="AB85" s="3"/>
      <c r="AC85" s="64"/>
      <c r="AD85" s="3"/>
      <c r="AE85" s="64"/>
      <c r="AF85" s="3"/>
      <c r="AG85" s="3"/>
      <c r="AH85" s="3"/>
    </row>
    <row r="86" spans="1:34" ht="15.75" customHeight="1">
      <c r="A86" s="3"/>
      <c r="B86" s="62"/>
      <c r="C86" s="63"/>
      <c r="D86" s="63"/>
      <c r="E86" s="63"/>
      <c r="F86" s="3"/>
      <c r="G86" s="64"/>
      <c r="H86" s="3"/>
      <c r="I86" s="6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62"/>
      <c r="Y86" s="63"/>
      <c r="Z86" s="63"/>
      <c r="AA86" s="63"/>
      <c r="AB86" s="3"/>
      <c r="AC86" s="64"/>
      <c r="AD86" s="3"/>
      <c r="AE86" s="64"/>
      <c r="AF86" s="3"/>
      <c r="AG86" s="3"/>
      <c r="AH86" s="3"/>
    </row>
    <row r="87" spans="1:34" ht="15.75" customHeight="1">
      <c r="A87" s="3"/>
      <c r="B87" s="62"/>
      <c r="C87" s="63"/>
      <c r="D87" s="63"/>
      <c r="E87" s="63"/>
      <c r="F87" s="3"/>
      <c r="G87" s="64"/>
      <c r="H87" s="3"/>
      <c r="I87" s="6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62"/>
      <c r="Y87" s="63"/>
      <c r="Z87" s="63"/>
      <c r="AA87" s="63"/>
      <c r="AB87" s="3"/>
      <c r="AC87" s="64"/>
      <c r="AD87" s="3"/>
      <c r="AE87" s="64"/>
      <c r="AF87" s="3"/>
      <c r="AG87" s="3"/>
      <c r="AH87" s="3"/>
    </row>
    <row r="88" spans="1:34" ht="15.75" customHeight="1">
      <c r="A88" s="3"/>
      <c r="B88" s="62"/>
      <c r="C88" s="63"/>
      <c r="D88" s="63"/>
      <c r="E88" s="63"/>
      <c r="F88" s="3"/>
      <c r="G88" s="64"/>
      <c r="H88" s="3"/>
      <c r="I88" s="6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62"/>
      <c r="Y88" s="63"/>
      <c r="Z88" s="63"/>
      <c r="AA88" s="63"/>
      <c r="AB88" s="3"/>
      <c r="AC88" s="64"/>
      <c r="AD88" s="3"/>
      <c r="AE88" s="64"/>
      <c r="AF88" s="3"/>
      <c r="AG88" s="3"/>
      <c r="AH88" s="3"/>
    </row>
    <row r="89" spans="1:34" ht="15.75" customHeight="1">
      <c r="A89" s="3"/>
      <c r="B89" s="62"/>
      <c r="C89" s="63"/>
      <c r="D89" s="63"/>
      <c r="E89" s="63"/>
      <c r="F89" s="3"/>
      <c r="G89" s="64"/>
      <c r="H89" s="3"/>
      <c r="I89" s="6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62"/>
      <c r="Y89" s="63"/>
      <c r="Z89" s="63"/>
      <c r="AA89" s="63"/>
      <c r="AB89" s="3"/>
      <c r="AC89" s="64"/>
      <c r="AD89" s="3"/>
      <c r="AE89" s="64"/>
      <c r="AF89" s="3"/>
      <c r="AG89" s="3"/>
      <c r="AH89" s="3"/>
    </row>
    <row r="90" spans="1:34" ht="15.75" customHeight="1">
      <c r="A90" s="3"/>
      <c r="B90" s="62"/>
      <c r="C90" s="63"/>
      <c r="D90" s="63"/>
      <c r="E90" s="63"/>
      <c r="F90" s="3"/>
      <c r="G90" s="64"/>
      <c r="H90" s="3"/>
      <c r="I90" s="6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62"/>
      <c r="Y90" s="63"/>
      <c r="Z90" s="63"/>
      <c r="AA90" s="63"/>
      <c r="AB90" s="3"/>
      <c r="AC90" s="64"/>
      <c r="AD90" s="3"/>
      <c r="AE90" s="64"/>
      <c r="AF90" s="3"/>
      <c r="AG90" s="3"/>
      <c r="AH90" s="3"/>
    </row>
    <row r="91" spans="1:34" ht="15.75" customHeight="1">
      <c r="A91" s="3"/>
      <c r="B91" s="62"/>
      <c r="C91" s="63"/>
      <c r="D91" s="63"/>
      <c r="E91" s="63"/>
      <c r="F91" s="3"/>
      <c r="G91" s="64"/>
      <c r="H91" s="3"/>
      <c r="I91" s="6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62"/>
      <c r="Y91" s="63"/>
      <c r="Z91" s="63"/>
      <c r="AA91" s="63"/>
      <c r="AB91" s="3"/>
      <c r="AC91" s="64"/>
      <c r="AD91" s="3"/>
      <c r="AE91" s="64"/>
      <c r="AF91" s="3"/>
      <c r="AG91" s="3"/>
      <c r="AH91" s="3"/>
    </row>
    <row r="92" spans="1:34" ht="15.75" customHeight="1">
      <c r="A92" s="3"/>
      <c r="B92" s="62"/>
      <c r="C92" s="63"/>
      <c r="D92" s="63"/>
      <c r="E92" s="63"/>
      <c r="F92" s="3"/>
      <c r="G92" s="64"/>
      <c r="H92" s="3"/>
      <c r="I92" s="6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62"/>
      <c r="Y92" s="63"/>
      <c r="Z92" s="63"/>
      <c r="AA92" s="63"/>
      <c r="AB92" s="3"/>
      <c r="AC92" s="64"/>
      <c r="AD92" s="3"/>
      <c r="AE92" s="64"/>
      <c r="AF92" s="3"/>
      <c r="AG92" s="3"/>
      <c r="AH92" s="3"/>
    </row>
    <row r="93" spans="1:34" ht="15.75" customHeight="1">
      <c r="A93" s="3"/>
      <c r="B93" s="62"/>
      <c r="C93" s="63"/>
      <c r="D93" s="63"/>
      <c r="E93" s="63"/>
      <c r="F93" s="3"/>
      <c r="G93" s="64"/>
      <c r="H93" s="3"/>
      <c r="I93" s="6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62"/>
      <c r="Y93" s="63"/>
      <c r="Z93" s="63"/>
      <c r="AA93" s="63"/>
      <c r="AB93" s="3"/>
      <c r="AC93" s="64"/>
      <c r="AD93" s="3"/>
      <c r="AE93" s="64"/>
      <c r="AF93" s="3"/>
      <c r="AG93" s="3"/>
      <c r="AH93" s="3"/>
    </row>
    <row r="94" spans="1:34" ht="15.75" customHeight="1">
      <c r="A94" s="3"/>
      <c r="B94" s="62"/>
      <c r="C94" s="63"/>
      <c r="D94" s="63"/>
      <c r="E94" s="63"/>
      <c r="F94" s="3"/>
      <c r="G94" s="64"/>
      <c r="H94" s="3"/>
      <c r="I94" s="6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62"/>
      <c r="Y94" s="63"/>
      <c r="Z94" s="63"/>
      <c r="AA94" s="63"/>
      <c r="AB94" s="3"/>
      <c r="AC94" s="64"/>
      <c r="AD94" s="3"/>
      <c r="AE94" s="64"/>
      <c r="AF94" s="3"/>
      <c r="AG94" s="3"/>
      <c r="AH94" s="3"/>
    </row>
    <row r="95" spans="1:34" ht="15.75" customHeight="1">
      <c r="A95" s="3"/>
      <c r="B95" s="62"/>
      <c r="C95" s="63"/>
      <c r="D95" s="63"/>
      <c r="E95" s="63"/>
      <c r="F95" s="3"/>
      <c r="G95" s="64"/>
      <c r="H95" s="3"/>
      <c r="I95" s="6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62"/>
      <c r="Y95" s="63"/>
      <c r="Z95" s="63"/>
      <c r="AA95" s="63"/>
      <c r="AB95" s="3"/>
      <c r="AC95" s="64"/>
      <c r="AD95" s="3"/>
      <c r="AE95" s="64"/>
      <c r="AF95" s="3"/>
      <c r="AG95" s="3"/>
      <c r="AH95" s="3"/>
    </row>
    <row r="96" spans="1:34" ht="15.75" customHeight="1">
      <c r="A96" s="3"/>
      <c r="B96" s="62"/>
      <c r="C96" s="63"/>
      <c r="D96" s="63"/>
      <c r="E96" s="63"/>
      <c r="F96" s="3"/>
      <c r="G96" s="64"/>
      <c r="H96" s="3"/>
      <c r="I96" s="6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62"/>
      <c r="Y96" s="63"/>
      <c r="Z96" s="63"/>
      <c r="AA96" s="63"/>
      <c r="AB96" s="3"/>
      <c r="AC96" s="64"/>
      <c r="AD96" s="3"/>
      <c r="AE96" s="64"/>
      <c r="AF96" s="3"/>
      <c r="AG96" s="3"/>
      <c r="AH96" s="3"/>
    </row>
    <row r="97" spans="1:34" ht="15.75" customHeight="1">
      <c r="A97" s="3"/>
      <c r="B97" s="62"/>
      <c r="C97" s="63"/>
      <c r="D97" s="63"/>
      <c r="E97" s="63"/>
      <c r="F97" s="3"/>
      <c r="G97" s="64"/>
      <c r="H97" s="3"/>
      <c r="I97" s="6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62"/>
      <c r="Y97" s="63"/>
      <c r="Z97" s="63"/>
      <c r="AA97" s="63"/>
      <c r="AB97" s="3"/>
      <c r="AC97" s="64"/>
      <c r="AD97" s="3"/>
      <c r="AE97" s="64"/>
      <c r="AF97" s="3"/>
      <c r="AG97" s="3"/>
      <c r="AH97" s="3"/>
    </row>
    <row r="98" spans="1:34" ht="15.75" customHeight="1">
      <c r="A98" s="3"/>
      <c r="B98" s="62"/>
      <c r="C98" s="63"/>
      <c r="D98" s="63"/>
      <c r="E98" s="63"/>
      <c r="F98" s="3"/>
      <c r="G98" s="64"/>
      <c r="H98" s="3"/>
      <c r="I98" s="6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62"/>
      <c r="Y98" s="63"/>
      <c r="Z98" s="63"/>
      <c r="AA98" s="63"/>
      <c r="AB98" s="3"/>
      <c r="AC98" s="64"/>
      <c r="AD98" s="3"/>
      <c r="AE98" s="64"/>
      <c r="AF98" s="3"/>
      <c r="AG98" s="3"/>
      <c r="AH98" s="3"/>
    </row>
    <row r="99" spans="1:34" ht="15.75" customHeight="1">
      <c r="A99" s="3"/>
      <c r="B99" s="62"/>
      <c r="C99" s="63"/>
      <c r="D99" s="63"/>
      <c r="E99" s="63"/>
      <c r="F99" s="3"/>
      <c r="G99" s="64"/>
      <c r="H99" s="3"/>
      <c r="I99" s="6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62"/>
      <c r="Y99" s="63"/>
      <c r="Z99" s="63"/>
      <c r="AA99" s="63"/>
      <c r="AB99" s="3"/>
      <c r="AC99" s="64"/>
      <c r="AD99" s="3"/>
      <c r="AE99" s="64"/>
      <c r="AF99" s="3"/>
      <c r="AG99" s="3"/>
      <c r="AH99" s="3"/>
    </row>
    <row r="100" spans="1:34" ht="15.75" customHeight="1">
      <c r="A100" s="3"/>
      <c r="B100" s="62"/>
      <c r="C100" s="63"/>
      <c r="D100" s="63"/>
      <c r="E100" s="63"/>
      <c r="F100" s="3"/>
      <c r="G100" s="64"/>
      <c r="H100" s="3"/>
      <c r="I100" s="6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62"/>
      <c r="Y100" s="63"/>
      <c r="Z100" s="63"/>
      <c r="AA100" s="63"/>
      <c r="AB100" s="3"/>
      <c r="AC100" s="64"/>
      <c r="AD100" s="3"/>
      <c r="AE100" s="64"/>
      <c r="AF100" s="3"/>
      <c r="AG100" s="3"/>
      <c r="AH100" s="3"/>
    </row>
    <row r="101" spans="1:34" ht="15.75" customHeight="1">
      <c r="A101" s="3"/>
      <c r="B101" s="62"/>
      <c r="C101" s="63"/>
      <c r="D101" s="63"/>
      <c r="E101" s="63"/>
      <c r="F101" s="3"/>
      <c r="G101" s="64"/>
      <c r="H101" s="3"/>
      <c r="I101" s="6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62"/>
      <c r="Y101" s="63"/>
      <c r="Z101" s="63"/>
      <c r="AA101" s="63"/>
      <c r="AB101" s="3"/>
      <c r="AC101" s="64"/>
      <c r="AD101" s="3"/>
      <c r="AE101" s="64"/>
      <c r="AF101" s="3"/>
      <c r="AG101" s="3"/>
      <c r="AH101" s="3"/>
    </row>
    <row r="102" spans="1:34" ht="15.75" customHeight="1">
      <c r="A102" s="3"/>
      <c r="B102" s="62"/>
      <c r="C102" s="63"/>
      <c r="D102" s="63"/>
      <c r="E102" s="63"/>
      <c r="F102" s="3"/>
      <c r="G102" s="64"/>
      <c r="H102" s="3"/>
      <c r="I102" s="6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62"/>
      <c r="Y102" s="63"/>
      <c r="Z102" s="63"/>
      <c r="AA102" s="63"/>
      <c r="AB102" s="3"/>
      <c r="AC102" s="64"/>
      <c r="AD102" s="3"/>
      <c r="AE102" s="64"/>
      <c r="AF102" s="3"/>
      <c r="AG102" s="3"/>
      <c r="AH102" s="3"/>
    </row>
    <row r="103" spans="1:34" ht="15.75" customHeight="1">
      <c r="A103" s="3"/>
      <c r="B103" s="62"/>
      <c r="C103" s="63"/>
      <c r="D103" s="63"/>
      <c r="E103" s="63"/>
      <c r="F103" s="3"/>
      <c r="G103" s="64"/>
      <c r="H103" s="3"/>
      <c r="I103" s="6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62"/>
      <c r="Y103" s="63"/>
      <c r="Z103" s="63"/>
      <c r="AA103" s="63"/>
      <c r="AB103" s="3"/>
      <c r="AC103" s="64"/>
      <c r="AD103" s="3"/>
      <c r="AE103" s="64"/>
      <c r="AF103" s="3"/>
      <c r="AG103" s="3"/>
      <c r="AH103" s="3"/>
    </row>
    <row r="104" spans="1:34" ht="15.75" customHeight="1">
      <c r="A104" s="3"/>
      <c r="B104" s="62"/>
      <c r="C104" s="63"/>
      <c r="D104" s="63"/>
      <c r="E104" s="63"/>
      <c r="F104" s="3"/>
      <c r="G104" s="64"/>
      <c r="H104" s="3"/>
      <c r="I104" s="6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62"/>
      <c r="Y104" s="63"/>
      <c r="Z104" s="63"/>
      <c r="AA104" s="63"/>
      <c r="AB104" s="3"/>
      <c r="AC104" s="64"/>
      <c r="AD104" s="3"/>
      <c r="AE104" s="64"/>
      <c r="AF104" s="3"/>
      <c r="AG104" s="3"/>
      <c r="AH104" s="3"/>
    </row>
    <row r="105" spans="1:34" ht="15.75" customHeight="1">
      <c r="A105" s="3"/>
      <c r="B105" s="62"/>
      <c r="C105" s="63"/>
      <c r="D105" s="63"/>
      <c r="E105" s="63"/>
      <c r="F105" s="3"/>
      <c r="G105" s="64"/>
      <c r="H105" s="3"/>
      <c r="I105" s="6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62"/>
      <c r="Y105" s="63"/>
      <c r="Z105" s="63"/>
      <c r="AA105" s="63"/>
      <c r="AB105" s="3"/>
      <c r="AC105" s="64"/>
      <c r="AD105" s="3"/>
      <c r="AE105" s="64"/>
      <c r="AF105" s="3"/>
      <c r="AG105" s="3"/>
      <c r="AH105" s="3"/>
    </row>
    <row r="106" spans="1:34" ht="15.75" customHeight="1">
      <c r="A106" s="3"/>
      <c r="B106" s="62"/>
      <c r="C106" s="63"/>
      <c r="D106" s="63"/>
      <c r="E106" s="63"/>
      <c r="F106" s="3"/>
      <c r="G106" s="64"/>
      <c r="H106" s="3"/>
      <c r="I106" s="6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62"/>
      <c r="Y106" s="63"/>
      <c r="Z106" s="63"/>
      <c r="AA106" s="63"/>
      <c r="AB106" s="3"/>
      <c r="AC106" s="64"/>
      <c r="AD106" s="3"/>
      <c r="AE106" s="64"/>
      <c r="AF106" s="3"/>
      <c r="AG106" s="3"/>
      <c r="AH106" s="3"/>
    </row>
    <row r="107" spans="1:34" ht="15.75" customHeight="1">
      <c r="A107" s="3"/>
      <c r="B107" s="62"/>
      <c r="C107" s="63"/>
      <c r="D107" s="63"/>
      <c r="E107" s="63"/>
      <c r="F107" s="3"/>
      <c r="G107" s="64"/>
      <c r="H107" s="3"/>
      <c r="I107" s="6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62"/>
      <c r="Y107" s="63"/>
      <c r="Z107" s="63"/>
      <c r="AA107" s="63"/>
      <c r="AB107" s="3"/>
      <c r="AC107" s="64"/>
      <c r="AD107" s="3"/>
      <c r="AE107" s="64"/>
      <c r="AF107" s="3"/>
      <c r="AG107" s="3"/>
      <c r="AH107" s="3"/>
    </row>
    <row r="108" spans="1:34" ht="15.75" customHeight="1">
      <c r="A108" s="3"/>
      <c r="B108" s="62"/>
      <c r="C108" s="63"/>
      <c r="D108" s="63"/>
      <c r="E108" s="63"/>
      <c r="F108" s="3"/>
      <c r="G108" s="64"/>
      <c r="H108" s="3"/>
      <c r="I108" s="6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62"/>
      <c r="Y108" s="63"/>
      <c r="Z108" s="63"/>
      <c r="AA108" s="63"/>
      <c r="AB108" s="3"/>
      <c r="AC108" s="64"/>
      <c r="AD108" s="3"/>
      <c r="AE108" s="64"/>
      <c r="AF108" s="3"/>
      <c r="AG108" s="3"/>
      <c r="AH108" s="3"/>
    </row>
    <row r="109" spans="1:34" ht="15.75" customHeight="1">
      <c r="A109" s="3"/>
      <c r="B109" s="62"/>
      <c r="C109" s="63"/>
      <c r="D109" s="63"/>
      <c r="E109" s="63"/>
      <c r="F109" s="3"/>
      <c r="G109" s="64"/>
      <c r="H109" s="3"/>
      <c r="I109" s="6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62"/>
      <c r="Y109" s="63"/>
      <c r="Z109" s="63"/>
      <c r="AA109" s="63"/>
      <c r="AB109" s="3"/>
      <c r="AC109" s="64"/>
      <c r="AD109" s="3"/>
      <c r="AE109" s="64"/>
      <c r="AF109" s="3"/>
      <c r="AG109" s="3"/>
      <c r="AH109" s="3"/>
    </row>
    <row r="110" spans="1:34" ht="15.75" customHeight="1">
      <c r="A110" s="3"/>
      <c r="B110" s="62"/>
      <c r="C110" s="63"/>
      <c r="D110" s="63"/>
      <c r="E110" s="63"/>
      <c r="F110" s="3"/>
      <c r="G110" s="64"/>
      <c r="H110" s="3"/>
      <c r="I110" s="6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62"/>
      <c r="Y110" s="63"/>
      <c r="Z110" s="63"/>
      <c r="AA110" s="63"/>
      <c r="AB110" s="3"/>
      <c r="AC110" s="64"/>
      <c r="AD110" s="3"/>
      <c r="AE110" s="64"/>
      <c r="AF110" s="3"/>
      <c r="AG110" s="3"/>
      <c r="AH110" s="3"/>
    </row>
    <row r="111" spans="1:34" ht="15.75" customHeight="1">
      <c r="A111" s="3"/>
      <c r="B111" s="62"/>
      <c r="C111" s="63"/>
      <c r="D111" s="63"/>
      <c r="E111" s="63"/>
      <c r="F111" s="3"/>
      <c r="G111" s="64"/>
      <c r="H111" s="3"/>
      <c r="I111" s="6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62"/>
      <c r="Y111" s="63"/>
      <c r="Z111" s="63"/>
      <c r="AA111" s="63"/>
      <c r="AB111" s="3"/>
      <c r="AC111" s="64"/>
      <c r="AD111" s="3"/>
      <c r="AE111" s="64"/>
      <c r="AF111" s="3"/>
      <c r="AG111" s="3"/>
      <c r="AH111" s="3"/>
    </row>
    <row r="112" spans="1:34" ht="15.75" customHeight="1">
      <c r="A112" s="3"/>
      <c r="B112" s="62"/>
      <c r="C112" s="63"/>
      <c r="D112" s="63"/>
      <c r="E112" s="63"/>
      <c r="F112" s="3"/>
      <c r="G112" s="64"/>
      <c r="H112" s="3"/>
      <c r="I112" s="6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62"/>
      <c r="Y112" s="63"/>
      <c r="Z112" s="63"/>
      <c r="AA112" s="63"/>
      <c r="AB112" s="3"/>
      <c r="AC112" s="64"/>
      <c r="AD112" s="3"/>
      <c r="AE112" s="64"/>
      <c r="AF112" s="3"/>
      <c r="AG112" s="3"/>
      <c r="AH112" s="3"/>
    </row>
    <row r="113" spans="1:34" ht="15.75" customHeight="1">
      <c r="A113" s="3"/>
      <c r="B113" s="62"/>
      <c r="C113" s="63"/>
      <c r="D113" s="63"/>
      <c r="E113" s="63"/>
      <c r="F113" s="3"/>
      <c r="G113" s="64"/>
      <c r="H113" s="3"/>
      <c r="I113" s="6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62"/>
      <c r="Y113" s="63"/>
      <c r="Z113" s="63"/>
      <c r="AA113" s="63"/>
      <c r="AB113" s="3"/>
      <c r="AC113" s="64"/>
      <c r="AD113" s="3"/>
      <c r="AE113" s="64"/>
      <c r="AF113" s="3"/>
      <c r="AG113" s="3"/>
      <c r="AH113" s="3"/>
    </row>
    <row r="114" spans="1:34" ht="15.75" customHeight="1">
      <c r="A114" s="3"/>
      <c r="B114" s="62"/>
      <c r="C114" s="63"/>
      <c r="D114" s="63"/>
      <c r="E114" s="63"/>
      <c r="F114" s="3"/>
      <c r="G114" s="64"/>
      <c r="H114" s="3"/>
      <c r="I114" s="6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62"/>
      <c r="Y114" s="63"/>
      <c r="Z114" s="63"/>
      <c r="AA114" s="63"/>
      <c r="AB114" s="3"/>
      <c r="AC114" s="64"/>
      <c r="AD114" s="3"/>
      <c r="AE114" s="64"/>
      <c r="AF114" s="3"/>
      <c r="AG114" s="3"/>
      <c r="AH114" s="3"/>
    </row>
    <row r="115" spans="1:34" ht="15.75" customHeight="1">
      <c r="A115" s="3"/>
      <c r="B115" s="62"/>
      <c r="C115" s="63"/>
      <c r="D115" s="63"/>
      <c r="E115" s="63"/>
      <c r="F115" s="3"/>
      <c r="G115" s="64"/>
      <c r="H115" s="3"/>
      <c r="I115" s="6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62"/>
      <c r="Y115" s="63"/>
      <c r="Z115" s="63"/>
      <c r="AA115" s="63"/>
      <c r="AB115" s="3"/>
      <c r="AC115" s="64"/>
      <c r="AD115" s="3"/>
      <c r="AE115" s="64"/>
      <c r="AF115" s="3"/>
      <c r="AG115" s="3"/>
      <c r="AH115" s="3"/>
    </row>
    <row r="116" spans="1:34" ht="15.75" customHeight="1">
      <c r="A116" s="3"/>
      <c r="B116" s="62"/>
      <c r="C116" s="63"/>
      <c r="D116" s="63"/>
      <c r="E116" s="63"/>
      <c r="F116" s="3"/>
      <c r="G116" s="64"/>
      <c r="H116" s="3"/>
      <c r="I116" s="6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62"/>
      <c r="Y116" s="63"/>
      <c r="Z116" s="63"/>
      <c r="AA116" s="63"/>
      <c r="AB116" s="3"/>
      <c r="AC116" s="64"/>
      <c r="AD116" s="3"/>
      <c r="AE116" s="64"/>
      <c r="AF116" s="3"/>
      <c r="AG116" s="3"/>
      <c r="AH116" s="3"/>
    </row>
    <row r="117" spans="1:34" ht="15.75" customHeight="1">
      <c r="A117" s="3"/>
      <c r="B117" s="62"/>
      <c r="C117" s="63"/>
      <c r="D117" s="63"/>
      <c r="E117" s="63"/>
      <c r="F117" s="3"/>
      <c r="G117" s="64"/>
      <c r="H117" s="3"/>
      <c r="I117" s="6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62"/>
      <c r="Y117" s="63"/>
      <c r="Z117" s="63"/>
      <c r="AA117" s="63"/>
      <c r="AB117" s="3"/>
      <c r="AC117" s="64"/>
      <c r="AD117" s="3"/>
      <c r="AE117" s="64"/>
      <c r="AF117" s="3"/>
      <c r="AG117" s="3"/>
      <c r="AH117" s="3"/>
    </row>
    <row r="118" spans="1:34" ht="15.75" customHeight="1">
      <c r="A118" s="3"/>
      <c r="B118" s="62"/>
      <c r="C118" s="63"/>
      <c r="D118" s="63"/>
      <c r="E118" s="63"/>
      <c r="F118" s="3"/>
      <c r="G118" s="64"/>
      <c r="H118" s="3"/>
      <c r="I118" s="6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62"/>
      <c r="Y118" s="63"/>
      <c r="Z118" s="63"/>
      <c r="AA118" s="63"/>
      <c r="AB118" s="3"/>
      <c r="AC118" s="64"/>
      <c r="AD118" s="3"/>
      <c r="AE118" s="64"/>
      <c r="AF118" s="3"/>
      <c r="AG118" s="3"/>
      <c r="AH118" s="3"/>
    </row>
    <row r="119" spans="1:34" ht="15.75" customHeight="1">
      <c r="A119" s="3"/>
      <c r="B119" s="62"/>
      <c r="C119" s="63"/>
      <c r="D119" s="63"/>
      <c r="E119" s="63"/>
      <c r="F119" s="3"/>
      <c r="G119" s="64"/>
      <c r="H119" s="3"/>
      <c r="I119" s="6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62"/>
      <c r="Y119" s="63"/>
      <c r="Z119" s="63"/>
      <c r="AA119" s="63"/>
      <c r="AB119" s="3"/>
      <c r="AC119" s="64"/>
      <c r="AD119" s="3"/>
      <c r="AE119" s="64"/>
      <c r="AF119" s="3"/>
      <c r="AG119" s="3"/>
      <c r="AH119" s="3"/>
    </row>
    <row r="120" spans="1:34" ht="15.75" customHeight="1">
      <c r="A120" s="3"/>
      <c r="B120" s="62"/>
      <c r="C120" s="63"/>
      <c r="D120" s="63"/>
      <c r="E120" s="63"/>
      <c r="F120" s="3"/>
      <c r="G120" s="64"/>
      <c r="H120" s="3"/>
      <c r="I120" s="6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62"/>
      <c r="Y120" s="63"/>
      <c r="Z120" s="63"/>
      <c r="AA120" s="63"/>
      <c r="AB120" s="3"/>
      <c r="AC120" s="64"/>
      <c r="AD120" s="3"/>
      <c r="AE120" s="64"/>
      <c r="AF120" s="3"/>
      <c r="AG120" s="3"/>
      <c r="AH120" s="3"/>
    </row>
    <row r="121" spans="1:34" ht="15.75" customHeight="1">
      <c r="A121" s="3"/>
      <c r="B121" s="62"/>
      <c r="C121" s="63"/>
      <c r="D121" s="63"/>
      <c r="E121" s="63"/>
      <c r="F121" s="3"/>
      <c r="G121" s="64"/>
      <c r="H121" s="3"/>
      <c r="I121" s="6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62"/>
      <c r="Y121" s="63"/>
      <c r="Z121" s="63"/>
      <c r="AA121" s="63"/>
      <c r="AB121" s="3"/>
      <c r="AC121" s="64"/>
      <c r="AD121" s="3"/>
      <c r="AE121" s="64"/>
      <c r="AF121" s="3"/>
      <c r="AG121" s="3"/>
      <c r="AH121" s="3"/>
    </row>
    <row r="122" spans="1:34" ht="15.75" customHeight="1">
      <c r="A122" s="3"/>
      <c r="B122" s="62"/>
      <c r="C122" s="63"/>
      <c r="D122" s="63"/>
      <c r="E122" s="63"/>
      <c r="F122" s="3"/>
      <c r="G122" s="64"/>
      <c r="H122" s="3"/>
      <c r="I122" s="6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62"/>
      <c r="Y122" s="63"/>
      <c r="Z122" s="63"/>
      <c r="AA122" s="63"/>
      <c r="AB122" s="3"/>
      <c r="AC122" s="64"/>
      <c r="AD122" s="3"/>
      <c r="AE122" s="64"/>
      <c r="AF122" s="3"/>
      <c r="AG122" s="3"/>
      <c r="AH122" s="3"/>
    </row>
    <row r="123" spans="1:34" ht="15.75" customHeight="1">
      <c r="A123" s="3"/>
      <c r="B123" s="62"/>
      <c r="C123" s="63"/>
      <c r="D123" s="63"/>
      <c r="E123" s="63"/>
      <c r="F123" s="3"/>
      <c r="G123" s="64"/>
      <c r="H123" s="3"/>
      <c r="I123" s="6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62"/>
      <c r="Y123" s="63"/>
      <c r="Z123" s="63"/>
      <c r="AA123" s="63"/>
      <c r="AB123" s="3"/>
      <c r="AC123" s="64"/>
      <c r="AD123" s="3"/>
      <c r="AE123" s="64"/>
      <c r="AF123" s="3"/>
      <c r="AG123" s="3"/>
      <c r="AH123" s="3"/>
    </row>
    <row r="124" spans="1:34" ht="15.75" customHeight="1">
      <c r="A124" s="3"/>
      <c r="B124" s="62"/>
      <c r="C124" s="63"/>
      <c r="D124" s="63"/>
      <c r="E124" s="63"/>
      <c r="F124" s="3"/>
      <c r="G124" s="64"/>
      <c r="H124" s="3"/>
      <c r="I124" s="6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62"/>
      <c r="Y124" s="63"/>
      <c r="Z124" s="63"/>
      <c r="AA124" s="63"/>
      <c r="AB124" s="3"/>
      <c r="AC124" s="64"/>
      <c r="AD124" s="3"/>
      <c r="AE124" s="64"/>
      <c r="AF124" s="3"/>
      <c r="AG124" s="3"/>
      <c r="AH124" s="3"/>
    </row>
    <row r="125" spans="1:34" ht="15.75" customHeight="1">
      <c r="A125" s="3"/>
      <c r="B125" s="62"/>
      <c r="C125" s="63"/>
      <c r="D125" s="63"/>
      <c r="E125" s="63"/>
      <c r="F125" s="3"/>
      <c r="G125" s="64"/>
      <c r="H125" s="3"/>
      <c r="I125" s="6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62"/>
      <c r="Y125" s="63"/>
      <c r="Z125" s="63"/>
      <c r="AA125" s="63"/>
      <c r="AB125" s="3"/>
      <c r="AC125" s="64"/>
      <c r="AD125" s="3"/>
      <c r="AE125" s="64"/>
      <c r="AF125" s="3"/>
      <c r="AG125" s="3"/>
      <c r="AH125" s="3"/>
    </row>
    <row r="126" spans="1:34" ht="15.75" customHeight="1">
      <c r="A126" s="3"/>
      <c r="B126" s="62"/>
      <c r="C126" s="63"/>
      <c r="D126" s="63"/>
      <c r="E126" s="63"/>
      <c r="F126" s="3"/>
      <c r="G126" s="64"/>
      <c r="H126" s="3"/>
      <c r="I126" s="6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62"/>
      <c r="Y126" s="63"/>
      <c r="Z126" s="63"/>
      <c r="AA126" s="63"/>
      <c r="AB126" s="3"/>
      <c r="AC126" s="64"/>
      <c r="AD126" s="3"/>
      <c r="AE126" s="64"/>
      <c r="AF126" s="3"/>
      <c r="AG126" s="3"/>
      <c r="AH126" s="3"/>
    </row>
    <row r="127" spans="1:34" ht="15.75" customHeight="1">
      <c r="A127" s="3"/>
      <c r="B127" s="62"/>
      <c r="C127" s="63"/>
      <c r="D127" s="63"/>
      <c r="E127" s="63"/>
      <c r="F127" s="3"/>
      <c r="G127" s="64"/>
      <c r="H127" s="3"/>
      <c r="I127" s="6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62"/>
      <c r="Y127" s="63"/>
      <c r="Z127" s="63"/>
      <c r="AA127" s="63"/>
      <c r="AB127" s="3"/>
      <c r="AC127" s="64"/>
      <c r="AD127" s="3"/>
      <c r="AE127" s="64"/>
      <c r="AF127" s="3"/>
      <c r="AG127" s="3"/>
      <c r="AH127" s="3"/>
    </row>
    <row r="128" spans="1:34" ht="15.75" customHeight="1">
      <c r="A128" s="3"/>
      <c r="B128" s="62"/>
      <c r="C128" s="63"/>
      <c r="D128" s="63"/>
      <c r="E128" s="63"/>
      <c r="F128" s="3"/>
      <c r="G128" s="64"/>
      <c r="H128" s="3"/>
      <c r="I128" s="6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62"/>
      <c r="Y128" s="63"/>
      <c r="Z128" s="63"/>
      <c r="AA128" s="63"/>
      <c r="AB128" s="3"/>
      <c r="AC128" s="64"/>
      <c r="AD128" s="3"/>
      <c r="AE128" s="64"/>
      <c r="AF128" s="3"/>
      <c r="AG128" s="3"/>
      <c r="AH128" s="3"/>
    </row>
    <row r="129" spans="1:34" ht="15.75" customHeight="1">
      <c r="A129" s="3"/>
      <c r="B129" s="62"/>
      <c r="C129" s="63"/>
      <c r="D129" s="63"/>
      <c r="E129" s="63"/>
      <c r="F129" s="3"/>
      <c r="G129" s="64"/>
      <c r="H129" s="3"/>
      <c r="I129" s="6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62"/>
      <c r="Y129" s="63"/>
      <c r="Z129" s="63"/>
      <c r="AA129" s="63"/>
      <c r="AB129" s="3"/>
      <c r="AC129" s="64"/>
      <c r="AD129" s="3"/>
      <c r="AE129" s="64"/>
      <c r="AF129" s="3"/>
      <c r="AG129" s="3"/>
      <c r="AH129" s="3"/>
    </row>
    <row r="130" spans="1:34" ht="15.75" customHeight="1">
      <c r="A130" s="3"/>
      <c r="B130" s="62"/>
      <c r="C130" s="63"/>
      <c r="D130" s="63"/>
      <c r="E130" s="63"/>
      <c r="F130" s="3"/>
      <c r="G130" s="64"/>
      <c r="H130" s="3"/>
      <c r="I130" s="6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62"/>
      <c r="Y130" s="63"/>
      <c r="Z130" s="63"/>
      <c r="AA130" s="63"/>
      <c r="AB130" s="3"/>
      <c r="AC130" s="64"/>
      <c r="AD130" s="3"/>
      <c r="AE130" s="64"/>
      <c r="AF130" s="3"/>
      <c r="AG130" s="3"/>
      <c r="AH130" s="3"/>
    </row>
    <row r="131" spans="1:34" ht="15.75" customHeight="1">
      <c r="A131" s="3"/>
      <c r="B131" s="62"/>
      <c r="C131" s="63"/>
      <c r="D131" s="63"/>
      <c r="E131" s="63"/>
      <c r="F131" s="3"/>
      <c r="G131" s="64"/>
      <c r="H131" s="3"/>
      <c r="I131" s="6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62"/>
      <c r="Y131" s="63"/>
      <c r="Z131" s="63"/>
      <c r="AA131" s="63"/>
      <c r="AB131" s="3"/>
      <c r="AC131" s="64"/>
      <c r="AD131" s="3"/>
      <c r="AE131" s="64"/>
      <c r="AF131" s="3"/>
      <c r="AG131" s="3"/>
      <c r="AH131" s="3"/>
    </row>
    <row r="132" spans="1:34" ht="15.75" customHeight="1">
      <c r="A132" s="3"/>
      <c r="B132" s="62"/>
      <c r="C132" s="63"/>
      <c r="D132" s="63"/>
      <c r="E132" s="63"/>
      <c r="F132" s="3"/>
      <c r="G132" s="64"/>
      <c r="H132" s="3"/>
      <c r="I132" s="6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62"/>
      <c r="Y132" s="63"/>
      <c r="Z132" s="63"/>
      <c r="AA132" s="63"/>
      <c r="AB132" s="3"/>
      <c r="AC132" s="64"/>
      <c r="AD132" s="3"/>
      <c r="AE132" s="64"/>
      <c r="AF132" s="3"/>
      <c r="AG132" s="3"/>
      <c r="AH132" s="3"/>
    </row>
    <row r="133" spans="1:34" ht="15.75" customHeight="1">
      <c r="A133" s="3"/>
      <c r="B133" s="62"/>
      <c r="C133" s="63"/>
      <c r="D133" s="63"/>
      <c r="E133" s="63"/>
      <c r="F133" s="3"/>
      <c r="G133" s="64"/>
      <c r="H133" s="3"/>
      <c r="I133" s="6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62"/>
      <c r="Y133" s="63"/>
      <c r="Z133" s="63"/>
      <c r="AA133" s="63"/>
      <c r="AB133" s="3"/>
      <c r="AC133" s="64"/>
      <c r="AD133" s="3"/>
      <c r="AE133" s="64"/>
      <c r="AF133" s="3"/>
      <c r="AG133" s="3"/>
      <c r="AH133" s="3"/>
    </row>
    <row r="134" spans="1:34" ht="15.75" customHeight="1">
      <c r="A134" s="3"/>
      <c r="B134" s="62"/>
      <c r="C134" s="63"/>
      <c r="D134" s="63"/>
      <c r="E134" s="63"/>
      <c r="F134" s="3"/>
      <c r="G134" s="64"/>
      <c r="H134" s="3"/>
      <c r="I134" s="6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62"/>
      <c r="Y134" s="63"/>
      <c r="Z134" s="63"/>
      <c r="AA134" s="63"/>
      <c r="AB134" s="3"/>
      <c r="AC134" s="64"/>
      <c r="AD134" s="3"/>
      <c r="AE134" s="64"/>
      <c r="AF134" s="3"/>
      <c r="AG134" s="3"/>
      <c r="AH134" s="3"/>
    </row>
    <row r="135" spans="1:34" ht="15.75" customHeight="1">
      <c r="A135" s="3"/>
      <c r="B135" s="62"/>
      <c r="C135" s="63"/>
      <c r="D135" s="63"/>
      <c r="E135" s="63"/>
      <c r="F135" s="3"/>
      <c r="G135" s="64"/>
      <c r="H135" s="3"/>
      <c r="I135" s="6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62"/>
      <c r="Y135" s="63"/>
      <c r="Z135" s="63"/>
      <c r="AA135" s="63"/>
      <c r="AB135" s="3"/>
      <c r="AC135" s="64"/>
      <c r="AD135" s="3"/>
      <c r="AE135" s="64"/>
      <c r="AF135" s="3"/>
      <c r="AG135" s="3"/>
      <c r="AH135" s="3"/>
    </row>
    <row r="136" spans="1:34" ht="15.75" customHeight="1">
      <c r="A136" s="3"/>
      <c r="B136" s="62"/>
      <c r="C136" s="63"/>
      <c r="D136" s="63"/>
      <c r="E136" s="63"/>
      <c r="F136" s="3"/>
      <c r="G136" s="64"/>
      <c r="H136" s="3"/>
      <c r="I136" s="6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62"/>
      <c r="Y136" s="63"/>
      <c r="Z136" s="63"/>
      <c r="AA136" s="63"/>
      <c r="AB136" s="3"/>
      <c r="AC136" s="64"/>
      <c r="AD136" s="3"/>
      <c r="AE136" s="64"/>
      <c r="AF136" s="3"/>
      <c r="AG136" s="3"/>
      <c r="AH136" s="3"/>
    </row>
    <row r="137" spans="1:34" ht="15.75" customHeight="1">
      <c r="A137" s="3"/>
      <c r="B137" s="62"/>
      <c r="C137" s="63"/>
      <c r="D137" s="63"/>
      <c r="E137" s="63"/>
      <c r="F137" s="3"/>
      <c r="G137" s="64"/>
      <c r="H137" s="3"/>
      <c r="I137" s="6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62"/>
      <c r="Y137" s="63"/>
      <c r="Z137" s="63"/>
      <c r="AA137" s="63"/>
      <c r="AB137" s="3"/>
      <c r="AC137" s="64"/>
      <c r="AD137" s="3"/>
      <c r="AE137" s="64"/>
      <c r="AF137" s="3"/>
      <c r="AG137" s="3"/>
      <c r="AH137" s="3"/>
    </row>
    <row r="138" spans="1:34" ht="15.75" customHeight="1">
      <c r="A138" s="3"/>
      <c r="B138" s="62"/>
      <c r="C138" s="63"/>
      <c r="D138" s="63"/>
      <c r="E138" s="63"/>
      <c r="F138" s="3"/>
      <c r="G138" s="64"/>
      <c r="H138" s="3"/>
      <c r="I138" s="6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62"/>
      <c r="Y138" s="63"/>
      <c r="Z138" s="63"/>
      <c r="AA138" s="63"/>
      <c r="AB138" s="3"/>
      <c r="AC138" s="64"/>
      <c r="AD138" s="3"/>
      <c r="AE138" s="64"/>
      <c r="AF138" s="3"/>
      <c r="AG138" s="3"/>
      <c r="AH138" s="3"/>
    </row>
    <row r="139" spans="1:34" ht="15.75" customHeight="1">
      <c r="A139" s="3"/>
      <c r="B139" s="62"/>
      <c r="C139" s="63"/>
      <c r="D139" s="63"/>
      <c r="E139" s="63"/>
      <c r="F139" s="3"/>
      <c r="G139" s="64"/>
      <c r="H139" s="3"/>
      <c r="I139" s="6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62"/>
      <c r="Y139" s="63"/>
      <c r="Z139" s="63"/>
      <c r="AA139" s="63"/>
      <c r="AB139" s="3"/>
      <c r="AC139" s="64"/>
      <c r="AD139" s="3"/>
      <c r="AE139" s="64"/>
      <c r="AF139" s="3"/>
      <c r="AG139" s="3"/>
      <c r="AH139" s="3"/>
    </row>
    <row r="140" spans="1:34" ht="15.75" customHeight="1">
      <c r="A140" s="3"/>
      <c r="B140" s="62"/>
      <c r="C140" s="63"/>
      <c r="D140" s="63"/>
      <c r="E140" s="63"/>
      <c r="F140" s="3"/>
      <c r="G140" s="64"/>
      <c r="H140" s="3"/>
      <c r="I140" s="6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62"/>
      <c r="Y140" s="63"/>
      <c r="Z140" s="63"/>
      <c r="AA140" s="63"/>
      <c r="AB140" s="3"/>
      <c r="AC140" s="64"/>
      <c r="AD140" s="3"/>
      <c r="AE140" s="64"/>
      <c r="AF140" s="3"/>
      <c r="AG140" s="3"/>
      <c r="AH140" s="3"/>
    </row>
    <row r="141" spans="1:34" ht="15.75" customHeight="1">
      <c r="A141" s="3"/>
      <c r="B141" s="62"/>
      <c r="C141" s="63"/>
      <c r="D141" s="63"/>
      <c r="E141" s="63"/>
      <c r="F141" s="3"/>
      <c r="G141" s="64"/>
      <c r="H141" s="3"/>
      <c r="I141" s="6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62"/>
      <c r="Y141" s="63"/>
      <c r="Z141" s="63"/>
      <c r="AA141" s="63"/>
      <c r="AB141" s="3"/>
      <c r="AC141" s="64"/>
      <c r="AD141" s="3"/>
      <c r="AE141" s="64"/>
      <c r="AF141" s="3"/>
      <c r="AG141" s="3"/>
      <c r="AH141" s="3"/>
    </row>
    <row r="142" spans="1:34" ht="15.75" customHeight="1">
      <c r="A142" s="3"/>
      <c r="B142" s="62"/>
      <c r="C142" s="63"/>
      <c r="D142" s="63"/>
      <c r="E142" s="63"/>
      <c r="F142" s="3"/>
      <c r="G142" s="64"/>
      <c r="H142" s="3"/>
      <c r="I142" s="6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62"/>
      <c r="Y142" s="63"/>
      <c r="Z142" s="63"/>
      <c r="AA142" s="63"/>
      <c r="AB142" s="3"/>
      <c r="AC142" s="64"/>
      <c r="AD142" s="3"/>
      <c r="AE142" s="64"/>
      <c r="AF142" s="3"/>
      <c r="AG142" s="3"/>
      <c r="AH142" s="3"/>
    </row>
    <row r="143" spans="1:34" ht="15.75" customHeight="1">
      <c r="A143" s="3"/>
      <c r="B143" s="62"/>
      <c r="C143" s="63"/>
      <c r="D143" s="63"/>
      <c r="E143" s="63"/>
      <c r="F143" s="3"/>
      <c r="G143" s="64"/>
      <c r="H143" s="3"/>
      <c r="I143" s="6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62"/>
      <c r="Y143" s="63"/>
      <c r="Z143" s="63"/>
      <c r="AA143" s="63"/>
      <c r="AB143" s="3"/>
      <c r="AC143" s="64"/>
      <c r="AD143" s="3"/>
      <c r="AE143" s="64"/>
      <c r="AF143" s="3"/>
      <c r="AG143" s="3"/>
      <c r="AH143" s="3"/>
    </row>
    <row r="144" spans="1:34" ht="15.75" customHeight="1">
      <c r="A144" s="3"/>
      <c r="B144" s="62"/>
      <c r="C144" s="63"/>
      <c r="D144" s="63"/>
      <c r="E144" s="63"/>
      <c r="F144" s="3"/>
      <c r="G144" s="64"/>
      <c r="H144" s="3"/>
      <c r="I144" s="6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62"/>
      <c r="Y144" s="63"/>
      <c r="Z144" s="63"/>
      <c r="AA144" s="63"/>
      <c r="AB144" s="3"/>
      <c r="AC144" s="64"/>
      <c r="AD144" s="3"/>
      <c r="AE144" s="64"/>
      <c r="AF144" s="3"/>
      <c r="AG144" s="3"/>
      <c r="AH144" s="3"/>
    </row>
    <row r="145" spans="1:34" ht="15.75" customHeight="1">
      <c r="A145" s="3"/>
      <c r="B145" s="62"/>
      <c r="C145" s="63"/>
      <c r="D145" s="63"/>
      <c r="E145" s="63"/>
      <c r="F145" s="3"/>
      <c r="G145" s="64"/>
      <c r="H145" s="3"/>
      <c r="I145" s="6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62"/>
      <c r="Y145" s="63"/>
      <c r="Z145" s="63"/>
      <c r="AA145" s="63"/>
      <c r="AB145" s="3"/>
      <c r="AC145" s="64"/>
      <c r="AD145" s="3"/>
      <c r="AE145" s="64"/>
      <c r="AF145" s="3"/>
      <c r="AG145" s="3"/>
      <c r="AH145" s="3"/>
    </row>
    <row r="146" spans="1:34" ht="15.75" customHeight="1">
      <c r="A146" s="3"/>
      <c r="B146" s="62"/>
      <c r="C146" s="63"/>
      <c r="D146" s="63"/>
      <c r="E146" s="63"/>
      <c r="F146" s="3"/>
      <c r="G146" s="64"/>
      <c r="H146" s="3"/>
      <c r="I146" s="6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62"/>
      <c r="Y146" s="63"/>
      <c r="Z146" s="63"/>
      <c r="AA146" s="63"/>
      <c r="AB146" s="3"/>
      <c r="AC146" s="64"/>
      <c r="AD146" s="3"/>
      <c r="AE146" s="64"/>
      <c r="AF146" s="3"/>
      <c r="AG146" s="3"/>
      <c r="AH146" s="3"/>
    </row>
    <row r="147" spans="1:34" ht="15.75" customHeight="1">
      <c r="A147" s="3"/>
      <c r="B147" s="62"/>
      <c r="C147" s="63"/>
      <c r="D147" s="63"/>
      <c r="E147" s="63"/>
      <c r="F147" s="3"/>
      <c r="G147" s="64"/>
      <c r="H147" s="3"/>
      <c r="I147" s="6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62"/>
      <c r="Y147" s="63"/>
      <c r="Z147" s="63"/>
      <c r="AA147" s="63"/>
      <c r="AB147" s="3"/>
      <c r="AC147" s="64"/>
      <c r="AD147" s="3"/>
      <c r="AE147" s="64"/>
      <c r="AF147" s="3"/>
      <c r="AG147" s="3"/>
      <c r="AH147" s="3"/>
    </row>
    <row r="148" spans="1:34" ht="15.75" customHeight="1">
      <c r="A148" s="3"/>
      <c r="B148" s="62"/>
      <c r="C148" s="63"/>
      <c r="D148" s="63"/>
      <c r="E148" s="63"/>
      <c r="F148" s="3"/>
      <c r="G148" s="64"/>
      <c r="H148" s="3"/>
      <c r="I148" s="6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62"/>
      <c r="Y148" s="63"/>
      <c r="Z148" s="63"/>
      <c r="AA148" s="63"/>
      <c r="AB148" s="3"/>
      <c r="AC148" s="64"/>
      <c r="AD148" s="3"/>
      <c r="AE148" s="64"/>
      <c r="AF148" s="3"/>
      <c r="AG148" s="3"/>
      <c r="AH148" s="3"/>
    </row>
    <row r="149" spans="1:34" ht="15.75" customHeight="1">
      <c r="A149" s="3"/>
      <c r="B149" s="62"/>
      <c r="C149" s="63"/>
      <c r="D149" s="63"/>
      <c r="E149" s="63"/>
      <c r="F149" s="3"/>
      <c r="G149" s="64"/>
      <c r="H149" s="3"/>
      <c r="I149" s="6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62"/>
      <c r="Y149" s="63"/>
      <c r="Z149" s="63"/>
      <c r="AA149" s="63"/>
      <c r="AB149" s="3"/>
      <c r="AC149" s="64"/>
      <c r="AD149" s="3"/>
      <c r="AE149" s="64"/>
      <c r="AF149" s="3"/>
      <c r="AG149" s="3"/>
      <c r="AH149" s="3"/>
    </row>
    <row r="150" spans="1:34" ht="15.75" customHeight="1">
      <c r="A150" s="3"/>
      <c r="B150" s="62"/>
      <c r="C150" s="63"/>
      <c r="D150" s="63"/>
      <c r="E150" s="63"/>
      <c r="F150" s="3"/>
      <c r="G150" s="64"/>
      <c r="H150" s="3"/>
      <c r="I150" s="6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62"/>
      <c r="Y150" s="63"/>
      <c r="Z150" s="63"/>
      <c r="AA150" s="63"/>
      <c r="AB150" s="3"/>
      <c r="AC150" s="64"/>
      <c r="AD150" s="3"/>
      <c r="AE150" s="64"/>
      <c r="AF150" s="3"/>
      <c r="AG150" s="3"/>
      <c r="AH150" s="3"/>
    </row>
    <row r="151" spans="1:34" ht="15.75" customHeight="1">
      <c r="A151" s="3"/>
      <c r="B151" s="62"/>
      <c r="C151" s="63"/>
      <c r="D151" s="63"/>
      <c r="E151" s="63"/>
      <c r="F151" s="3"/>
      <c r="G151" s="64"/>
      <c r="H151" s="3"/>
      <c r="I151" s="6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62"/>
      <c r="Y151" s="63"/>
      <c r="Z151" s="63"/>
      <c r="AA151" s="63"/>
      <c r="AB151" s="3"/>
      <c r="AC151" s="64"/>
      <c r="AD151" s="3"/>
      <c r="AE151" s="64"/>
      <c r="AF151" s="3"/>
      <c r="AG151" s="3"/>
      <c r="AH151" s="3"/>
    </row>
    <row r="152" spans="1:34" ht="15.75" customHeight="1">
      <c r="A152" s="3"/>
      <c r="B152" s="62"/>
      <c r="C152" s="63"/>
      <c r="D152" s="63"/>
      <c r="E152" s="63"/>
      <c r="F152" s="3"/>
      <c r="G152" s="64"/>
      <c r="H152" s="3"/>
      <c r="I152" s="6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62"/>
      <c r="Y152" s="63"/>
      <c r="Z152" s="63"/>
      <c r="AA152" s="63"/>
      <c r="AB152" s="3"/>
      <c r="AC152" s="64"/>
      <c r="AD152" s="3"/>
      <c r="AE152" s="64"/>
      <c r="AF152" s="3"/>
      <c r="AG152" s="3"/>
      <c r="AH152" s="3"/>
    </row>
    <row r="153" spans="1:34" ht="15.75" customHeight="1">
      <c r="A153" s="3"/>
      <c r="B153" s="62"/>
      <c r="C153" s="63"/>
      <c r="D153" s="63"/>
      <c r="E153" s="63"/>
      <c r="F153" s="3"/>
      <c r="G153" s="64"/>
      <c r="H153" s="3"/>
      <c r="I153" s="6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62"/>
      <c r="Y153" s="63"/>
      <c r="Z153" s="63"/>
      <c r="AA153" s="63"/>
      <c r="AB153" s="3"/>
      <c r="AC153" s="64"/>
      <c r="AD153" s="3"/>
      <c r="AE153" s="64"/>
      <c r="AF153" s="3"/>
      <c r="AG153" s="3"/>
      <c r="AH153" s="3"/>
    </row>
    <row r="154" spans="1:34" ht="15.75" customHeight="1">
      <c r="A154" s="3"/>
      <c r="B154" s="62"/>
      <c r="C154" s="63"/>
      <c r="D154" s="63"/>
      <c r="E154" s="63"/>
      <c r="F154" s="3"/>
      <c r="G154" s="64"/>
      <c r="H154" s="3"/>
      <c r="I154" s="6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62"/>
      <c r="Y154" s="63"/>
      <c r="Z154" s="63"/>
      <c r="AA154" s="63"/>
      <c r="AB154" s="3"/>
      <c r="AC154" s="64"/>
      <c r="AD154" s="3"/>
      <c r="AE154" s="64"/>
      <c r="AF154" s="3"/>
      <c r="AG154" s="3"/>
      <c r="AH154" s="3"/>
    </row>
    <row r="155" spans="1:34" ht="15.75" customHeight="1">
      <c r="A155" s="3"/>
      <c r="B155" s="62"/>
      <c r="C155" s="63"/>
      <c r="D155" s="63"/>
      <c r="E155" s="63"/>
      <c r="F155" s="3"/>
      <c r="G155" s="64"/>
      <c r="H155" s="3"/>
      <c r="I155" s="6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62"/>
      <c r="Y155" s="63"/>
      <c r="Z155" s="63"/>
      <c r="AA155" s="63"/>
      <c r="AB155" s="3"/>
      <c r="AC155" s="64"/>
      <c r="AD155" s="3"/>
      <c r="AE155" s="64"/>
      <c r="AF155" s="3"/>
      <c r="AG155" s="3"/>
      <c r="AH155" s="3"/>
    </row>
    <row r="156" spans="1:34" ht="15.75" customHeight="1">
      <c r="A156" s="3"/>
      <c r="B156" s="62"/>
      <c r="C156" s="63"/>
      <c r="D156" s="63"/>
      <c r="E156" s="63"/>
      <c r="F156" s="3"/>
      <c r="G156" s="64"/>
      <c r="H156" s="3"/>
      <c r="I156" s="6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62"/>
      <c r="Y156" s="63"/>
      <c r="Z156" s="63"/>
      <c r="AA156" s="63"/>
      <c r="AB156" s="3"/>
      <c r="AC156" s="64"/>
      <c r="AD156" s="3"/>
      <c r="AE156" s="64"/>
      <c r="AF156" s="3"/>
      <c r="AG156" s="3"/>
      <c r="AH156" s="3"/>
    </row>
    <row r="157" spans="1:34" ht="15.75" customHeight="1">
      <c r="A157" s="3"/>
      <c r="B157" s="62"/>
      <c r="C157" s="63"/>
      <c r="D157" s="63"/>
      <c r="E157" s="63"/>
      <c r="F157" s="3"/>
      <c r="G157" s="64"/>
      <c r="H157" s="3"/>
      <c r="I157" s="6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62"/>
      <c r="Y157" s="63"/>
      <c r="Z157" s="63"/>
      <c r="AA157" s="63"/>
      <c r="AB157" s="3"/>
      <c r="AC157" s="64"/>
      <c r="AD157" s="3"/>
      <c r="AE157" s="64"/>
      <c r="AF157" s="3"/>
      <c r="AG157" s="3"/>
      <c r="AH157" s="3"/>
    </row>
    <row r="158" spans="1:34" ht="15.75" customHeight="1">
      <c r="A158" s="3"/>
      <c r="B158" s="62"/>
      <c r="C158" s="63"/>
      <c r="D158" s="63"/>
      <c r="E158" s="63"/>
      <c r="F158" s="3"/>
      <c r="G158" s="64"/>
      <c r="H158" s="3"/>
      <c r="I158" s="6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62"/>
      <c r="Y158" s="63"/>
      <c r="Z158" s="63"/>
      <c r="AA158" s="63"/>
      <c r="AB158" s="3"/>
      <c r="AC158" s="64"/>
      <c r="AD158" s="3"/>
      <c r="AE158" s="64"/>
      <c r="AF158" s="3"/>
      <c r="AG158" s="3"/>
      <c r="AH158" s="3"/>
    </row>
    <row r="159" spans="1:34" ht="15.75" customHeight="1">
      <c r="A159" s="3"/>
      <c r="B159" s="62"/>
      <c r="C159" s="63"/>
      <c r="D159" s="63"/>
      <c r="E159" s="63"/>
      <c r="F159" s="3"/>
      <c r="G159" s="64"/>
      <c r="H159" s="3"/>
      <c r="I159" s="6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62"/>
      <c r="Y159" s="63"/>
      <c r="Z159" s="63"/>
      <c r="AA159" s="63"/>
      <c r="AB159" s="3"/>
      <c r="AC159" s="64"/>
      <c r="AD159" s="3"/>
      <c r="AE159" s="64"/>
      <c r="AF159" s="3"/>
      <c r="AG159" s="3"/>
      <c r="AH159" s="3"/>
    </row>
    <row r="160" spans="1:34" ht="15.75" customHeight="1">
      <c r="A160" s="3"/>
      <c r="B160" s="62"/>
      <c r="C160" s="63"/>
      <c r="D160" s="63"/>
      <c r="E160" s="63"/>
      <c r="F160" s="3"/>
      <c r="G160" s="64"/>
      <c r="H160" s="3"/>
      <c r="I160" s="6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62"/>
      <c r="Y160" s="63"/>
      <c r="Z160" s="63"/>
      <c r="AA160" s="63"/>
      <c r="AB160" s="3"/>
      <c r="AC160" s="64"/>
      <c r="AD160" s="3"/>
      <c r="AE160" s="64"/>
      <c r="AF160" s="3"/>
      <c r="AG160" s="3"/>
      <c r="AH160" s="3"/>
    </row>
    <row r="161" spans="1:34" ht="15.75" customHeight="1">
      <c r="A161" s="3"/>
      <c r="B161" s="62"/>
      <c r="C161" s="63"/>
      <c r="D161" s="63"/>
      <c r="E161" s="63"/>
      <c r="F161" s="3"/>
      <c r="G161" s="64"/>
      <c r="H161" s="3"/>
      <c r="I161" s="6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62"/>
      <c r="Y161" s="63"/>
      <c r="Z161" s="63"/>
      <c r="AA161" s="63"/>
      <c r="AB161" s="3"/>
      <c r="AC161" s="64"/>
      <c r="AD161" s="3"/>
      <c r="AE161" s="64"/>
      <c r="AF161" s="3"/>
      <c r="AG161" s="3"/>
      <c r="AH161" s="3"/>
    </row>
    <row r="162" spans="1:34" ht="15.75" customHeight="1">
      <c r="A162" s="3"/>
      <c r="B162" s="62"/>
      <c r="C162" s="63"/>
      <c r="D162" s="63"/>
      <c r="E162" s="63"/>
      <c r="F162" s="3"/>
      <c r="G162" s="64"/>
      <c r="H162" s="3"/>
      <c r="I162" s="6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62"/>
      <c r="Y162" s="63"/>
      <c r="Z162" s="63"/>
      <c r="AA162" s="63"/>
      <c r="AB162" s="3"/>
      <c r="AC162" s="64"/>
      <c r="AD162" s="3"/>
      <c r="AE162" s="64"/>
      <c r="AF162" s="3"/>
      <c r="AG162" s="3"/>
      <c r="AH162" s="3"/>
    </row>
    <row r="163" spans="1:34" ht="15.75" customHeight="1">
      <c r="A163" s="3"/>
      <c r="B163" s="62"/>
      <c r="C163" s="63"/>
      <c r="D163" s="63"/>
      <c r="E163" s="63"/>
      <c r="F163" s="3"/>
      <c r="G163" s="64"/>
      <c r="H163" s="3"/>
      <c r="I163" s="6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62"/>
      <c r="Y163" s="63"/>
      <c r="Z163" s="63"/>
      <c r="AA163" s="63"/>
      <c r="AB163" s="3"/>
      <c r="AC163" s="64"/>
      <c r="AD163" s="3"/>
      <c r="AE163" s="64"/>
      <c r="AF163" s="3"/>
      <c r="AG163" s="3"/>
      <c r="AH163" s="3"/>
    </row>
    <row r="164" spans="1:34" ht="15.75" customHeight="1">
      <c r="A164" s="3"/>
      <c r="B164" s="62"/>
      <c r="C164" s="63"/>
      <c r="D164" s="63"/>
      <c r="E164" s="63"/>
      <c r="F164" s="3"/>
      <c r="G164" s="64"/>
      <c r="H164" s="3"/>
      <c r="I164" s="6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62"/>
      <c r="Y164" s="63"/>
      <c r="Z164" s="63"/>
      <c r="AA164" s="63"/>
      <c r="AB164" s="3"/>
      <c r="AC164" s="64"/>
      <c r="AD164" s="3"/>
      <c r="AE164" s="64"/>
      <c r="AF164" s="3"/>
      <c r="AG164" s="3"/>
      <c r="AH164" s="3"/>
    </row>
    <row r="165" spans="1:34" ht="15.75" customHeight="1">
      <c r="A165" s="3"/>
      <c r="B165" s="62"/>
      <c r="C165" s="63"/>
      <c r="D165" s="63"/>
      <c r="E165" s="63"/>
      <c r="F165" s="3"/>
      <c r="G165" s="64"/>
      <c r="H165" s="3"/>
      <c r="I165" s="6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62"/>
      <c r="Y165" s="63"/>
      <c r="Z165" s="63"/>
      <c r="AA165" s="63"/>
      <c r="AB165" s="3"/>
      <c r="AC165" s="64"/>
      <c r="AD165" s="3"/>
      <c r="AE165" s="64"/>
      <c r="AF165" s="3"/>
      <c r="AG165" s="3"/>
      <c r="AH165" s="3"/>
    </row>
    <row r="166" spans="1:34" ht="15.75" customHeight="1">
      <c r="A166" s="3"/>
      <c r="B166" s="62"/>
      <c r="C166" s="63"/>
      <c r="D166" s="63"/>
      <c r="E166" s="63"/>
      <c r="F166" s="3"/>
      <c r="G166" s="64"/>
      <c r="H166" s="3"/>
      <c r="I166" s="6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62"/>
      <c r="Y166" s="63"/>
      <c r="Z166" s="63"/>
      <c r="AA166" s="63"/>
      <c r="AB166" s="3"/>
      <c r="AC166" s="64"/>
      <c r="AD166" s="3"/>
      <c r="AE166" s="64"/>
      <c r="AF166" s="3"/>
      <c r="AG166" s="3"/>
      <c r="AH166" s="3"/>
    </row>
    <row r="167" spans="1:34" ht="15.75" customHeight="1">
      <c r="A167" s="3"/>
      <c r="B167" s="62"/>
      <c r="C167" s="63"/>
      <c r="D167" s="63"/>
      <c r="E167" s="63"/>
      <c r="F167" s="3"/>
      <c r="G167" s="64"/>
      <c r="H167" s="3"/>
      <c r="I167" s="6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62"/>
      <c r="Y167" s="63"/>
      <c r="Z167" s="63"/>
      <c r="AA167" s="63"/>
      <c r="AB167" s="3"/>
      <c r="AC167" s="64"/>
      <c r="AD167" s="3"/>
      <c r="AE167" s="64"/>
      <c r="AF167" s="3"/>
      <c r="AG167" s="3"/>
      <c r="AH167" s="3"/>
    </row>
    <row r="168" spans="1:34" ht="15.75" customHeight="1">
      <c r="A168" s="3"/>
      <c r="B168" s="62"/>
      <c r="C168" s="63"/>
      <c r="D168" s="63"/>
      <c r="E168" s="63"/>
      <c r="F168" s="3"/>
      <c r="G168" s="64"/>
      <c r="H168" s="3"/>
      <c r="I168" s="6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62"/>
      <c r="Y168" s="63"/>
      <c r="Z168" s="63"/>
      <c r="AA168" s="63"/>
      <c r="AB168" s="3"/>
      <c r="AC168" s="64"/>
      <c r="AD168" s="3"/>
      <c r="AE168" s="64"/>
      <c r="AF168" s="3"/>
      <c r="AG168" s="3"/>
      <c r="AH168" s="3"/>
    </row>
    <row r="169" spans="1:34" ht="15.75" customHeight="1">
      <c r="A169" s="3"/>
      <c r="B169" s="62"/>
      <c r="C169" s="63"/>
      <c r="D169" s="63"/>
      <c r="E169" s="63"/>
      <c r="F169" s="3"/>
      <c r="G169" s="64"/>
      <c r="H169" s="3"/>
      <c r="I169" s="6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62"/>
      <c r="Y169" s="63"/>
      <c r="Z169" s="63"/>
      <c r="AA169" s="63"/>
      <c r="AB169" s="3"/>
      <c r="AC169" s="64"/>
      <c r="AD169" s="3"/>
      <c r="AE169" s="64"/>
      <c r="AF169" s="3"/>
      <c r="AG169" s="3"/>
      <c r="AH169" s="3"/>
    </row>
    <row r="170" spans="1:34" ht="15.75" customHeight="1">
      <c r="A170" s="3"/>
      <c r="B170" s="62"/>
      <c r="C170" s="63"/>
      <c r="D170" s="63"/>
      <c r="E170" s="63"/>
      <c r="F170" s="3"/>
      <c r="G170" s="64"/>
      <c r="H170" s="3"/>
      <c r="I170" s="6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62"/>
      <c r="Y170" s="63"/>
      <c r="Z170" s="63"/>
      <c r="AA170" s="63"/>
      <c r="AB170" s="3"/>
      <c r="AC170" s="64"/>
      <c r="AD170" s="3"/>
      <c r="AE170" s="64"/>
      <c r="AF170" s="3"/>
      <c r="AG170" s="3"/>
      <c r="AH170" s="3"/>
    </row>
    <row r="171" spans="1:34" ht="15.75" customHeight="1">
      <c r="A171" s="3"/>
      <c r="B171" s="62"/>
      <c r="C171" s="63"/>
      <c r="D171" s="63"/>
      <c r="E171" s="63"/>
      <c r="F171" s="3"/>
      <c r="G171" s="64"/>
      <c r="H171" s="3"/>
      <c r="I171" s="6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62"/>
      <c r="Y171" s="63"/>
      <c r="Z171" s="63"/>
      <c r="AA171" s="63"/>
      <c r="AB171" s="3"/>
      <c r="AC171" s="64"/>
      <c r="AD171" s="3"/>
      <c r="AE171" s="64"/>
      <c r="AF171" s="3"/>
      <c r="AG171" s="3"/>
      <c r="AH171" s="3"/>
    </row>
    <row r="172" spans="1:34" ht="15.75" customHeight="1">
      <c r="A172" s="3"/>
      <c r="B172" s="62"/>
      <c r="C172" s="63"/>
      <c r="D172" s="63"/>
      <c r="E172" s="63"/>
      <c r="F172" s="3"/>
      <c r="G172" s="64"/>
      <c r="H172" s="3"/>
      <c r="I172" s="6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62"/>
      <c r="Y172" s="63"/>
      <c r="Z172" s="63"/>
      <c r="AA172" s="63"/>
      <c r="AB172" s="3"/>
      <c r="AC172" s="64"/>
      <c r="AD172" s="3"/>
      <c r="AE172" s="64"/>
      <c r="AF172" s="3"/>
      <c r="AG172" s="3"/>
      <c r="AH172" s="3"/>
    </row>
    <row r="173" spans="1:34" ht="15.75" customHeight="1">
      <c r="A173" s="3"/>
      <c r="B173" s="62"/>
      <c r="C173" s="63"/>
      <c r="D173" s="63"/>
      <c r="E173" s="63"/>
      <c r="F173" s="3"/>
      <c r="G173" s="64"/>
      <c r="H173" s="3"/>
      <c r="I173" s="6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62"/>
      <c r="Y173" s="63"/>
      <c r="Z173" s="63"/>
      <c r="AA173" s="63"/>
      <c r="AB173" s="3"/>
      <c r="AC173" s="64"/>
      <c r="AD173" s="3"/>
      <c r="AE173" s="64"/>
      <c r="AF173" s="3"/>
      <c r="AG173" s="3"/>
      <c r="AH173" s="3"/>
    </row>
    <row r="174" spans="1:34" ht="15.75" customHeight="1">
      <c r="A174" s="3"/>
      <c r="B174" s="62"/>
      <c r="C174" s="63"/>
      <c r="D174" s="63"/>
      <c r="E174" s="63"/>
      <c r="F174" s="3"/>
      <c r="G174" s="64"/>
      <c r="H174" s="3"/>
      <c r="I174" s="6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62"/>
      <c r="Y174" s="63"/>
      <c r="Z174" s="63"/>
      <c r="AA174" s="63"/>
      <c r="AB174" s="3"/>
      <c r="AC174" s="64"/>
      <c r="AD174" s="3"/>
      <c r="AE174" s="64"/>
      <c r="AF174" s="3"/>
      <c r="AG174" s="3"/>
      <c r="AH174" s="3"/>
    </row>
    <row r="175" spans="1:34" ht="15.75" customHeight="1">
      <c r="A175" s="3"/>
      <c r="B175" s="62"/>
      <c r="C175" s="63"/>
      <c r="D175" s="63"/>
      <c r="E175" s="63"/>
      <c r="F175" s="3"/>
      <c r="G175" s="64"/>
      <c r="H175" s="3"/>
      <c r="I175" s="6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62"/>
      <c r="Y175" s="63"/>
      <c r="Z175" s="63"/>
      <c r="AA175" s="63"/>
      <c r="AB175" s="3"/>
      <c r="AC175" s="64"/>
      <c r="AD175" s="3"/>
      <c r="AE175" s="64"/>
      <c r="AF175" s="3"/>
      <c r="AG175" s="3"/>
      <c r="AH175" s="3"/>
    </row>
    <row r="176" spans="1:34" ht="15.75" customHeight="1">
      <c r="A176" s="3"/>
      <c r="B176" s="62"/>
      <c r="C176" s="63"/>
      <c r="D176" s="63"/>
      <c r="E176" s="63"/>
      <c r="F176" s="3"/>
      <c r="G176" s="64"/>
      <c r="H176" s="3"/>
      <c r="I176" s="6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62"/>
      <c r="Y176" s="63"/>
      <c r="Z176" s="63"/>
      <c r="AA176" s="63"/>
      <c r="AB176" s="3"/>
      <c r="AC176" s="64"/>
      <c r="AD176" s="3"/>
      <c r="AE176" s="64"/>
      <c r="AF176" s="3"/>
      <c r="AG176" s="3"/>
      <c r="AH176" s="3"/>
    </row>
    <row r="177" spans="1:34" ht="15.75" customHeight="1">
      <c r="A177" s="3"/>
      <c r="B177" s="62"/>
      <c r="C177" s="63"/>
      <c r="D177" s="63"/>
      <c r="E177" s="63"/>
      <c r="F177" s="3"/>
      <c r="G177" s="64"/>
      <c r="H177" s="3"/>
      <c r="I177" s="6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62"/>
      <c r="Y177" s="63"/>
      <c r="Z177" s="63"/>
      <c r="AA177" s="63"/>
      <c r="AB177" s="3"/>
      <c r="AC177" s="64"/>
      <c r="AD177" s="3"/>
      <c r="AE177" s="64"/>
      <c r="AF177" s="3"/>
      <c r="AG177" s="3"/>
      <c r="AH177" s="3"/>
    </row>
    <row r="178" spans="1:34" ht="15.75" customHeight="1">
      <c r="A178" s="3"/>
      <c r="B178" s="62"/>
      <c r="C178" s="63"/>
      <c r="D178" s="63"/>
      <c r="E178" s="63"/>
      <c r="F178" s="3"/>
      <c r="G178" s="64"/>
      <c r="H178" s="3"/>
      <c r="I178" s="6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62"/>
      <c r="Y178" s="63"/>
      <c r="Z178" s="63"/>
      <c r="AA178" s="63"/>
      <c r="AB178" s="3"/>
      <c r="AC178" s="64"/>
      <c r="AD178" s="3"/>
      <c r="AE178" s="64"/>
      <c r="AF178" s="3"/>
      <c r="AG178" s="3"/>
      <c r="AH178" s="3"/>
    </row>
    <row r="179" spans="1:34" ht="15.75" customHeight="1">
      <c r="A179" s="3"/>
      <c r="B179" s="62"/>
      <c r="C179" s="63"/>
      <c r="D179" s="63"/>
      <c r="E179" s="63"/>
      <c r="F179" s="3"/>
      <c r="G179" s="64"/>
      <c r="H179" s="3"/>
      <c r="I179" s="6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62"/>
      <c r="Y179" s="63"/>
      <c r="Z179" s="63"/>
      <c r="AA179" s="63"/>
      <c r="AB179" s="3"/>
      <c r="AC179" s="64"/>
      <c r="AD179" s="3"/>
      <c r="AE179" s="64"/>
      <c r="AF179" s="3"/>
      <c r="AG179" s="3"/>
      <c r="AH179" s="3"/>
    </row>
    <row r="180" spans="1:34" ht="15.75" customHeight="1">
      <c r="A180" s="3"/>
      <c r="B180" s="62"/>
      <c r="C180" s="63"/>
      <c r="D180" s="63"/>
      <c r="E180" s="63"/>
      <c r="F180" s="3"/>
      <c r="G180" s="64"/>
      <c r="H180" s="3"/>
      <c r="I180" s="6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62"/>
      <c r="Y180" s="63"/>
      <c r="Z180" s="63"/>
      <c r="AA180" s="63"/>
      <c r="AB180" s="3"/>
      <c r="AC180" s="64"/>
      <c r="AD180" s="3"/>
      <c r="AE180" s="64"/>
      <c r="AF180" s="3"/>
      <c r="AG180" s="3"/>
      <c r="AH180" s="3"/>
    </row>
    <row r="181" spans="1:34" ht="15.75" customHeight="1">
      <c r="A181" s="3"/>
      <c r="B181" s="62"/>
      <c r="C181" s="63"/>
      <c r="D181" s="63"/>
      <c r="E181" s="63"/>
      <c r="F181" s="3"/>
      <c r="G181" s="64"/>
      <c r="H181" s="3"/>
      <c r="I181" s="6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62"/>
      <c r="Y181" s="63"/>
      <c r="Z181" s="63"/>
      <c r="AA181" s="63"/>
      <c r="AB181" s="3"/>
      <c r="AC181" s="64"/>
      <c r="AD181" s="3"/>
      <c r="AE181" s="64"/>
      <c r="AF181" s="3"/>
      <c r="AG181" s="3"/>
      <c r="AH181" s="3"/>
    </row>
    <row r="182" spans="1:34" ht="15.75" customHeight="1">
      <c r="A182" s="3"/>
      <c r="B182" s="62"/>
      <c r="C182" s="63"/>
      <c r="D182" s="63"/>
      <c r="E182" s="63"/>
      <c r="F182" s="3"/>
      <c r="G182" s="64"/>
      <c r="H182" s="3"/>
      <c r="I182" s="6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62"/>
      <c r="Y182" s="63"/>
      <c r="Z182" s="63"/>
      <c r="AA182" s="63"/>
      <c r="AB182" s="3"/>
      <c r="AC182" s="64"/>
      <c r="AD182" s="3"/>
      <c r="AE182" s="64"/>
      <c r="AF182" s="3"/>
      <c r="AG182" s="3"/>
      <c r="AH182" s="3"/>
    </row>
    <row r="183" spans="1:34" ht="15.75" customHeight="1">
      <c r="A183" s="3"/>
      <c r="B183" s="62"/>
      <c r="C183" s="63"/>
      <c r="D183" s="63"/>
      <c r="E183" s="63"/>
      <c r="F183" s="3"/>
      <c r="G183" s="64"/>
      <c r="H183" s="3"/>
      <c r="I183" s="6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62"/>
      <c r="Y183" s="63"/>
      <c r="Z183" s="63"/>
      <c r="AA183" s="63"/>
      <c r="AB183" s="3"/>
      <c r="AC183" s="64"/>
      <c r="AD183" s="3"/>
      <c r="AE183" s="64"/>
      <c r="AF183" s="3"/>
      <c r="AG183" s="3"/>
      <c r="AH183" s="3"/>
    </row>
    <row r="184" spans="1:34" ht="15.75" customHeight="1">
      <c r="A184" s="3"/>
      <c r="B184" s="62"/>
      <c r="C184" s="63"/>
      <c r="D184" s="63"/>
      <c r="E184" s="63"/>
      <c r="F184" s="3"/>
      <c r="G184" s="64"/>
      <c r="H184" s="3"/>
      <c r="I184" s="6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62"/>
      <c r="Y184" s="63"/>
      <c r="Z184" s="63"/>
      <c r="AA184" s="63"/>
      <c r="AB184" s="3"/>
      <c r="AC184" s="64"/>
      <c r="AD184" s="3"/>
      <c r="AE184" s="64"/>
      <c r="AF184" s="3"/>
      <c r="AG184" s="3"/>
      <c r="AH184" s="3"/>
    </row>
    <row r="185" spans="1:34" ht="15.75" customHeight="1">
      <c r="A185" s="3"/>
      <c r="B185" s="62"/>
      <c r="C185" s="63"/>
      <c r="D185" s="63"/>
      <c r="E185" s="63"/>
      <c r="F185" s="3"/>
      <c r="G185" s="64"/>
      <c r="H185" s="3"/>
      <c r="I185" s="6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62"/>
      <c r="Y185" s="63"/>
      <c r="Z185" s="63"/>
      <c r="AA185" s="63"/>
      <c r="AB185" s="3"/>
      <c r="AC185" s="64"/>
      <c r="AD185" s="3"/>
      <c r="AE185" s="64"/>
      <c r="AF185" s="3"/>
      <c r="AG185" s="3"/>
      <c r="AH185" s="3"/>
    </row>
    <row r="186" spans="1:34" ht="15.75" customHeight="1">
      <c r="A186" s="3"/>
      <c r="B186" s="62"/>
      <c r="C186" s="63"/>
      <c r="D186" s="63"/>
      <c r="E186" s="63"/>
      <c r="F186" s="3"/>
      <c r="G186" s="64"/>
      <c r="H186" s="3"/>
      <c r="I186" s="6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62"/>
      <c r="Y186" s="63"/>
      <c r="Z186" s="63"/>
      <c r="AA186" s="63"/>
      <c r="AB186" s="3"/>
      <c r="AC186" s="64"/>
      <c r="AD186" s="3"/>
      <c r="AE186" s="64"/>
      <c r="AF186" s="3"/>
      <c r="AG186" s="3"/>
      <c r="AH186" s="3"/>
    </row>
    <row r="187" spans="1:34" ht="15.75" customHeight="1">
      <c r="A187" s="3"/>
      <c r="B187" s="62"/>
      <c r="C187" s="63"/>
      <c r="D187" s="63"/>
      <c r="E187" s="63"/>
      <c r="F187" s="3"/>
      <c r="G187" s="64"/>
      <c r="H187" s="3"/>
      <c r="I187" s="6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62"/>
      <c r="Y187" s="63"/>
      <c r="Z187" s="63"/>
      <c r="AA187" s="63"/>
      <c r="AB187" s="3"/>
      <c r="AC187" s="64"/>
      <c r="AD187" s="3"/>
      <c r="AE187" s="64"/>
      <c r="AF187" s="3"/>
      <c r="AG187" s="3"/>
      <c r="AH187" s="3"/>
    </row>
    <row r="188" spans="1:34" ht="15.75" customHeight="1">
      <c r="A188" s="3"/>
      <c r="B188" s="62"/>
      <c r="C188" s="63"/>
      <c r="D188" s="63"/>
      <c r="E188" s="63"/>
      <c r="F188" s="3"/>
      <c r="G188" s="64"/>
      <c r="H188" s="3"/>
      <c r="I188" s="6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62"/>
      <c r="Y188" s="63"/>
      <c r="Z188" s="63"/>
      <c r="AA188" s="63"/>
      <c r="AB188" s="3"/>
      <c r="AC188" s="64"/>
      <c r="AD188" s="3"/>
      <c r="AE188" s="64"/>
      <c r="AF188" s="3"/>
      <c r="AG188" s="3"/>
      <c r="AH188" s="3"/>
    </row>
    <row r="189" spans="1:34" ht="15.75" customHeight="1">
      <c r="A189" s="3"/>
      <c r="B189" s="62"/>
      <c r="C189" s="63"/>
      <c r="D189" s="63"/>
      <c r="E189" s="63"/>
      <c r="F189" s="3"/>
      <c r="G189" s="64"/>
      <c r="H189" s="3"/>
      <c r="I189" s="6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62"/>
      <c r="Y189" s="63"/>
      <c r="Z189" s="63"/>
      <c r="AA189" s="63"/>
      <c r="AB189" s="3"/>
      <c r="AC189" s="64"/>
      <c r="AD189" s="3"/>
      <c r="AE189" s="64"/>
      <c r="AF189" s="3"/>
      <c r="AG189" s="3"/>
      <c r="AH189" s="3"/>
    </row>
    <row r="190" spans="1:34" ht="15.75" customHeight="1">
      <c r="A190" s="3"/>
      <c r="B190" s="62"/>
      <c r="C190" s="63"/>
      <c r="D190" s="63"/>
      <c r="E190" s="63"/>
      <c r="F190" s="3"/>
      <c r="G190" s="64"/>
      <c r="H190" s="3"/>
      <c r="I190" s="6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62"/>
      <c r="Y190" s="63"/>
      <c r="Z190" s="63"/>
      <c r="AA190" s="63"/>
      <c r="AB190" s="3"/>
      <c r="AC190" s="64"/>
      <c r="AD190" s="3"/>
      <c r="AE190" s="64"/>
      <c r="AF190" s="3"/>
      <c r="AG190" s="3"/>
      <c r="AH190" s="3"/>
    </row>
    <row r="191" spans="1:34" ht="15.75" customHeight="1">
      <c r="A191" s="3"/>
      <c r="B191" s="62"/>
      <c r="C191" s="63"/>
      <c r="D191" s="63"/>
      <c r="E191" s="63"/>
      <c r="F191" s="3"/>
      <c r="G191" s="64"/>
      <c r="H191" s="3"/>
      <c r="I191" s="6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62"/>
      <c r="Y191" s="63"/>
      <c r="Z191" s="63"/>
      <c r="AA191" s="63"/>
      <c r="AB191" s="3"/>
      <c r="AC191" s="64"/>
      <c r="AD191" s="3"/>
      <c r="AE191" s="64"/>
      <c r="AF191" s="3"/>
      <c r="AG191" s="3"/>
      <c r="AH191" s="3"/>
    </row>
    <row r="192" spans="1:34" ht="15.75" customHeight="1">
      <c r="A192" s="3"/>
      <c r="B192" s="62"/>
      <c r="C192" s="63"/>
      <c r="D192" s="63"/>
      <c r="E192" s="63"/>
      <c r="F192" s="3"/>
      <c r="G192" s="64"/>
      <c r="H192" s="3"/>
      <c r="I192" s="6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62"/>
      <c r="Y192" s="63"/>
      <c r="Z192" s="63"/>
      <c r="AA192" s="63"/>
      <c r="AB192" s="3"/>
      <c r="AC192" s="64"/>
      <c r="AD192" s="3"/>
      <c r="AE192" s="64"/>
      <c r="AF192" s="3"/>
      <c r="AG192" s="3"/>
      <c r="AH192" s="3"/>
    </row>
    <row r="193" spans="1:34" ht="15.75" customHeight="1">
      <c r="A193" s="3"/>
      <c r="B193" s="62"/>
      <c r="C193" s="63"/>
      <c r="D193" s="63"/>
      <c r="E193" s="63"/>
      <c r="F193" s="3"/>
      <c r="G193" s="64"/>
      <c r="H193" s="3"/>
      <c r="I193" s="6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62"/>
      <c r="Y193" s="63"/>
      <c r="Z193" s="63"/>
      <c r="AA193" s="63"/>
      <c r="AB193" s="3"/>
      <c r="AC193" s="64"/>
      <c r="AD193" s="3"/>
      <c r="AE193" s="64"/>
      <c r="AF193" s="3"/>
      <c r="AG193" s="3"/>
      <c r="AH193" s="3"/>
    </row>
    <row r="194" spans="1:34" ht="15.75" customHeight="1">
      <c r="A194" s="3"/>
      <c r="B194" s="62"/>
      <c r="C194" s="63"/>
      <c r="D194" s="63"/>
      <c r="E194" s="63"/>
      <c r="F194" s="3"/>
      <c r="G194" s="64"/>
      <c r="H194" s="3"/>
      <c r="I194" s="6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62"/>
      <c r="Y194" s="63"/>
      <c r="Z194" s="63"/>
      <c r="AA194" s="63"/>
      <c r="AB194" s="3"/>
      <c r="AC194" s="64"/>
      <c r="AD194" s="3"/>
      <c r="AE194" s="64"/>
      <c r="AF194" s="3"/>
      <c r="AG194" s="3"/>
      <c r="AH194" s="3"/>
    </row>
    <row r="195" spans="1:34" ht="15.75" customHeight="1">
      <c r="A195" s="3"/>
      <c r="B195" s="62"/>
      <c r="C195" s="63"/>
      <c r="D195" s="63"/>
      <c r="E195" s="63"/>
      <c r="F195" s="3"/>
      <c r="G195" s="64"/>
      <c r="H195" s="3"/>
      <c r="I195" s="6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62"/>
      <c r="Y195" s="63"/>
      <c r="Z195" s="63"/>
      <c r="AA195" s="63"/>
      <c r="AB195" s="3"/>
      <c r="AC195" s="64"/>
      <c r="AD195" s="3"/>
      <c r="AE195" s="64"/>
      <c r="AF195" s="3"/>
      <c r="AG195" s="3"/>
      <c r="AH195" s="3"/>
    </row>
    <row r="196" spans="1:34" ht="15.75" customHeight="1">
      <c r="A196" s="3"/>
      <c r="B196" s="62"/>
      <c r="C196" s="63"/>
      <c r="D196" s="63"/>
      <c r="E196" s="63"/>
      <c r="F196" s="3"/>
      <c r="G196" s="64"/>
      <c r="H196" s="3"/>
      <c r="I196" s="6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62"/>
      <c r="Y196" s="63"/>
      <c r="Z196" s="63"/>
      <c r="AA196" s="63"/>
      <c r="AB196" s="3"/>
      <c r="AC196" s="64"/>
      <c r="AD196" s="3"/>
      <c r="AE196" s="64"/>
      <c r="AF196" s="3"/>
      <c r="AG196" s="3"/>
      <c r="AH196" s="3"/>
    </row>
    <row r="197" spans="1:34" ht="15.75" customHeight="1">
      <c r="A197" s="3"/>
      <c r="B197" s="62"/>
      <c r="C197" s="63"/>
      <c r="D197" s="63"/>
      <c r="E197" s="63"/>
      <c r="F197" s="3"/>
      <c r="G197" s="64"/>
      <c r="H197" s="3"/>
      <c r="I197" s="6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62"/>
      <c r="Y197" s="63"/>
      <c r="Z197" s="63"/>
      <c r="AA197" s="63"/>
      <c r="AB197" s="3"/>
      <c r="AC197" s="64"/>
      <c r="AD197" s="3"/>
      <c r="AE197" s="64"/>
      <c r="AF197" s="3"/>
      <c r="AG197" s="3"/>
      <c r="AH197" s="3"/>
    </row>
    <row r="198" spans="1:34" ht="15.75" customHeight="1">
      <c r="A198" s="3"/>
      <c r="B198" s="62"/>
      <c r="C198" s="63"/>
      <c r="D198" s="63"/>
      <c r="E198" s="63"/>
      <c r="F198" s="3"/>
      <c r="G198" s="64"/>
      <c r="H198" s="3"/>
      <c r="I198" s="6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62"/>
      <c r="Y198" s="63"/>
      <c r="Z198" s="63"/>
      <c r="AA198" s="63"/>
      <c r="AB198" s="3"/>
      <c r="AC198" s="64"/>
      <c r="AD198" s="3"/>
      <c r="AE198" s="64"/>
      <c r="AF198" s="3"/>
      <c r="AG198" s="3"/>
      <c r="AH198" s="3"/>
    </row>
    <row r="199" spans="1:34" ht="15.75" customHeight="1">
      <c r="A199" s="3"/>
      <c r="B199" s="62"/>
      <c r="C199" s="63"/>
      <c r="D199" s="63"/>
      <c r="E199" s="63"/>
      <c r="F199" s="3"/>
      <c r="G199" s="64"/>
      <c r="H199" s="3"/>
      <c r="I199" s="6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62"/>
      <c r="Y199" s="63"/>
      <c r="Z199" s="63"/>
      <c r="AA199" s="63"/>
      <c r="AB199" s="3"/>
      <c r="AC199" s="64"/>
      <c r="AD199" s="3"/>
      <c r="AE199" s="64"/>
      <c r="AF199" s="3"/>
      <c r="AG199" s="3"/>
      <c r="AH199" s="3"/>
    </row>
    <row r="200" spans="1:34" ht="15.75" customHeight="1">
      <c r="A200" s="3"/>
      <c r="B200" s="62"/>
      <c r="C200" s="63"/>
      <c r="D200" s="63"/>
      <c r="E200" s="63"/>
      <c r="F200" s="3"/>
      <c r="G200" s="64"/>
      <c r="H200" s="3"/>
      <c r="I200" s="6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62"/>
      <c r="Y200" s="63"/>
      <c r="Z200" s="63"/>
      <c r="AA200" s="63"/>
      <c r="AB200" s="3"/>
      <c r="AC200" s="64"/>
      <c r="AD200" s="3"/>
      <c r="AE200" s="64"/>
      <c r="AF200" s="3"/>
      <c r="AG200" s="3"/>
      <c r="AH200" s="3"/>
    </row>
    <row r="201" spans="1:34" ht="15.75" customHeight="1">
      <c r="A201" s="3"/>
      <c r="B201" s="62"/>
      <c r="C201" s="63"/>
      <c r="D201" s="63"/>
      <c r="E201" s="63"/>
      <c r="F201" s="3"/>
      <c r="G201" s="64"/>
      <c r="H201" s="3"/>
      <c r="I201" s="6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62"/>
      <c r="Y201" s="63"/>
      <c r="Z201" s="63"/>
      <c r="AA201" s="63"/>
      <c r="AB201" s="3"/>
      <c r="AC201" s="64"/>
      <c r="AD201" s="3"/>
      <c r="AE201" s="64"/>
      <c r="AF201" s="3"/>
      <c r="AG201" s="3"/>
      <c r="AH201" s="3"/>
    </row>
    <row r="202" spans="1:34" ht="15.75" customHeight="1">
      <c r="A202" s="3"/>
      <c r="B202" s="62"/>
      <c r="C202" s="63"/>
      <c r="D202" s="63"/>
      <c r="E202" s="63"/>
      <c r="F202" s="3"/>
      <c r="G202" s="64"/>
      <c r="H202" s="3"/>
      <c r="I202" s="6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62"/>
      <c r="Y202" s="63"/>
      <c r="Z202" s="63"/>
      <c r="AA202" s="63"/>
      <c r="AB202" s="3"/>
      <c r="AC202" s="64"/>
      <c r="AD202" s="3"/>
      <c r="AE202" s="64"/>
      <c r="AF202" s="3"/>
      <c r="AG202" s="3"/>
      <c r="AH202" s="3"/>
    </row>
    <row r="203" spans="1:34" ht="15.75" customHeight="1">
      <c r="A203" s="3"/>
      <c r="B203" s="62"/>
      <c r="C203" s="63"/>
      <c r="D203" s="63"/>
      <c r="E203" s="63"/>
      <c r="F203" s="3"/>
      <c r="G203" s="64"/>
      <c r="H203" s="3"/>
      <c r="I203" s="6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62"/>
      <c r="Y203" s="63"/>
      <c r="Z203" s="63"/>
      <c r="AA203" s="63"/>
      <c r="AB203" s="3"/>
      <c r="AC203" s="64"/>
      <c r="AD203" s="3"/>
      <c r="AE203" s="64"/>
      <c r="AF203" s="3"/>
      <c r="AG203" s="3"/>
      <c r="AH203" s="3"/>
    </row>
    <row r="204" spans="1:34" ht="15.75" customHeight="1">
      <c r="A204" s="3"/>
      <c r="B204" s="62"/>
      <c r="C204" s="63"/>
      <c r="D204" s="63"/>
      <c r="E204" s="63"/>
      <c r="F204" s="3"/>
      <c r="G204" s="64"/>
      <c r="H204" s="3"/>
      <c r="I204" s="6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62"/>
      <c r="Y204" s="63"/>
      <c r="Z204" s="63"/>
      <c r="AA204" s="63"/>
      <c r="AB204" s="3"/>
      <c r="AC204" s="64"/>
      <c r="AD204" s="3"/>
      <c r="AE204" s="64"/>
      <c r="AF204" s="3"/>
      <c r="AG204" s="3"/>
      <c r="AH204" s="3"/>
    </row>
    <row r="205" spans="1:34" ht="15.75" customHeight="1">
      <c r="A205" s="3"/>
      <c r="B205" s="62"/>
      <c r="C205" s="63"/>
      <c r="D205" s="63"/>
      <c r="E205" s="63"/>
      <c r="F205" s="3"/>
      <c r="G205" s="64"/>
      <c r="H205" s="3"/>
      <c r="I205" s="6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62"/>
      <c r="Y205" s="63"/>
      <c r="Z205" s="63"/>
      <c r="AA205" s="63"/>
      <c r="AB205" s="3"/>
      <c r="AC205" s="64"/>
      <c r="AD205" s="3"/>
      <c r="AE205" s="64"/>
      <c r="AF205" s="3"/>
      <c r="AG205" s="3"/>
      <c r="AH205" s="3"/>
    </row>
    <row r="206" spans="1:34" ht="15.75" customHeight="1">
      <c r="A206" s="3"/>
      <c r="B206" s="62"/>
      <c r="C206" s="63"/>
      <c r="D206" s="63"/>
      <c r="E206" s="63"/>
      <c r="F206" s="3"/>
      <c r="G206" s="64"/>
      <c r="H206" s="3"/>
      <c r="I206" s="6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62"/>
      <c r="Y206" s="63"/>
      <c r="Z206" s="63"/>
      <c r="AA206" s="63"/>
      <c r="AB206" s="3"/>
      <c r="AC206" s="64"/>
      <c r="AD206" s="3"/>
      <c r="AE206" s="64"/>
      <c r="AF206" s="3"/>
      <c r="AG206" s="3"/>
      <c r="AH206" s="3"/>
    </row>
    <row r="207" spans="1:34" ht="15.75" customHeight="1">
      <c r="A207" s="3"/>
      <c r="B207" s="62"/>
      <c r="C207" s="63"/>
      <c r="D207" s="63"/>
      <c r="E207" s="63"/>
      <c r="F207" s="3"/>
      <c r="G207" s="64"/>
      <c r="H207" s="3"/>
      <c r="I207" s="6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62"/>
      <c r="Y207" s="63"/>
      <c r="Z207" s="63"/>
      <c r="AA207" s="63"/>
      <c r="AB207" s="3"/>
      <c r="AC207" s="64"/>
      <c r="AD207" s="3"/>
      <c r="AE207" s="64"/>
      <c r="AF207" s="3"/>
      <c r="AG207" s="3"/>
      <c r="AH207" s="3"/>
    </row>
    <row r="208" spans="1:34" ht="15.75" customHeight="1">
      <c r="A208" s="3"/>
      <c r="B208" s="62"/>
      <c r="C208" s="63"/>
      <c r="D208" s="63"/>
      <c r="E208" s="63"/>
      <c r="F208" s="3"/>
      <c r="G208" s="64"/>
      <c r="H208" s="3"/>
      <c r="I208" s="6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62"/>
      <c r="Y208" s="63"/>
      <c r="Z208" s="63"/>
      <c r="AA208" s="63"/>
      <c r="AB208" s="3"/>
      <c r="AC208" s="64"/>
      <c r="AD208" s="3"/>
      <c r="AE208" s="64"/>
      <c r="AF208" s="3"/>
      <c r="AG208" s="3"/>
      <c r="AH208" s="3"/>
    </row>
    <row r="209" spans="1:34" ht="15.75" customHeight="1">
      <c r="A209" s="3"/>
      <c r="B209" s="62"/>
      <c r="C209" s="63"/>
      <c r="D209" s="63"/>
      <c r="E209" s="63"/>
      <c r="F209" s="3"/>
      <c r="G209" s="64"/>
      <c r="H209" s="3"/>
      <c r="I209" s="6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62"/>
      <c r="Y209" s="63"/>
      <c r="Z209" s="63"/>
      <c r="AA209" s="63"/>
      <c r="AB209" s="3"/>
      <c r="AC209" s="64"/>
      <c r="AD209" s="3"/>
      <c r="AE209" s="64"/>
      <c r="AF209" s="3"/>
      <c r="AG209" s="3"/>
      <c r="AH209" s="3"/>
    </row>
    <row r="210" spans="1:34" ht="15.75" customHeight="1">
      <c r="A210" s="3"/>
      <c r="B210" s="62"/>
      <c r="C210" s="63"/>
      <c r="D210" s="63"/>
      <c r="E210" s="63"/>
      <c r="F210" s="3"/>
      <c r="G210" s="64"/>
      <c r="H210" s="3"/>
      <c r="I210" s="6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62"/>
      <c r="Y210" s="63"/>
      <c r="Z210" s="63"/>
      <c r="AA210" s="63"/>
      <c r="AB210" s="3"/>
      <c r="AC210" s="64"/>
      <c r="AD210" s="3"/>
      <c r="AE210" s="64"/>
      <c r="AF210" s="3"/>
      <c r="AG210" s="3"/>
      <c r="AH210" s="3"/>
    </row>
    <row r="211" spans="1:34" ht="15.75" customHeight="1">
      <c r="A211" s="3"/>
      <c r="B211" s="62"/>
      <c r="C211" s="63"/>
      <c r="D211" s="63"/>
      <c r="E211" s="63"/>
      <c r="F211" s="3"/>
      <c r="G211" s="64"/>
      <c r="H211" s="3"/>
      <c r="I211" s="6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62"/>
      <c r="Y211" s="63"/>
      <c r="Z211" s="63"/>
      <c r="AA211" s="63"/>
      <c r="AB211" s="3"/>
      <c r="AC211" s="64"/>
      <c r="AD211" s="3"/>
      <c r="AE211" s="64"/>
      <c r="AF211" s="3"/>
      <c r="AG211" s="3"/>
      <c r="AH211" s="3"/>
    </row>
    <row r="212" spans="1:34" ht="15.75" customHeight="1">
      <c r="A212" s="3"/>
      <c r="B212" s="62"/>
      <c r="C212" s="63"/>
      <c r="D212" s="63"/>
      <c r="E212" s="63"/>
      <c r="F212" s="3"/>
      <c r="G212" s="64"/>
      <c r="H212" s="3"/>
      <c r="I212" s="6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62"/>
      <c r="Y212" s="63"/>
      <c r="Z212" s="63"/>
      <c r="AA212" s="63"/>
      <c r="AB212" s="3"/>
      <c r="AC212" s="64"/>
      <c r="AD212" s="3"/>
      <c r="AE212" s="64"/>
      <c r="AF212" s="3"/>
      <c r="AG212" s="3"/>
      <c r="AH212" s="3"/>
    </row>
    <row r="213" spans="1:34" ht="15.75" customHeight="1">
      <c r="A213" s="3"/>
      <c r="B213" s="62"/>
      <c r="C213" s="63"/>
      <c r="D213" s="63"/>
      <c r="E213" s="63"/>
      <c r="F213" s="3"/>
      <c r="G213" s="64"/>
      <c r="H213" s="3"/>
      <c r="I213" s="6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62"/>
      <c r="Y213" s="63"/>
      <c r="Z213" s="63"/>
      <c r="AA213" s="63"/>
      <c r="AB213" s="3"/>
      <c r="AC213" s="64"/>
      <c r="AD213" s="3"/>
      <c r="AE213" s="64"/>
      <c r="AF213" s="3"/>
      <c r="AG213" s="3"/>
      <c r="AH213" s="3"/>
    </row>
    <row r="214" spans="1:34" ht="15.75" customHeight="1">
      <c r="A214" s="3"/>
      <c r="B214" s="62"/>
      <c r="C214" s="63"/>
      <c r="D214" s="63"/>
      <c r="E214" s="63"/>
      <c r="F214" s="3"/>
      <c r="G214" s="64"/>
      <c r="H214" s="3"/>
      <c r="I214" s="6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62"/>
      <c r="Y214" s="63"/>
      <c r="Z214" s="63"/>
      <c r="AA214" s="63"/>
      <c r="AB214" s="3"/>
      <c r="AC214" s="64"/>
      <c r="AD214" s="3"/>
      <c r="AE214" s="64"/>
      <c r="AF214" s="3"/>
      <c r="AG214" s="3"/>
      <c r="AH214" s="3"/>
    </row>
    <row r="215" spans="1:34" ht="15.75" customHeight="1">
      <c r="A215" s="3"/>
      <c r="B215" s="62"/>
      <c r="C215" s="63"/>
      <c r="D215" s="63"/>
      <c r="E215" s="63"/>
      <c r="F215" s="3"/>
      <c r="G215" s="64"/>
      <c r="H215" s="3"/>
      <c r="I215" s="6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62"/>
      <c r="Y215" s="63"/>
      <c r="Z215" s="63"/>
      <c r="AA215" s="63"/>
      <c r="AB215" s="3"/>
      <c r="AC215" s="64"/>
      <c r="AD215" s="3"/>
      <c r="AE215" s="64"/>
      <c r="AF215" s="3"/>
      <c r="AG215" s="3"/>
      <c r="AH215" s="3"/>
    </row>
    <row r="216" spans="1:34" ht="15.75" customHeight="1">
      <c r="A216" s="3"/>
      <c r="B216" s="62"/>
      <c r="C216" s="63"/>
      <c r="D216" s="63"/>
      <c r="E216" s="63"/>
      <c r="F216" s="3"/>
      <c r="G216" s="64"/>
      <c r="H216" s="3"/>
      <c r="I216" s="6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62"/>
      <c r="Y216" s="63"/>
      <c r="Z216" s="63"/>
      <c r="AA216" s="63"/>
      <c r="AB216" s="3"/>
      <c r="AC216" s="64"/>
      <c r="AD216" s="3"/>
      <c r="AE216" s="64"/>
      <c r="AF216" s="3"/>
      <c r="AG216" s="3"/>
      <c r="AH216" s="3"/>
    </row>
    <row r="217" spans="1:34" ht="15.75" customHeight="1">
      <c r="A217" s="3"/>
      <c r="B217" s="62"/>
      <c r="C217" s="63"/>
      <c r="D217" s="63"/>
      <c r="E217" s="63"/>
      <c r="F217" s="3"/>
      <c r="G217" s="64"/>
      <c r="H217" s="3"/>
      <c r="I217" s="6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62"/>
      <c r="Y217" s="63"/>
      <c r="Z217" s="63"/>
      <c r="AA217" s="63"/>
      <c r="AB217" s="3"/>
      <c r="AC217" s="64"/>
      <c r="AD217" s="3"/>
      <c r="AE217" s="64"/>
      <c r="AF217" s="3"/>
      <c r="AG217" s="3"/>
      <c r="AH217" s="3"/>
    </row>
    <row r="218" spans="1:34" ht="15.75" customHeight="1">
      <c r="A218" s="3"/>
      <c r="B218" s="62"/>
      <c r="C218" s="63"/>
      <c r="D218" s="63"/>
      <c r="E218" s="63"/>
      <c r="F218" s="3"/>
      <c r="G218" s="64"/>
      <c r="H218" s="3"/>
      <c r="I218" s="6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62"/>
      <c r="Y218" s="63"/>
      <c r="Z218" s="63"/>
      <c r="AA218" s="63"/>
      <c r="AB218" s="3"/>
      <c r="AC218" s="64"/>
      <c r="AD218" s="3"/>
      <c r="AE218" s="64"/>
      <c r="AF218" s="3"/>
      <c r="AG218" s="3"/>
      <c r="AH218" s="3"/>
    </row>
    <row r="219" spans="1:34" ht="15.75" customHeight="1">
      <c r="A219" s="3"/>
      <c r="B219" s="62"/>
      <c r="C219" s="63"/>
      <c r="D219" s="63"/>
      <c r="E219" s="63"/>
      <c r="F219" s="3"/>
      <c r="G219" s="64"/>
      <c r="H219" s="3"/>
      <c r="I219" s="6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62"/>
      <c r="Y219" s="63"/>
      <c r="Z219" s="63"/>
      <c r="AA219" s="63"/>
      <c r="AB219" s="3"/>
      <c r="AC219" s="64"/>
      <c r="AD219" s="3"/>
      <c r="AE219" s="64"/>
      <c r="AF219" s="3"/>
      <c r="AG219" s="3"/>
      <c r="AH219" s="3"/>
    </row>
    <row r="220" spans="1:34" ht="15.75" customHeight="1">
      <c r="A220" s="3"/>
      <c r="B220" s="62"/>
      <c r="C220" s="63"/>
      <c r="D220" s="63"/>
      <c r="E220" s="63"/>
      <c r="F220" s="3"/>
      <c r="G220" s="64"/>
      <c r="H220" s="3"/>
      <c r="I220" s="6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62"/>
      <c r="Y220" s="63"/>
      <c r="Z220" s="63"/>
      <c r="AA220" s="63"/>
      <c r="AB220" s="3"/>
      <c r="AC220" s="64"/>
      <c r="AD220" s="3"/>
      <c r="AE220" s="64"/>
      <c r="AF220" s="3"/>
      <c r="AG220" s="3"/>
      <c r="AH220" s="3"/>
    </row>
    <row r="221" spans="1:34" ht="15.75" customHeight="1">
      <c r="A221" s="3"/>
      <c r="B221" s="62"/>
      <c r="C221" s="63"/>
      <c r="D221" s="63"/>
      <c r="E221" s="63"/>
      <c r="F221" s="3"/>
      <c r="G221" s="64"/>
      <c r="H221" s="3"/>
      <c r="I221" s="6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62"/>
      <c r="Y221" s="63"/>
      <c r="Z221" s="63"/>
      <c r="AA221" s="63"/>
      <c r="AB221" s="3"/>
      <c r="AC221" s="64"/>
      <c r="AD221" s="3"/>
      <c r="AE221" s="64"/>
      <c r="AF221" s="3"/>
      <c r="AG221" s="3"/>
      <c r="AH221" s="3"/>
    </row>
    <row r="222" spans="1:34" ht="15.75" customHeight="1">
      <c r="A222" s="3"/>
      <c r="B222" s="62"/>
      <c r="C222" s="63"/>
      <c r="D222" s="63"/>
      <c r="E222" s="63"/>
      <c r="F222" s="3"/>
      <c r="G222" s="64"/>
      <c r="H222" s="3"/>
      <c r="I222" s="6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62"/>
      <c r="Y222" s="63"/>
      <c r="Z222" s="63"/>
      <c r="AA222" s="63"/>
      <c r="AB222" s="3"/>
      <c r="AC222" s="64"/>
      <c r="AD222" s="3"/>
      <c r="AE222" s="64"/>
      <c r="AF222" s="3"/>
      <c r="AG222" s="3"/>
      <c r="AH222" s="3"/>
    </row>
    <row r="223" spans="1:34" ht="15.75" customHeight="1">
      <c r="A223" s="3"/>
      <c r="B223" s="62"/>
      <c r="C223" s="63"/>
      <c r="D223" s="63"/>
      <c r="E223" s="63"/>
      <c r="F223" s="3"/>
      <c r="G223" s="64"/>
      <c r="H223" s="3"/>
      <c r="I223" s="6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62"/>
      <c r="Y223" s="63"/>
      <c r="Z223" s="63"/>
      <c r="AA223" s="63"/>
      <c r="AB223" s="3"/>
      <c r="AC223" s="64"/>
      <c r="AD223" s="3"/>
      <c r="AE223" s="64"/>
      <c r="AF223" s="3"/>
      <c r="AG223" s="3"/>
      <c r="AH223" s="3"/>
    </row>
    <row r="224" spans="1:34" ht="15.75" customHeight="1">
      <c r="A224" s="3"/>
      <c r="B224" s="62"/>
      <c r="C224" s="63"/>
      <c r="D224" s="63"/>
      <c r="E224" s="63"/>
      <c r="F224" s="3"/>
      <c r="G224" s="64"/>
      <c r="H224" s="3"/>
      <c r="I224" s="6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62"/>
      <c r="Y224" s="63"/>
      <c r="Z224" s="63"/>
      <c r="AA224" s="63"/>
      <c r="AB224" s="3"/>
      <c r="AC224" s="64"/>
      <c r="AD224" s="3"/>
      <c r="AE224" s="64"/>
      <c r="AF224" s="3"/>
      <c r="AG224" s="3"/>
      <c r="AH224" s="3"/>
    </row>
    <row r="225" spans="1:34" ht="15.75" customHeight="1">
      <c r="A225" s="3"/>
      <c r="B225" s="62"/>
      <c r="C225" s="63"/>
      <c r="D225" s="63"/>
      <c r="E225" s="63"/>
      <c r="F225" s="3"/>
      <c r="G225" s="64"/>
      <c r="H225" s="3"/>
      <c r="I225" s="6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62"/>
      <c r="Y225" s="63"/>
      <c r="Z225" s="63"/>
      <c r="AA225" s="63"/>
      <c r="AB225" s="3"/>
      <c r="AC225" s="64"/>
      <c r="AD225" s="3"/>
      <c r="AE225" s="64"/>
      <c r="AF225" s="3"/>
      <c r="AG225" s="3"/>
      <c r="AH225" s="3"/>
    </row>
    <row r="226" spans="1:34" ht="15.75" customHeight="1">
      <c r="A226" s="3"/>
      <c r="B226" s="62"/>
      <c r="C226" s="63"/>
      <c r="D226" s="63"/>
      <c r="E226" s="63"/>
      <c r="F226" s="3"/>
      <c r="G226" s="64"/>
      <c r="H226" s="3"/>
      <c r="I226" s="6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62"/>
      <c r="Y226" s="63"/>
      <c r="Z226" s="63"/>
      <c r="AA226" s="63"/>
      <c r="AB226" s="3"/>
      <c r="AC226" s="64"/>
      <c r="AD226" s="3"/>
      <c r="AE226" s="64"/>
      <c r="AF226" s="3"/>
      <c r="AG226" s="3"/>
      <c r="AH226" s="3"/>
    </row>
    <row r="227" spans="1:34" ht="15.75" customHeight="1">
      <c r="A227" s="3"/>
      <c r="B227" s="62"/>
      <c r="C227" s="63"/>
      <c r="D227" s="63"/>
      <c r="E227" s="63"/>
      <c r="F227" s="3"/>
      <c r="G227" s="64"/>
      <c r="H227" s="3"/>
      <c r="I227" s="6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62"/>
      <c r="Y227" s="63"/>
      <c r="Z227" s="63"/>
      <c r="AA227" s="63"/>
      <c r="AB227" s="3"/>
      <c r="AC227" s="64"/>
      <c r="AD227" s="3"/>
      <c r="AE227" s="64"/>
      <c r="AF227" s="3"/>
      <c r="AG227" s="3"/>
      <c r="AH227" s="3"/>
    </row>
    <row r="228" spans="1:34" ht="15.75" customHeight="1">
      <c r="A228" s="3"/>
      <c r="B228" s="62"/>
      <c r="C228" s="63"/>
      <c r="D228" s="63"/>
      <c r="E228" s="63"/>
      <c r="F228" s="3"/>
      <c r="G228" s="64"/>
      <c r="H228" s="3"/>
      <c r="I228" s="6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62"/>
      <c r="Y228" s="63"/>
      <c r="Z228" s="63"/>
      <c r="AA228" s="63"/>
      <c r="AB228" s="3"/>
      <c r="AC228" s="64"/>
      <c r="AD228" s="3"/>
      <c r="AE228" s="64"/>
      <c r="AF228" s="3"/>
      <c r="AG228" s="3"/>
      <c r="AH228" s="3"/>
    </row>
    <row r="229" spans="1:34" ht="15.75" customHeight="1">
      <c r="A229" s="3"/>
      <c r="B229" s="62"/>
      <c r="C229" s="63"/>
      <c r="D229" s="63"/>
      <c r="E229" s="63"/>
      <c r="F229" s="3"/>
      <c r="G229" s="64"/>
      <c r="H229" s="3"/>
      <c r="I229" s="6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62"/>
      <c r="Y229" s="63"/>
      <c r="Z229" s="63"/>
      <c r="AA229" s="63"/>
      <c r="AB229" s="3"/>
      <c r="AC229" s="64"/>
      <c r="AD229" s="3"/>
      <c r="AE229" s="64"/>
      <c r="AF229" s="3"/>
      <c r="AG229" s="3"/>
      <c r="AH229" s="3"/>
    </row>
    <row r="230" spans="1:34" ht="15.75" customHeight="1">
      <c r="A230" s="3"/>
      <c r="B230" s="62"/>
      <c r="C230" s="63"/>
      <c r="D230" s="63"/>
      <c r="E230" s="63"/>
      <c r="F230" s="3"/>
      <c r="G230" s="64"/>
      <c r="H230" s="3"/>
      <c r="I230" s="6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62"/>
      <c r="Y230" s="63"/>
      <c r="Z230" s="63"/>
      <c r="AA230" s="63"/>
      <c r="AB230" s="3"/>
      <c r="AC230" s="64"/>
      <c r="AD230" s="3"/>
      <c r="AE230" s="64"/>
      <c r="AF230" s="3"/>
      <c r="AG230" s="3"/>
      <c r="AH230" s="3"/>
    </row>
    <row r="231" spans="1:34" ht="15.75" customHeight="1">
      <c r="A231" s="3"/>
      <c r="B231" s="62"/>
      <c r="C231" s="63"/>
      <c r="D231" s="63"/>
      <c r="E231" s="63"/>
      <c r="F231" s="3"/>
      <c r="G231" s="64"/>
      <c r="H231" s="3"/>
      <c r="I231" s="6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62"/>
      <c r="Y231" s="63"/>
      <c r="Z231" s="63"/>
      <c r="AA231" s="63"/>
      <c r="AB231" s="3"/>
      <c r="AC231" s="64"/>
      <c r="AD231" s="3"/>
      <c r="AE231" s="64"/>
      <c r="AF231" s="3"/>
      <c r="AG231" s="3"/>
      <c r="AH231" s="3"/>
    </row>
    <row r="232" spans="1:34" ht="15.75" customHeight="1">
      <c r="A232" s="3"/>
      <c r="B232" s="62"/>
      <c r="C232" s="63"/>
      <c r="D232" s="63"/>
      <c r="E232" s="63"/>
      <c r="F232" s="3"/>
      <c r="G232" s="64"/>
      <c r="H232" s="3"/>
      <c r="I232" s="6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62"/>
      <c r="Y232" s="63"/>
      <c r="Z232" s="63"/>
      <c r="AA232" s="63"/>
      <c r="AB232" s="3"/>
      <c r="AC232" s="64"/>
      <c r="AD232" s="3"/>
      <c r="AE232" s="64"/>
      <c r="AF232" s="3"/>
      <c r="AG232" s="3"/>
      <c r="AH232" s="3"/>
    </row>
    <row r="233" spans="1:34" ht="15.75" customHeight="1">
      <c r="A233" s="3"/>
      <c r="B233" s="62"/>
      <c r="C233" s="63"/>
      <c r="D233" s="63"/>
      <c r="E233" s="63"/>
      <c r="F233" s="3"/>
      <c r="G233" s="64"/>
      <c r="H233" s="3"/>
      <c r="I233" s="6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62"/>
      <c r="Y233" s="63"/>
      <c r="Z233" s="63"/>
      <c r="AA233" s="63"/>
      <c r="AB233" s="3"/>
      <c r="AC233" s="64"/>
      <c r="AD233" s="3"/>
      <c r="AE233" s="64"/>
      <c r="AF233" s="3"/>
      <c r="AG233" s="3"/>
      <c r="AH233" s="3"/>
    </row>
    <row r="234" spans="1:34" ht="15.75" customHeight="1">
      <c r="A234" s="3"/>
      <c r="B234" s="62"/>
      <c r="C234" s="63"/>
      <c r="D234" s="63"/>
      <c r="E234" s="63"/>
      <c r="F234" s="3"/>
      <c r="G234" s="64"/>
      <c r="H234" s="3"/>
      <c r="I234" s="6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62"/>
      <c r="Y234" s="63"/>
      <c r="Z234" s="63"/>
      <c r="AA234" s="63"/>
      <c r="AB234" s="3"/>
      <c r="AC234" s="64"/>
      <c r="AD234" s="3"/>
      <c r="AE234" s="64"/>
      <c r="AF234" s="3"/>
      <c r="AG234" s="3"/>
      <c r="AH234" s="3"/>
    </row>
    <row r="235" spans="1:34" ht="15.75" customHeight="1">
      <c r="A235" s="3"/>
      <c r="B235" s="62"/>
      <c r="C235" s="63"/>
      <c r="D235" s="63"/>
      <c r="E235" s="63"/>
      <c r="F235" s="3"/>
      <c r="G235" s="64"/>
      <c r="H235" s="3"/>
      <c r="I235" s="6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62"/>
      <c r="Y235" s="63"/>
      <c r="Z235" s="63"/>
      <c r="AA235" s="63"/>
      <c r="AB235" s="3"/>
      <c r="AC235" s="64"/>
      <c r="AD235" s="3"/>
      <c r="AE235" s="64"/>
      <c r="AF235" s="3"/>
      <c r="AG235" s="3"/>
      <c r="AH235" s="3"/>
    </row>
    <row r="236" spans="1:34" ht="15.75" customHeight="1">
      <c r="A236" s="3"/>
      <c r="B236" s="62"/>
      <c r="C236" s="63"/>
      <c r="D236" s="63"/>
      <c r="E236" s="63"/>
      <c r="F236" s="3"/>
      <c r="G236" s="64"/>
      <c r="H236" s="3"/>
      <c r="I236" s="6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62"/>
      <c r="Y236" s="63"/>
      <c r="Z236" s="63"/>
      <c r="AA236" s="63"/>
      <c r="AB236" s="3"/>
      <c r="AC236" s="64"/>
      <c r="AD236" s="3"/>
      <c r="AE236" s="64"/>
      <c r="AF236" s="3"/>
      <c r="AG236" s="3"/>
      <c r="AH236" s="3"/>
    </row>
    <row r="237" spans="1:34" ht="15.75" customHeight="1">
      <c r="A237" s="3"/>
      <c r="B237" s="62"/>
      <c r="C237" s="63"/>
      <c r="D237" s="63"/>
      <c r="E237" s="63"/>
      <c r="F237" s="3"/>
      <c r="G237" s="64"/>
      <c r="H237" s="3"/>
      <c r="I237" s="6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62"/>
      <c r="Y237" s="63"/>
      <c r="Z237" s="63"/>
      <c r="AA237" s="63"/>
      <c r="AB237" s="3"/>
      <c r="AC237" s="64"/>
      <c r="AD237" s="3"/>
      <c r="AE237" s="64"/>
      <c r="AF237" s="3"/>
      <c r="AG237" s="3"/>
      <c r="AH237" s="3"/>
    </row>
    <row r="238" spans="1:34" ht="15.75" customHeight="1">
      <c r="A238" s="3"/>
      <c r="B238" s="62"/>
      <c r="C238" s="63"/>
      <c r="D238" s="63"/>
      <c r="E238" s="63"/>
      <c r="F238" s="3"/>
      <c r="G238" s="64"/>
      <c r="H238" s="3"/>
      <c r="I238" s="6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62"/>
      <c r="Y238" s="63"/>
      <c r="Z238" s="63"/>
      <c r="AA238" s="63"/>
      <c r="AB238" s="3"/>
      <c r="AC238" s="64"/>
      <c r="AD238" s="3"/>
      <c r="AE238" s="64"/>
      <c r="AF238" s="3"/>
      <c r="AG238" s="3"/>
      <c r="AH238" s="3"/>
    </row>
    <row r="239" spans="1:34" ht="15.75" customHeight="1">
      <c r="A239" s="3"/>
      <c r="B239" s="62"/>
      <c r="C239" s="63"/>
      <c r="D239" s="63"/>
      <c r="E239" s="63"/>
      <c r="F239" s="3"/>
      <c r="G239" s="64"/>
      <c r="H239" s="3"/>
      <c r="I239" s="6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62"/>
      <c r="Y239" s="63"/>
      <c r="Z239" s="63"/>
      <c r="AA239" s="63"/>
      <c r="AB239" s="3"/>
      <c r="AC239" s="64"/>
      <c r="AD239" s="3"/>
      <c r="AE239" s="64"/>
      <c r="AF239" s="3"/>
      <c r="AG239" s="3"/>
      <c r="AH239" s="3"/>
    </row>
    <row r="240" spans="1:34" ht="15.75" customHeight="1">
      <c r="A240" s="3"/>
      <c r="B240" s="62"/>
      <c r="C240" s="63"/>
      <c r="D240" s="63"/>
      <c r="E240" s="63"/>
      <c r="F240" s="3"/>
      <c r="G240" s="64"/>
      <c r="H240" s="3"/>
      <c r="I240" s="6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62"/>
      <c r="Y240" s="63"/>
      <c r="Z240" s="63"/>
      <c r="AA240" s="63"/>
      <c r="AB240" s="3"/>
      <c r="AC240" s="64"/>
      <c r="AD240" s="3"/>
      <c r="AE240" s="64"/>
      <c r="AF240" s="3"/>
      <c r="AG240" s="3"/>
      <c r="AH240" s="3"/>
    </row>
    <row r="241" spans="1:34" ht="15.75" customHeight="1">
      <c r="A241" s="3"/>
      <c r="B241" s="62"/>
      <c r="C241" s="63"/>
      <c r="D241" s="63"/>
      <c r="E241" s="63"/>
      <c r="F241" s="3"/>
      <c r="G241" s="64"/>
      <c r="H241" s="3"/>
      <c r="I241" s="6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62"/>
      <c r="Y241" s="63"/>
      <c r="Z241" s="63"/>
      <c r="AA241" s="63"/>
      <c r="AB241" s="3"/>
      <c r="AC241" s="64"/>
      <c r="AD241" s="3"/>
      <c r="AE241" s="64"/>
      <c r="AF241" s="3"/>
      <c r="AG241" s="3"/>
      <c r="AH241" s="3"/>
    </row>
    <row r="242" spans="1:34" ht="15.75" customHeight="1">
      <c r="A242" s="3"/>
      <c r="B242" s="62"/>
      <c r="C242" s="63"/>
      <c r="D242" s="63"/>
      <c r="E242" s="63"/>
      <c r="F242" s="3"/>
      <c r="G242" s="64"/>
      <c r="H242" s="3"/>
      <c r="I242" s="6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62"/>
      <c r="Y242" s="63"/>
      <c r="Z242" s="63"/>
      <c r="AA242" s="63"/>
      <c r="AB242" s="3"/>
      <c r="AC242" s="64"/>
      <c r="AD242" s="3"/>
      <c r="AE242" s="64"/>
      <c r="AF242" s="3"/>
      <c r="AG242" s="3"/>
      <c r="AH242" s="3"/>
    </row>
    <row r="243" spans="1:34" ht="15.75" customHeight="1">
      <c r="A243" s="3"/>
      <c r="B243" s="62"/>
      <c r="C243" s="63"/>
      <c r="D243" s="63"/>
      <c r="E243" s="63"/>
      <c r="F243" s="3"/>
      <c r="G243" s="64"/>
      <c r="H243" s="3"/>
      <c r="I243" s="6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62"/>
      <c r="Y243" s="63"/>
      <c r="Z243" s="63"/>
      <c r="AA243" s="63"/>
      <c r="AB243" s="3"/>
      <c r="AC243" s="64"/>
      <c r="AD243" s="3"/>
      <c r="AE243" s="64"/>
      <c r="AF243" s="3"/>
      <c r="AG243" s="3"/>
      <c r="AH243" s="3"/>
    </row>
    <row r="244" spans="1:34" ht="15.75" customHeight="1">
      <c r="A244" s="3"/>
      <c r="B244" s="62"/>
      <c r="C244" s="63"/>
      <c r="D244" s="63"/>
      <c r="E244" s="63"/>
      <c r="F244" s="3"/>
      <c r="G244" s="64"/>
      <c r="H244" s="3"/>
      <c r="I244" s="6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62"/>
      <c r="Y244" s="63"/>
      <c r="Z244" s="63"/>
      <c r="AA244" s="63"/>
      <c r="AB244" s="3"/>
      <c r="AC244" s="64"/>
      <c r="AD244" s="3"/>
      <c r="AE244" s="64"/>
      <c r="AF244" s="3"/>
      <c r="AG244" s="3"/>
      <c r="AH244" s="3"/>
    </row>
    <row r="245" spans="1:34" ht="15.75" customHeight="1">
      <c r="A245" s="3"/>
      <c r="B245" s="62"/>
      <c r="C245" s="63"/>
      <c r="D245" s="63"/>
      <c r="E245" s="63"/>
      <c r="F245" s="3"/>
      <c r="G245" s="64"/>
      <c r="H245" s="3"/>
      <c r="I245" s="6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62"/>
      <c r="Y245" s="63"/>
      <c r="Z245" s="63"/>
      <c r="AA245" s="63"/>
      <c r="AB245" s="3"/>
      <c r="AC245" s="64"/>
      <c r="AD245" s="3"/>
      <c r="AE245" s="64"/>
      <c r="AF245" s="3"/>
      <c r="AG245" s="3"/>
      <c r="AH245" s="3"/>
    </row>
    <row r="246" spans="1:34" ht="15.75" customHeight="1">
      <c r="A246" s="3"/>
      <c r="B246" s="62"/>
      <c r="C246" s="63"/>
      <c r="D246" s="63"/>
      <c r="E246" s="63"/>
      <c r="F246" s="3"/>
      <c r="G246" s="64"/>
      <c r="H246" s="3"/>
      <c r="I246" s="6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62"/>
      <c r="Y246" s="63"/>
      <c r="Z246" s="63"/>
      <c r="AA246" s="63"/>
      <c r="AB246" s="3"/>
      <c r="AC246" s="64"/>
      <c r="AD246" s="3"/>
      <c r="AE246" s="64"/>
      <c r="AF246" s="3"/>
      <c r="AG246" s="3"/>
      <c r="AH246" s="3"/>
    </row>
    <row r="247" spans="1:34" ht="15.75" customHeight="1">
      <c r="A247" s="3"/>
      <c r="B247" s="62"/>
      <c r="C247" s="63"/>
      <c r="D247" s="63"/>
      <c r="E247" s="63"/>
      <c r="F247" s="3"/>
      <c r="G247" s="64"/>
      <c r="H247" s="3"/>
      <c r="I247" s="6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62"/>
      <c r="Y247" s="63"/>
      <c r="Z247" s="63"/>
      <c r="AA247" s="63"/>
      <c r="AB247" s="3"/>
      <c r="AC247" s="64"/>
      <c r="AD247" s="3"/>
      <c r="AE247" s="64"/>
      <c r="AF247" s="3"/>
      <c r="AG247" s="3"/>
      <c r="AH247" s="3"/>
    </row>
    <row r="248" spans="1:34" ht="15.75" customHeight="1">
      <c r="A248" s="3"/>
      <c r="B248" s="62"/>
      <c r="C248" s="63"/>
      <c r="D248" s="63"/>
      <c r="E248" s="63"/>
      <c r="F248" s="3"/>
      <c r="G248" s="64"/>
      <c r="H248" s="3"/>
      <c r="I248" s="6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62"/>
      <c r="Y248" s="63"/>
      <c r="Z248" s="63"/>
      <c r="AA248" s="63"/>
      <c r="AB248" s="3"/>
      <c r="AC248" s="64"/>
      <c r="AD248" s="3"/>
      <c r="AE248" s="64"/>
      <c r="AF248" s="3"/>
      <c r="AG248" s="3"/>
      <c r="AH248" s="3"/>
    </row>
    <row r="249" spans="1:34" ht="15.75" customHeight="1">
      <c r="A249" s="3"/>
      <c r="B249" s="62"/>
      <c r="C249" s="63"/>
      <c r="D249" s="63"/>
      <c r="E249" s="63"/>
      <c r="F249" s="3"/>
      <c r="G249" s="64"/>
      <c r="H249" s="3"/>
      <c r="I249" s="6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64"/>
      <c r="AD249" s="3"/>
      <c r="AE249" s="64"/>
      <c r="AF249" s="3"/>
      <c r="AG249" s="3"/>
      <c r="AH249" s="3"/>
    </row>
    <row r="250" spans="1:34" ht="15.75" customHeight="1">
      <c r="A250" s="3"/>
      <c r="B250" s="62"/>
      <c r="C250" s="63"/>
      <c r="D250" s="63"/>
      <c r="E250" s="63"/>
      <c r="F250" s="3"/>
      <c r="G250" s="64"/>
      <c r="H250" s="3"/>
      <c r="I250" s="6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64"/>
      <c r="AD250" s="3"/>
      <c r="AE250" s="64"/>
      <c r="AF250" s="3"/>
      <c r="AG250" s="3"/>
      <c r="AH250" s="3"/>
    </row>
    <row r="251" spans="1:34" ht="15.75" customHeight="1">
      <c r="A251" s="3"/>
      <c r="B251" s="62"/>
      <c r="C251" s="63"/>
      <c r="D251" s="63"/>
      <c r="E251" s="63"/>
      <c r="F251" s="3"/>
      <c r="G251" s="64"/>
      <c r="H251" s="3"/>
      <c r="I251" s="6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64"/>
      <c r="AD251" s="3"/>
      <c r="AE251" s="64"/>
      <c r="AF251" s="3"/>
      <c r="AG251" s="3"/>
      <c r="AH251" s="3"/>
    </row>
    <row r="252" spans="1:34" ht="15.75" customHeight="1">
      <c r="A252" s="3"/>
      <c r="B252" s="62"/>
      <c r="C252" s="63"/>
      <c r="D252" s="63"/>
      <c r="E252" s="63"/>
      <c r="F252" s="3"/>
      <c r="G252" s="64"/>
      <c r="H252" s="3"/>
      <c r="I252" s="6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64"/>
      <c r="AD252" s="3"/>
      <c r="AE252" s="64"/>
      <c r="AF252" s="3"/>
      <c r="AG252" s="3"/>
      <c r="AH252" s="3"/>
    </row>
    <row r="253" spans="1:34" ht="15.75" customHeight="1">
      <c r="A253" s="3"/>
      <c r="B253" s="62"/>
      <c r="C253" s="63"/>
      <c r="D253" s="63"/>
      <c r="E253" s="63"/>
      <c r="F253" s="3"/>
      <c r="G253" s="64"/>
      <c r="H253" s="3"/>
      <c r="I253" s="6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64"/>
      <c r="AD253" s="3"/>
      <c r="AE253" s="64"/>
      <c r="AF253" s="3"/>
      <c r="AG253" s="3"/>
      <c r="AH253" s="3"/>
    </row>
    <row r="254" spans="1:34" ht="15.75" customHeight="1">
      <c r="A254" s="3"/>
      <c r="B254" s="62"/>
      <c r="C254" s="63"/>
      <c r="D254" s="63"/>
      <c r="E254" s="63"/>
      <c r="F254" s="3"/>
      <c r="G254" s="64"/>
      <c r="H254" s="3"/>
      <c r="I254" s="6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64"/>
      <c r="AD254" s="3"/>
      <c r="AE254" s="64"/>
      <c r="AF254" s="3"/>
      <c r="AG254" s="3"/>
      <c r="AH254" s="3"/>
    </row>
    <row r="255" spans="1:34" ht="15.75" customHeight="1">
      <c r="A255" s="3"/>
      <c r="B255" s="62"/>
      <c r="C255" s="63"/>
      <c r="D255" s="63"/>
      <c r="E255" s="63"/>
      <c r="F255" s="3"/>
      <c r="G255" s="64"/>
      <c r="H255" s="3"/>
      <c r="I255" s="6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64"/>
      <c r="AD255" s="3"/>
      <c r="AE255" s="64"/>
      <c r="AF255" s="3"/>
      <c r="AG255" s="3"/>
      <c r="AH255" s="3"/>
    </row>
    <row r="256" spans="1:34" ht="15.75" customHeight="1">
      <c r="A256" s="3"/>
      <c r="B256" s="62"/>
      <c r="C256" s="63"/>
      <c r="D256" s="63"/>
      <c r="E256" s="63"/>
      <c r="F256" s="3"/>
      <c r="G256" s="64"/>
      <c r="H256" s="3"/>
      <c r="I256" s="6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64"/>
      <c r="AD256" s="3"/>
      <c r="AE256" s="64"/>
      <c r="AF256" s="3"/>
      <c r="AG256" s="3"/>
      <c r="AH256" s="3"/>
    </row>
    <row r="257" spans="1:34" ht="15.75" customHeight="1">
      <c r="A257" s="3"/>
      <c r="B257" s="62"/>
      <c r="C257" s="63"/>
      <c r="D257" s="63"/>
      <c r="E257" s="63"/>
      <c r="F257" s="3"/>
      <c r="G257" s="64"/>
      <c r="H257" s="3"/>
      <c r="I257" s="6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64"/>
      <c r="AD257" s="3"/>
      <c r="AE257" s="64"/>
      <c r="AF257" s="3"/>
      <c r="AG257" s="3"/>
      <c r="AH257" s="3"/>
    </row>
    <row r="258" spans="1:34" ht="15.75" customHeight="1">
      <c r="A258" s="3"/>
      <c r="B258" s="62"/>
      <c r="C258" s="63"/>
      <c r="D258" s="63"/>
      <c r="E258" s="63"/>
      <c r="F258" s="3"/>
      <c r="G258" s="64"/>
      <c r="H258" s="3"/>
      <c r="I258" s="6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64"/>
      <c r="AD258" s="3"/>
      <c r="AE258" s="64"/>
      <c r="AF258" s="3"/>
      <c r="AG258" s="3"/>
      <c r="AH258" s="3"/>
    </row>
    <row r="259" spans="1:34" ht="15.75" customHeight="1">
      <c r="A259" s="3"/>
      <c r="B259" s="62"/>
      <c r="C259" s="63"/>
      <c r="D259" s="63"/>
      <c r="E259" s="63"/>
      <c r="F259" s="3"/>
      <c r="G259" s="64"/>
      <c r="H259" s="3"/>
      <c r="I259" s="6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64"/>
      <c r="AD259" s="3"/>
      <c r="AE259" s="64"/>
      <c r="AF259" s="3"/>
      <c r="AG259" s="3"/>
      <c r="AH259" s="3"/>
    </row>
    <row r="260" spans="1:34" ht="15.75" customHeight="1">
      <c r="A260" s="3"/>
      <c r="B260" s="62"/>
      <c r="C260" s="63"/>
      <c r="D260" s="63"/>
      <c r="E260" s="63"/>
      <c r="F260" s="3"/>
      <c r="G260" s="64"/>
      <c r="H260" s="3"/>
      <c r="I260" s="6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64"/>
      <c r="AD260" s="3"/>
      <c r="AE260" s="64"/>
      <c r="AF260" s="3"/>
      <c r="AG260" s="3"/>
      <c r="AH260" s="3"/>
    </row>
    <row r="261" spans="1:34" ht="15.75" customHeight="1">
      <c r="A261" s="3"/>
      <c r="B261" s="62"/>
      <c r="C261" s="63"/>
      <c r="D261" s="63"/>
      <c r="E261" s="63"/>
      <c r="F261" s="3"/>
      <c r="G261" s="64"/>
      <c r="H261" s="3"/>
      <c r="I261" s="6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64"/>
      <c r="AD261" s="3"/>
      <c r="AE261" s="64"/>
      <c r="AF261" s="3"/>
      <c r="AG261" s="3"/>
      <c r="AH261" s="3"/>
    </row>
    <row r="262" spans="1:34" ht="15.75" customHeight="1">
      <c r="A262" s="3"/>
      <c r="B262" s="62"/>
      <c r="C262" s="63"/>
      <c r="D262" s="63"/>
      <c r="E262" s="63"/>
      <c r="F262" s="3"/>
      <c r="G262" s="64"/>
      <c r="H262" s="3"/>
      <c r="I262" s="6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64"/>
      <c r="AD262" s="3"/>
      <c r="AE262" s="64"/>
      <c r="AF262" s="3"/>
      <c r="AG262" s="3"/>
      <c r="AH262" s="3"/>
    </row>
    <row r="263" spans="1:34" ht="15.75" customHeight="1">
      <c r="A263" s="3"/>
      <c r="B263" s="62"/>
      <c r="C263" s="63"/>
      <c r="D263" s="63"/>
      <c r="E263" s="63"/>
      <c r="F263" s="3"/>
      <c r="G263" s="64"/>
      <c r="H263" s="3"/>
      <c r="I263" s="6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64"/>
      <c r="AD263" s="3"/>
      <c r="AE263" s="64"/>
      <c r="AF263" s="3"/>
      <c r="AG263" s="3"/>
      <c r="AH263" s="3"/>
    </row>
    <row r="264" spans="1:34" ht="15.75" customHeight="1">
      <c r="A264" s="3"/>
      <c r="B264" s="62"/>
      <c r="C264" s="63"/>
      <c r="D264" s="63"/>
      <c r="E264" s="63"/>
      <c r="F264" s="3"/>
      <c r="G264" s="64"/>
      <c r="H264" s="3"/>
      <c r="I264" s="6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64"/>
      <c r="AD264" s="3"/>
      <c r="AE264" s="64"/>
      <c r="AF264" s="3"/>
      <c r="AG264" s="3"/>
      <c r="AH264" s="3"/>
    </row>
    <row r="265" spans="1:34" ht="15.75" customHeight="1"/>
    <row r="266" spans="1:34" ht="15.75" customHeight="1"/>
    <row r="267" spans="1:34" ht="15.75" customHeight="1"/>
    <row r="268" spans="1:34" ht="15.75" customHeight="1"/>
    <row r="269" spans="1:34" ht="15.75" customHeight="1"/>
    <row r="270" spans="1:34" ht="15.75" customHeight="1"/>
    <row r="271" spans="1:34" ht="15.75" customHeight="1"/>
    <row r="272" spans="1:3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49:K49"/>
    <mergeCell ref="N49:P49"/>
    <mergeCell ref="Q49:U49"/>
    <mergeCell ref="X49:AG49"/>
    <mergeCell ref="B50:B51"/>
    <mergeCell ref="Q50:R50"/>
    <mergeCell ref="B44:K44"/>
    <mergeCell ref="B45:K45"/>
    <mergeCell ref="N45:P45"/>
    <mergeCell ref="X45:X48"/>
    <mergeCell ref="C46:E46"/>
    <mergeCell ref="G46:I46"/>
    <mergeCell ref="M48:V48"/>
    <mergeCell ref="B47:B48"/>
    <mergeCell ref="M44:V44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M36:V36"/>
    <mergeCell ref="X36:AG36"/>
    <mergeCell ref="X39:AG39"/>
    <mergeCell ref="X42:AG42"/>
    <mergeCell ref="M43:V43"/>
    <mergeCell ref="X43:AG43"/>
    <mergeCell ref="B34:B37"/>
    <mergeCell ref="B39:B40"/>
    <mergeCell ref="X37:X38"/>
    <mergeCell ref="B38:K38"/>
    <mergeCell ref="M39:V39"/>
    <mergeCell ref="B41:K41"/>
    <mergeCell ref="M34:M35"/>
    <mergeCell ref="M37:M38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B7:B12"/>
    <mergeCell ref="F6:J6"/>
    <mergeCell ref="N6:P6"/>
    <mergeCell ref="F7:J7"/>
    <mergeCell ref="F8:J8"/>
    <mergeCell ref="F9:J9"/>
    <mergeCell ref="F12:J12"/>
    <mergeCell ref="T12:U12"/>
    <mergeCell ref="Q6:U6"/>
    <mergeCell ref="Q7:U7"/>
    <mergeCell ref="Q8:U8"/>
    <mergeCell ref="Q9:U9"/>
    <mergeCell ref="Q10:U10"/>
    <mergeCell ref="X26:AG26"/>
    <mergeCell ref="M28:V28"/>
    <mergeCell ref="B14:B16"/>
    <mergeCell ref="X18:AG18"/>
    <mergeCell ref="M19:V19"/>
    <mergeCell ref="X19:AG19"/>
    <mergeCell ref="R20:T20"/>
    <mergeCell ref="Y20:AA20"/>
    <mergeCell ref="AC20:AE20"/>
    <mergeCell ref="X21:X22"/>
    <mergeCell ref="X23:AG23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B25:K25"/>
    <mergeCell ref="B13:K13"/>
    <mergeCell ref="B19:K19"/>
    <mergeCell ref="C20:E20"/>
    <mergeCell ref="G20:I20"/>
    <mergeCell ref="N20:P20"/>
    <mergeCell ref="I16:J16"/>
    <mergeCell ref="M12:M13"/>
    <mergeCell ref="X24:X25"/>
    <mergeCell ref="M25:V25"/>
    <mergeCell ref="M21:M24"/>
    <mergeCell ref="T13:U13"/>
    <mergeCell ref="Q12:R12"/>
    <mergeCell ref="Q13:R13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JADWAL IKHWAN</vt:lpstr>
      <vt:lpstr>FINALIS</vt:lpstr>
      <vt:lpstr>JUARA UMUM</vt:lpstr>
      <vt:lpstr>JUARA FASE</vt:lpstr>
      <vt:lpstr>Bagan Volly Sarung</vt:lpstr>
      <vt:lpstr>Bagan Chopstick Ball</vt:lpstr>
      <vt:lpstr>Bagan Blind Bottle</vt:lpstr>
      <vt:lpstr>Bagan Bola Beracun</vt:lpstr>
      <vt:lpstr>Bagan Basket</vt:lpstr>
      <vt:lpstr>Bagan Futsal</vt:lpstr>
      <vt:lpstr>Sheet1</vt:lpstr>
      <vt:lpstr>Fase A</vt:lpstr>
      <vt:lpstr>Fase B</vt:lpstr>
      <vt:lpstr>Fase C</vt:lpstr>
      <vt:lpstr>Bagan Estafet</vt:lpstr>
      <vt:lpstr>BOLA BERACUN</vt:lpstr>
      <vt:lpstr>Kelas</vt:lpstr>
      <vt:lpstr>BAGAN BO-TAN</vt:lpstr>
      <vt:lpstr>JI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ALPDRY .</cp:lastModifiedBy>
  <dcterms:created xsi:type="dcterms:W3CDTF">2021-11-09T05:29:39Z</dcterms:created>
  <dcterms:modified xsi:type="dcterms:W3CDTF">2024-10-29T14:42:09Z</dcterms:modified>
</cp:coreProperties>
</file>