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Escritorio\"/>
    </mc:Choice>
  </mc:AlternateContent>
  <xr:revisionPtr revIDLastSave="0" documentId="8_{BC97FE0C-DFB2-49E0-BF1C-7FE3FC2F005F}" xr6:coauthVersionLast="47" xr6:coauthVersionMax="47" xr10:uidLastSave="{00000000-0000-0000-0000-000000000000}"/>
  <bookViews>
    <workbookView xWindow="-108" yWindow="-108" windowWidth="23256" windowHeight="12456" xr2:uid="{2A2C6302-4792-4DB1-BA4B-6FA2135CF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L5" i="1"/>
  <c r="M5" i="1" s="1"/>
  <c r="E17" i="1"/>
  <c r="F17" i="1" s="1"/>
  <c r="H17" i="1" s="1"/>
  <c r="E16" i="1"/>
  <c r="E18" i="1"/>
  <c r="H19" i="1"/>
  <c r="H16" i="1"/>
  <c r="F18" i="1"/>
  <c r="H18" i="1" s="1"/>
  <c r="F16" i="1"/>
  <c r="H20" i="1"/>
  <c r="H11" i="1"/>
  <c r="H6" i="1"/>
  <c r="H7" i="1"/>
  <c r="H9" i="1"/>
  <c r="H5" i="1"/>
  <c r="F6" i="1"/>
  <c r="F7" i="1"/>
  <c r="F9" i="1"/>
  <c r="F5" i="1"/>
  <c r="E6" i="1"/>
  <c r="E7" i="1"/>
  <c r="E9" i="1"/>
  <c r="E5" i="1"/>
  <c r="N5" i="1" l="1"/>
  <c r="O5" i="1" s="1"/>
  <c r="L6" i="1"/>
  <c r="H21" i="1"/>
  <c r="M6" i="1" l="1"/>
  <c r="N6" i="1"/>
  <c r="O6" i="1" s="1"/>
  <c r="L7" i="1"/>
  <c r="M7" i="1" l="1"/>
  <c r="L8" i="1" s="1"/>
  <c r="N7" i="1"/>
  <c r="O7" i="1" s="1"/>
  <c r="M8" i="1" l="1"/>
  <c r="L9" i="1" s="1"/>
  <c r="N8" i="1"/>
  <c r="O8" i="1" s="1"/>
  <c r="M9" i="1" l="1"/>
  <c r="L10" i="1" s="1"/>
  <c r="N9" i="1"/>
  <c r="O9" i="1" s="1"/>
  <c r="M10" i="1" l="1"/>
  <c r="N10" i="1"/>
  <c r="O10" i="1" s="1"/>
</calcChain>
</file>

<file path=xl/sharedStrings.xml><?xml version="1.0" encoding="utf-8"?>
<sst xmlns="http://schemas.openxmlformats.org/spreadsheetml/2006/main" count="41" uniqueCount="30">
  <si>
    <t>Actividad</t>
  </si>
  <si>
    <t>Periodo</t>
  </si>
  <si>
    <t>Costo/Semana</t>
  </si>
  <si>
    <t>Importe</t>
  </si>
  <si>
    <t>Total</t>
  </si>
  <si>
    <t>Precio</t>
  </si>
  <si>
    <t>Renta</t>
  </si>
  <si>
    <t>Agua</t>
  </si>
  <si>
    <t>Limpieza</t>
  </si>
  <si>
    <t>Otros</t>
  </si>
  <si>
    <t>Internet</t>
  </si>
  <si>
    <t>Electricidad</t>
  </si>
  <si>
    <t>Indirectos</t>
  </si>
  <si>
    <t>Mes</t>
  </si>
  <si>
    <t>Cantidad Proyectos</t>
  </si>
  <si>
    <t>Certificado</t>
  </si>
  <si>
    <t>Calidad</t>
  </si>
  <si>
    <t>Mano de obra</t>
  </si>
  <si>
    <t>LapTop</t>
  </si>
  <si>
    <t>Licencias</t>
  </si>
  <si>
    <t>Anual</t>
  </si>
  <si>
    <t>Semanal</t>
  </si>
  <si>
    <t>Costo</t>
  </si>
  <si>
    <t>Año</t>
  </si>
  <si>
    <t>Devaluacion</t>
  </si>
  <si>
    <t>Real</t>
  </si>
  <si>
    <t>Div 52 Sem</t>
  </si>
  <si>
    <t>14 Sem</t>
  </si>
  <si>
    <t>Suma Total</t>
  </si>
  <si>
    <t>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</si>
</sst>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0DFC-5324-47AE-8E9B-0A25E08F18A8}">
  <dimension ref="B3:O26"/>
  <sheetViews>
    <sheetView tabSelected="1" workbookViewId="0">
      <selection activeCell="I7" sqref="I7"/>
    </sheetView>
  </sheetViews>
  <sheetFormatPr baseColWidth="10" defaultRowHeight="14.4" x14ac:dyDescent="0.3"/>
  <cols>
    <col min="5" max="5" width="12.88671875" bestFit="1" customWidth="1"/>
    <col min="6" max="6" width="11.5546875" bestFit="1" customWidth="1"/>
    <col min="7" max="7" width="16.5546875" bestFit="1" customWidth="1"/>
  </cols>
  <sheetData>
    <row r="3" spans="2:15" x14ac:dyDescent="0.3">
      <c r="B3" s="4" t="s">
        <v>12</v>
      </c>
      <c r="C3" s="4"/>
      <c r="D3" s="4"/>
      <c r="E3" s="4"/>
      <c r="F3" s="4"/>
      <c r="G3" s="4"/>
      <c r="H3" s="4"/>
    </row>
    <row r="4" spans="2:15" x14ac:dyDescent="0.3">
      <c r="B4" s="1" t="s">
        <v>0</v>
      </c>
      <c r="C4" s="1" t="s">
        <v>5</v>
      </c>
      <c r="D4" s="1" t="s">
        <v>1</v>
      </c>
      <c r="E4" s="1" t="s">
        <v>2</v>
      </c>
      <c r="F4" s="1" t="s">
        <v>3</v>
      </c>
      <c r="G4" s="1" t="s">
        <v>14</v>
      </c>
      <c r="H4" s="1" t="s">
        <v>4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</row>
    <row r="5" spans="2:15" x14ac:dyDescent="0.3">
      <c r="B5" s="1" t="s">
        <v>6</v>
      </c>
      <c r="C5" s="1">
        <v>2300</v>
      </c>
      <c r="D5" s="1" t="s">
        <v>13</v>
      </c>
      <c r="E5" s="1">
        <f>+C5/4</f>
        <v>575</v>
      </c>
      <c r="F5" s="1">
        <f>+E5*14</f>
        <v>8050</v>
      </c>
      <c r="G5" s="1">
        <v>1</v>
      </c>
      <c r="H5" s="1">
        <f>F5/G5</f>
        <v>8050</v>
      </c>
      <c r="J5" s="1">
        <v>16200</v>
      </c>
      <c r="K5" s="1">
        <v>1</v>
      </c>
      <c r="L5" s="1">
        <f>+$J$5*0.25</f>
        <v>4050</v>
      </c>
      <c r="M5" s="1">
        <f>J5-L5</f>
        <v>12150</v>
      </c>
      <c r="N5" s="2">
        <f>L5/52</f>
        <v>77.884615384615387</v>
      </c>
      <c r="O5" s="1">
        <f>N5*14</f>
        <v>1090.3846153846155</v>
      </c>
    </row>
    <row r="6" spans="2:15" x14ac:dyDescent="0.3">
      <c r="B6" s="1" t="s">
        <v>7</v>
      </c>
      <c r="C6" s="1">
        <v>200</v>
      </c>
      <c r="D6" s="1" t="s">
        <v>13</v>
      </c>
      <c r="E6" s="1">
        <f t="shared" ref="E6:E9" si="0">+C6/4</f>
        <v>50</v>
      </c>
      <c r="F6" s="1">
        <f t="shared" ref="F6:F9" si="1">+E6*14</f>
        <v>700</v>
      </c>
      <c r="G6" s="1">
        <v>1</v>
      </c>
      <c r="H6" s="1">
        <f t="shared" ref="H6:H9" si="2">F6/G6</f>
        <v>700</v>
      </c>
      <c r="J6" s="1"/>
      <c r="K6" s="1">
        <v>2</v>
      </c>
      <c r="L6" s="1">
        <f>M5*0.25</f>
        <v>3037.5</v>
      </c>
      <c r="M6" s="1">
        <f>M5-L6</f>
        <v>9112.5</v>
      </c>
      <c r="N6" s="2">
        <f t="shared" ref="N6:N10" si="3">L6/52</f>
        <v>58.41346153846154</v>
      </c>
      <c r="O6" s="1">
        <f t="shared" ref="O6:O10" si="4">N6*14</f>
        <v>817.78846153846155</v>
      </c>
    </row>
    <row r="7" spans="2:15" x14ac:dyDescent="0.3">
      <c r="B7" s="1" t="s">
        <v>8</v>
      </c>
      <c r="C7" s="1">
        <v>1600</v>
      </c>
      <c r="D7" s="1" t="s">
        <v>13</v>
      </c>
      <c r="E7" s="1">
        <f t="shared" si="0"/>
        <v>400</v>
      </c>
      <c r="F7" s="1">
        <f t="shared" si="1"/>
        <v>5600</v>
      </c>
      <c r="G7" s="1">
        <v>1</v>
      </c>
      <c r="H7" s="1">
        <f t="shared" si="2"/>
        <v>5600</v>
      </c>
      <c r="J7" s="1"/>
      <c r="K7" s="1">
        <v>3</v>
      </c>
      <c r="L7" s="1">
        <f t="shared" ref="L7:L10" si="5">M6*0.25</f>
        <v>2278.125</v>
      </c>
      <c r="M7" s="1">
        <f t="shared" ref="M7:M10" si="6">M6-L7</f>
        <v>6834.375</v>
      </c>
      <c r="N7" s="2">
        <f t="shared" si="3"/>
        <v>43.810096153846153</v>
      </c>
      <c r="O7" s="1">
        <f t="shared" si="4"/>
        <v>613.34134615384619</v>
      </c>
    </row>
    <row r="8" spans="2:15" x14ac:dyDescent="0.3">
      <c r="B8" s="1" t="s">
        <v>9</v>
      </c>
      <c r="C8" s="1"/>
      <c r="D8" s="1"/>
      <c r="E8" s="1"/>
      <c r="F8" s="1"/>
      <c r="G8" s="1"/>
      <c r="H8" s="1"/>
      <c r="J8" s="1"/>
      <c r="K8" s="1">
        <v>4</v>
      </c>
      <c r="L8" s="1">
        <f t="shared" si="5"/>
        <v>1708.59375</v>
      </c>
      <c r="M8" s="1">
        <f t="shared" si="6"/>
        <v>5125.78125</v>
      </c>
      <c r="N8" s="2">
        <f t="shared" si="3"/>
        <v>32.857572115384613</v>
      </c>
      <c r="O8" s="1">
        <f t="shared" si="4"/>
        <v>460.00600961538458</v>
      </c>
    </row>
    <row r="9" spans="2:15" x14ac:dyDescent="0.3">
      <c r="B9" s="1" t="s">
        <v>10</v>
      </c>
      <c r="C9" s="1">
        <v>450</v>
      </c>
      <c r="D9" s="1" t="s">
        <v>13</v>
      </c>
      <c r="E9" s="1">
        <f t="shared" si="0"/>
        <v>112.5</v>
      </c>
      <c r="F9" s="1">
        <f t="shared" si="1"/>
        <v>1575</v>
      </c>
      <c r="G9" s="1">
        <v>1</v>
      </c>
      <c r="H9" s="1">
        <f t="shared" si="2"/>
        <v>1575</v>
      </c>
      <c r="J9" s="1"/>
      <c r="K9" s="1">
        <v>5</v>
      </c>
      <c r="L9" s="1">
        <f t="shared" si="5"/>
        <v>1281.4453125</v>
      </c>
      <c r="M9" s="1">
        <f t="shared" si="6"/>
        <v>3844.3359375</v>
      </c>
      <c r="N9" s="2">
        <f t="shared" si="3"/>
        <v>24.64317908653846</v>
      </c>
      <c r="O9" s="1">
        <f t="shared" si="4"/>
        <v>345.00450721153845</v>
      </c>
    </row>
    <row r="10" spans="2:15" x14ac:dyDescent="0.3">
      <c r="B10" s="1" t="s">
        <v>11</v>
      </c>
      <c r="C10" s="1">
        <v>150</v>
      </c>
      <c r="D10" s="1"/>
      <c r="E10" s="1"/>
      <c r="F10" s="1"/>
      <c r="G10" s="1"/>
      <c r="H10" s="1"/>
      <c r="J10" s="1"/>
      <c r="K10" s="1">
        <v>6</v>
      </c>
      <c r="L10" s="1">
        <f t="shared" si="5"/>
        <v>961.083984375</v>
      </c>
      <c r="M10" s="1">
        <f t="shared" si="6"/>
        <v>2883.251953125</v>
      </c>
      <c r="N10" s="2">
        <f t="shared" si="3"/>
        <v>18.482384314903847</v>
      </c>
      <c r="O10" s="1">
        <f t="shared" si="4"/>
        <v>258.75338040865387</v>
      </c>
    </row>
    <row r="11" spans="2:15" x14ac:dyDescent="0.3">
      <c r="H11" s="1">
        <f>+SUM(H5:H10)</f>
        <v>15925</v>
      </c>
    </row>
    <row r="14" spans="2:15" x14ac:dyDescent="0.3">
      <c r="B14" s="4" t="s">
        <v>29</v>
      </c>
      <c r="C14" s="4"/>
      <c r="D14" s="4"/>
      <c r="E14" s="4"/>
      <c r="F14" s="4"/>
      <c r="G14" s="4"/>
      <c r="H14" s="4"/>
    </row>
    <row r="15" spans="2:15" x14ac:dyDescent="0.3">
      <c r="B15" s="1" t="s">
        <v>0</v>
      </c>
      <c r="C15" s="1" t="s">
        <v>5</v>
      </c>
      <c r="D15" s="1" t="s">
        <v>1</v>
      </c>
      <c r="E15" s="1" t="s">
        <v>2</v>
      </c>
      <c r="F15" s="1" t="s">
        <v>3</v>
      </c>
      <c r="G15" s="1" t="s">
        <v>14</v>
      </c>
      <c r="H15" s="1" t="s">
        <v>4</v>
      </c>
    </row>
    <row r="16" spans="2:15" x14ac:dyDescent="0.3">
      <c r="B16" s="1" t="s">
        <v>15</v>
      </c>
      <c r="C16" s="1">
        <v>2500</v>
      </c>
      <c r="D16" s="1" t="s">
        <v>20</v>
      </c>
      <c r="E16" s="2">
        <f>+C16*18/52</f>
        <v>865.38461538461536</v>
      </c>
      <c r="F16" s="2">
        <f>+E16*14</f>
        <v>12115.384615384615</v>
      </c>
      <c r="G16" s="1">
        <v>1</v>
      </c>
      <c r="H16" s="2">
        <f>F16/G16</f>
        <v>12115.384615384615</v>
      </c>
    </row>
    <row r="17" spans="2:9" x14ac:dyDescent="0.3">
      <c r="B17" s="1" t="s">
        <v>16</v>
      </c>
      <c r="C17" s="1">
        <v>8000</v>
      </c>
      <c r="D17" s="1" t="s">
        <v>13</v>
      </c>
      <c r="E17" s="2">
        <f>+C17/4</f>
        <v>2000</v>
      </c>
      <c r="F17" s="2">
        <f t="shared" ref="F17:F18" si="7">+E17*14</f>
        <v>28000</v>
      </c>
      <c r="G17" s="1">
        <v>1</v>
      </c>
      <c r="H17" s="2">
        <f t="shared" ref="H17:H19" si="8">F17/G17</f>
        <v>28000</v>
      </c>
    </row>
    <row r="18" spans="2:9" x14ac:dyDescent="0.3">
      <c r="B18" s="1" t="s">
        <v>17</v>
      </c>
      <c r="C18" s="1">
        <v>7500</v>
      </c>
      <c r="D18" s="1" t="s">
        <v>21</v>
      </c>
      <c r="E18" s="2">
        <f>C18</f>
        <v>7500</v>
      </c>
      <c r="F18" s="2">
        <f t="shared" si="7"/>
        <v>105000</v>
      </c>
      <c r="G18" s="1">
        <v>1</v>
      </c>
      <c r="H18" s="2">
        <f t="shared" si="8"/>
        <v>105000</v>
      </c>
    </row>
    <row r="19" spans="2:9" x14ac:dyDescent="0.3">
      <c r="B19" s="1" t="s">
        <v>18</v>
      </c>
      <c r="C19" s="1"/>
      <c r="D19" s="1"/>
      <c r="E19" s="1"/>
      <c r="F19" s="1">
        <v>0</v>
      </c>
      <c r="G19" s="1">
        <v>1</v>
      </c>
      <c r="H19" s="2">
        <f t="shared" si="8"/>
        <v>0</v>
      </c>
    </row>
    <row r="20" spans="2:9" x14ac:dyDescent="0.3">
      <c r="B20" s="1" t="s">
        <v>19</v>
      </c>
      <c r="C20" s="1"/>
      <c r="D20" s="1"/>
      <c r="E20" s="2"/>
      <c r="F20" s="2">
        <v>0</v>
      </c>
      <c r="G20" s="1">
        <v>1</v>
      </c>
      <c r="H20" s="2">
        <f t="shared" ref="H20" si="9">F20/G20</f>
        <v>0</v>
      </c>
    </row>
    <row r="21" spans="2:9" x14ac:dyDescent="0.3">
      <c r="H21" s="2">
        <f>+SUM(H16:H20)</f>
        <v>145115.38461538462</v>
      </c>
    </row>
    <row r="26" spans="2:9" x14ac:dyDescent="0.3">
      <c r="G26" t="s">
        <v>28</v>
      </c>
      <c r="H26" s="3">
        <f>SUM(H11,H21,O6)</f>
        <v>161858.17307692309</v>
      </c>
      <c r="I26" s="3"/>
    </row>
  </sheetData>
  <mergeCells count="2">
    <mergeCell ref="B3:H3"/>
    <mergeCell ref="B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Orozco</dc:creator>
  <cp:lastModifiedBy>Alvaro Orozco</cp:lastModifiedBy>
  <dcterms:created xsi:type="dcterms:W3CDTF">2024-03-11T15:40:33Z</dcterms:created>
  <dcterms:modified xsi:type="dcterms:W3CDTF">2024-03-19T04:57:02Z</dcterms:modified>
</cp:coreProperties>
</file>